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30" yWindow="255" windowWidth="15450" windowHeight="10320"/>
  </bookViews>
  <sheets>
    <sheet name="ДЧБ" sheetId="3" r:id="rId1"/>
  </sheets>
  <definedNames>
    <definedName name="APPT" localSheetId="0">ДЧБ!$A$16</definedName>
    <definedName name="FIO" localSheetId="0">ДЧБ!$G$16</definedName>
    <definedName name="SIGN" localSheetId="0">ДЧБ!$A$16:$I$17</definedName>
    <definedName name="_xlnm.Print_Titles" localSheetId="0">ДЧБ!$5:$6</definedName>
  </definedNames>
  <calcPr calcId="124519"/>
</workbook>
</file>

<file path=xl/calcChain.xml><?xml version="1.0" encoding="utf-8"?>
<calcChain xmlns="http://schemas.openxmlformats.org/spreadsheetml/2006/main">
  <c r="G7" i="3"/>
  <c r="G8"/>
  <c r="G107"/>
  <c r="G144"/>
  <c r="M102"/>
  <c r="M103"/>
  <c r="M104"/>
  <c r="M105"/>
  <c r="M106"/>
  <c r="L102"/>
  <c r="L103"/>
  <c r="L104"/>
  <c r="L105"/>
  <c r="L106"/>
  <c r="K102"/>
  <c r="K103"/>
  <c r="K104"/>
  <c r="K105"/>
  <c r="K106"/>
  <c r="J93"/>
  <c r="J94"/>
  <c r="J95"/>
  <c r="J96"/>
  <c r="J97"/>
  <c r="J98"/>
  <c r="J99"/>
  <c r="J100"/>
  <c r="J102"/>
  <c r="J103"/>
  <c r="J104"/>
  <c r="J105"/>
  <c r="J106"/>
  <c r="I102"/>
  <c r="I103"/>
  <c r="I104"/>
  <c r="I105"/>
  <c r="I106"/>
  <c r="H102"/>
  <c r="H103"/>
  <c r="H104"/>
  <c r="H105"/>
  <c r="H106"/>
  <c r="E107"/>
  <c r="F107"/>
  <c r="M107"/>
  <c r="D107"/>
  <c r="M9"/>
  <c r="L9"/>
  <c r="K9"/>
  <c r="J9"/>
  <c r="I9"/>
  <c r="H9"/>
  <c r="E9"/>
  <c r="F9"/>
  <c r="G9"/>
  <c r="D9"/>
  <c r="E7"/>
  <c r="E205"/>
  <c r="E206"/>
  <c r="L8"/>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4"/>
  <c r="L185"/>
  <c r="L186"/>
  <c r="L187"/>
  <c r="L188"/>
  <c r="L189"/>
  <c r="L190"/>
  <c r="L191"/>
  <c r="L192"/>
  <c r="L193"/>
  <c r="L194"/>
  <c r="L195"/>
  <c r="L196"/>
  <c r="L197"/>
  <c r="L198"/>
  <c r="L199"/>
  <c r="L200"/>
  <c r="L201"/>
  <c r="L202"/>
  <c r="L203"/>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2"/>
  <c r="L273"/>
  <c r="L274"/>
  <c r="L276"/>
  <c r="L277"/>
  <c r="J8"/>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3"/>
  <c r="J74"/>
  <c r="J75"/>
  <c r="J76"/>
  <c r="J77"/>
  <c r="J78"/>
  <c r="J79"/>
  <c r="J80"/>
  <c r="J81"/>
  <c r="J82"/>
  <c r="J83"/>
  <c r="J84"/>
  <c r="J85"/>
  <c r="J86"/>
  <c r="J87"/>
  <c r="J88"/>
  <c r="J89"/>
  <c r="J90"/>
  <c r="J91"/>
  <c r="J92"/>
  <c r="J108"/>
  <c r="J109"/>
  <c r="J110"/>
  <c r="J111"/>
  <c r="J112"/>
  <c r="J113"/>
  <c r="J114"/>
  <c r="J115"/>
  <c r="J116"/>
  <c r="J117"/>
  <c r="J118"/>
  <c r="J119"/>
  <c r="J120"/>
  <c r="J121"/>
  <c r="J122"/>
  <c r="J123"/>
  <c r="J124"/>
  <c r="J125"/>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7"/>
  <c r="J178"/>
  <c r="J179"/>
  <c r="J180"/>
  <c r="J181"/>
  <c r="J182"/>
  <c r="J184"/>
  <c r="J185"/>
  <c r="J187"/>
  <c r="J188"/>
  <c r="J190"/>
  <c r="J191"/>
  <c r="J192"/>
  <c r="J193"/>
  <c r="J194"/>
  <c r="J195"/>
  <c r="J196"/>
  <c r="J197"/>
  <c r="J198"/>
  <c r="J199"/>
  <c r="J200"/>
  <c r="J201"/>
  <c r="J202"/>
  <c r="J203"/>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2"/>
  <c r="J273"/>
  <c r="J274"/>
  <c r="H8"/>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D7"/>
  <c r="I7" s="1"/>
  <c r="D205"/>
  <c r="I205" s="1"/>
  <c r="D206"/>
  <c r="I206" s="1"/>
  <c r="D8"/>
  <c r="I8" s="1"/>
  <c r="I199"/>
  <c r="I200"/>
  <c r="I201"/>
  <c r="I202"/>
  <c r="I203"/>
  <c r="I204"/>
  <c r="K204"/>
  <c r="M204"/>
  <c r="D168"/>
  <c r="I168" s="1"/>
  <c r="D156"/>
  <c r="D144"/>
  <c r="D108"/>
  <c r="D109"/>
  <c r="I109" s="1"/>
  <c r="D76"/>
  <c r="D77"/>
  <c r="D52"/>
  <c r="I52" s="1"/>
  <c r="D10"/>
  <c r="I10" s="1"/>
  <c r="M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K8"/>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7"/>
  <c r="I158"/>
  <c r="I159"/>
  <c r="I160"/>
  <c r="I161"/>
  <c r="I162"/>
  <c r="I163"/>
  <c r="I164"/>
  <c r="I165"/>
  <c r="I166"/>
  <c r="I167"/>
  <c r="I169"/>
  <c r="I170"/>
  <c r="I171"/>
  <c r="I172"/>
  <c r="I173"/>
  <c r="I174"/>
  <c r="I175"/>
  <c r="I176"/>
  <c r="I177"/>
  <c r="I178"/>
  <c r="I179"/>
  <c r="I180"/>
  <c r="I181"/>
  <c r="I182"/>
  <c r="I183"/>
  <c r="I184"/>
  <c r="I185"/>
  <c r="I186"/>
  <c r="I187"/>
  <c r="I188"/>
  <c r="I189"/>
  <c r="I190"/>
  <c r="I191"/>
  <c r="I192"/>
  <c r="I193"/>
  <c r="I194"/>
  <c r="I195"/>
  <c r="I196"/>
  <c r="I197"/>
  <c r="I198"/>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M7"/>
  <c r="L7"/>
  <c r="K7"/>
  <c r="J7"/>
  <c r="H7"/>
  <c r="H107" l="1"/>
  <c r="I107"/>
  <c r="J107"/>
  <c r="K107"/>
  <c r="L107"/>
  <c r="I156"/>
  <c r="I108"/>
</calcChain>
</file>

<file path=xl/sharedStrings.xml><?xml version="1.0" encoding="utf-8"?>
<sst xmlns="http://schemas.openxmlformats.org/spreadsheetml/2006/main" count="825" uniqueCount="387">
  <si>
    <t>Единица измерения руб.</t>
  </si>
  <si>
    <t>КВД</t>
  </si>
  <si>
    <t>КОСГУ</t>
  </si>
  <si>
    <t>Наименование КВД</t>
  </si>
  <si>
    <t>1.00.00.00.0.00.0.000</t>
  </si>
  <si>
    <t>0.0.0</t>
  </si>
  <si>
    <t>НАЛОГОВЫЕ И НЕНАЛОГОВЫЕ ДОХОДЫ</t>
  </si>
  <si>
    <t>1.01.00.00.0.00.0.000</t>
  </si>
  <si>
    <t>НАЛОГИ НА ПРИБЫЛЬ, ДОХОДЫ</t>
  </si>
  <si>
    <t>1.01.02.00.0.01.0.000</t>
  </si>
  <si>
    <t>1.1.0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</si>
  <si>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</si>
  <si>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</si>
  <si>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</si>
  <si>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</si>
  <si>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</si>
  <si>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</si>
  <si>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</si>
  <si>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1.01.02.01.0.01.2.200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</si>
  <si>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</si>
  <si>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</si>
  <si>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</si>
  <si>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</si>
  <si>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</si>
  <si>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</si>
  <si>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</si>
  <si>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</si>
  <si>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</si>
  <si>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</si>
  <si>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</si>
  <si>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</si>
  <si>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</si>
  <si>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</si>
  <si>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</si>
  <si>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</si>
  <si>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</si>
  <si>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</si>
  <si>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</si>
  <si>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</si>
  <si>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</si>
  <si>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</si>
  <si>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</si>
  <si>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</si>
  <si>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</si>
  <si>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</si>
  <si>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</si>
  <si>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</si>
  <si>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</si>
  <si>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</si>
  <si>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</si>
  <si>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</si>
  <si>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зачисляемые в консолидированные бюджеты субъектов Российской Федерации</t>
  </si>
  <si>
    <t>1.03.02.24.0.01.0.000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</si>
  <si>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</si>
  <si>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1.03.02.25.0.01.0.000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</si>
  <si>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</si>
  <si>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1.03.02.26.0.01.0.000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</si>
  <si>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</si>
  <si>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1.05.00.00.0.00.0.000</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</si>
  <si>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</si>
  <si>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</si>
  <si>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</si>
  <si>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</si>
  <si>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</si>
  <si>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</si>
  <si>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t>
  </si>
  <si>
    <t>Единый налог на вмененный доход для отдельных видов деятельности (пени по соответствующему платежу)</t>
  </si>
  <si>
    <t>1.05.02.01.0.02.3.000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</si>
  <si>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</si>
  <si>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</si>
  <si>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</si>
  <si>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</si>
  <si>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</si>
  <si>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</si>
  <si>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</si>
  <si>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</si>
  <si>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</si>
  <si>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</si>
  <si>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</si>
  <si>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</si>
  <si>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</si>
  <si>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1.05.04.00.0.02.0.000</t>
  </si>
  <si>
    <t>Налог, взимаемый в связи с применением патентной системы налогообложения</t>
  </si>
  <si>
    <t>1.05.04.02.0.02.0.000</t>
  </si>
  <si>
    <t>Налог, взимаемый в связи с применением патентной системы налогообложения, зачисляемый в бюджеты муниципальных районов</t>
  </si>
  <si>
    <t>1.05.04.02.0.02.1.000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</si>
  <si>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</si>
  <si>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t>
  </si>
  <si>
    <t>НАЛОГИ НА ИМУЩЕСТВО</t>
  </si>
  <si>
    <t>1.06.04.00.0.02.0.000</t>
  </si>
  <si>
    <t>Транспортный налог</t>
  </si>
  <si>
    <t>1.06.04.01.1.02.0.000</t>
  </si>
  <si>
    <t>Транспортный налог с организаций</t>
  </si>
  <si>
    <t>1.06.04.01.1.02.1.000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</si>
  <si>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</si>
  <si>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t>
  </si>
  <si>
    <t>Транспортный налог с организаций (пени по соответствующему платежу)</t>
  </si>
  <si>
    <t>1.06.04.01.1.02.3.000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</si>
  <si>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</si>
  <si>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1.06.04.01.2.02.0.000</t>
  </si>
  <si>
    <t>Транспортный налог с физических лиц</t>
  </si>
  <si>
    <t>1.06.04.01.2.02.1.000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</si>
  <si>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</si>
  <si>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t>
  </si>
  <si>
    <t>Транспортный налог с физических лиц (пени по соответствующему платежу)</t>
  </si>
  <si>
    <t>1.06.04.01.2.02.2.200</t>
  </si>
  <si>
    <t>Транспортный налог с физических лиц (проценты по соответствующему платежу)</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</si>
  <si>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</si>
  <si>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</si>
  <si>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</si>
  <si>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</si>
  <si>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</si>
  <si>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</si>
  <si>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</si>
  <si>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</si>
  <si>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1.08.07.00.0.01.0.000</t>
  </si>
  <si>
    <t>Государственная пошлина за государственную регистрацию, а также за совершение прочих юридически значимых действий</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</si>
  <si>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</si>
  <si>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</si>
  <si>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</si>
  <si>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t>
  </si>
  <si>
    <t>1.09.00.00.0.00.0.000</t>
  </si>
  <si>
    <t>ЗАДОЛЖЕННОСТЬ И ПЕРЕРАСЧЕТЫ ПО ОТМЕНЕННЫМ НАЛОГАМ, СБОРАМ И ИНЫМ ОБЯЗАТЕЛЬНЫМ ПЛАТЕЖАМ</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</si>
  <si>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</si>
  <si>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</si>
  <si>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</si>
  <si>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</si>
  <si>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1.09.07.03.3.05.0.000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</si>
  <si>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</si>
  <si>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1.09.07.03.3.05.1.000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</si>
  <si>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</si>
  <si>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</si>
  <si>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</si>
  <si>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</si>
  <si>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</si>
  <si>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</si>
  <si>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</si>
  <si>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</si>
  <si>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</si>
  <si>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</si>
  <si>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1.11.05.02.0.00.0.000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</si>
  <si>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</si>
  <si>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</si>
  <si>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</si>
  <si>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</si>
  <si>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</si>
  <si>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</si>
  <si>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</si>
  <si>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t>
  </si>
  <si>
    <t>Доходы от сдачи в аренду имущества, составляющего государственную (муниципальную) казну (за исключением земельных участков)</t>
  </si>
  <si>
    <t>1.11.05.07.5.05.0.000</t>
  </si>
  <si>
    <t>Доходы от сдачи в аренду имущества, составляющего казну муниципальных районов (за исключением земельных участков)</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</si>
  <si>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</si>
  <si>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</si>
  <si>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</si>
  <si>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</si>
  <si>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</si>
  <si>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</si>
  <si>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</si>
  <si>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</si>
  <si>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</si>
  <si>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</si>
  <si>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</si>
  <si>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</si>
  <si>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</si>
  <si>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</si>
  <si>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</si>
  <si>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</si>
  <si>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</si>
  <si>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</si>
  <si>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</si>
  <si>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</si>
  <si>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</si>
  <si>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</si>
  <si>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</si>
  <si>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</si>
  <si>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</si>
  <si>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</si>
  <si>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</si>
  <si>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</si>
  <si>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1.12.01.07.0.01.0.000</t>
  </si>
  <si>
    <t>Плата за выбросы загрязняющих веществ, образующихся при сжигании на факельных установках и (или) рассеивании попутного нефтяного газа</t>
  </si>
  <si>
    <t>1.12.01.07.0.01.6.000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</si>
  <si>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</si>
  <si>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t>
  </si>
  <si>
    <t>ДОХОДЫ ОТ ОКАЗАНИЯ ПЛАТНЫХ УСЛУГ (РАБОТ) И КОМПЕНСАЦИИ ЗАТРАТ ГОСУДАРСТВА</t>
  </si>
  <si>
    <t>1.13.01.00.0.00.0.000</t>
  </si>
  <si>
    <t>1.3.0</t>
  </si>
  <si>
    <t>Доходы от оказания платных услуг (работ)</t>
  </si>
  <si>
    <t>1.13.01.99.0.00.0.000</t>
  </si>
  <si>
    <t>Прочие доходы от оказания платных услуг (работ)</t>
  </si>
  <si>
    <t>1.13.01.99.5.05.0.000</t>
  </si>
  <si>
    <t>Прочие доходы от оказания платных услуг (работ) получателями средств бюджетов муниципальных районов</t>
  </si>
  <si>
    <t>1.13.02.00.0.00.0.000</t>
  </si>
  <si>
    <t>Доходы от компенсации затрат государства</t>
  </si>
  <si>
    <t>1.13.02.06.0.00.0.000</t>
  </si>
  <si>
    <t>Доходы, поступающие в порядке возмещения расходов, понесенных в связи с эксплуатацией имущества</t>
  </si>
  <si>
    <t>1.13.02.06.5.05.0.000</t>
  </si>
  <si>
    <t>Доходы, поступающие в порядке возмещения расходов, понесенных в связи с эксплуатацией имущества муниципальных районов</t>
  </si>
  <si>
    <t>1.13.02.99.0.00.0.000</t>
  </si>
  <si>
    <t>Прочие доходы от компенсации затрат государства</t>
  </si>
  <si>
    <t>1.13.02.99.5.05.0.000</t>
  </si>
  <si>
    <t>Прочие доходы от компенсации затрат бюджетов муниципальных районов</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</si>
  <si>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</si>
  <si>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</si>
  <si>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</si>
  <si>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</si>
  <si>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t>
  </si>
  <si>
    <t>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</si>
  <si>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</si>
  <si>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</si>
  <si>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</si>
  <si>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</si>
  <si>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</si>
  <si>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</si>
  <si>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</si>
  <si>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</si>
  <si>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</si>
  <si>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</si>
  <si>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1.14.06.02.0.00.0.000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</si>
  <si>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</si>
  <si>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</si>
  <si>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</si>
  <si>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</si>
  <si>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</si>
  <si>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</si>
  <si>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</si>
  <si>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</si>
  <si>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</si>
  <si>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</si>
  <si>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</si>
  <si>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</si>
  <si>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</si>
  <si>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</si>
  <si>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</si>
  <si>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</si>
  <si>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</si>
  <si>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</si>
  <si>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</si>
  <si>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</si>
  <si>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</si>
  <si>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</si>
  <si>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</si>
  <si>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</si>
  <si>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</si>
  <si>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</si>
  <si>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</si>
  <si>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</si>
  <si>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</si>
  <si>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</si>
  <si>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</si>
  <si>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1.16.32.00.0.05.0.000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</si>
  <si>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</si>
  <si>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1.16.33.00.0.00.0.000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</si>
  <si>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</si>
  <si>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1.16.33.05.0.05.0.000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</si>
  <si>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</si>
  <si>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1.16.33.05.0.05.6.000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</si>
  <si>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</si>
  <si>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</si>
  <si>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</si>
  <si>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</si>
  <si>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</si>
  <si>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t>
  </si>
  <si>
    <t>Прочие поступления от денежных взысканий (штрафов) и иных сумм в возмещение ущерба</t>
  </si>
  <si>
    <t>1.16.90.05.0.05.0.000</t>
  </si>
  <si>
    <t>Прочие поступления от денежных взысканий (штрафов) и иных сумм в возмещение ущерба, зачисляемые в бюджеты муниципальных районов</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</si>
  <si>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</si>
  <si>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</si>
  <si>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</si>
  <si>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</si>
  <si>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</si>
  <si>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</si>
  <si>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</si>
  <si>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</si>
  <si>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</si>
  <si>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</si>
  <si>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</si>
  <si>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2.02.01.00.1.05.0.000</t>
  </si>
  <si>
    <t>Дотации бюджетам муниципальных районов на выравнивание бюджетной обеспеченности</t>
  </si>
  <si>
    <t>2.02.01.99.9.00.0.000</t>
  </si>
  <si>
    <t>Прочие дотации</t>
  </si>
  <si>
    <t>2.02.01.99.9.05.0.000</t>
  </si>
  <si>
    <t>Прочие дотации бюджетам муниципальных районов</t>
  </si>
  <si>
    <t>2.02.02.00.0.00.0.000</t>
  </si>
  <si>
    <t>Субсидии бюджетам бюджетной системы Российской Федерации (межбюджетные субсидии)</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</si>
  <si>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</si>
  <si>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</si>
  <si>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2.02.02.00.9.05.0.000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</si>
  <si>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</si>
  <si>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2.02.02.05.1.00.0.000</t>
  </si>
  <si>
    <t>Субсидии бюджетам на реализацию федеральных целевых программ</t>
  </si>
  <si>
    <t>2.02.02.05.1.05.0.000</t>
  </si>
  <si>
    <t>Субсидии бюджетам муниципальных районов на реализацию федеральных целевых программ</t>
  </si>
  <si>
    <t>2.02.02.07.7.00.0.000</t>
  </si>
  <si>
    <t>Субсидии бюджетам на софинансирование капитальных вложений в объекты государственной (муниципальной) собственности</t>
  </si>
  <si>
    <t>2.02.02.07.7.05.0.000</t>
  </si>
  <si>
    <t>Субсидии бюджетам муниципальных районов на софинансирование капитальных вложений в объекты муниципальной собственности</t>
  </si>
  <si>
    <t>2.02.02.20.4.00.0.000</t>
  </si>
  <si>
    <t>Субсидии бюджетам на модернизацию региональных систем дошкольного образования</t>
  </si>
  <si>
    <t>2.02.02.20.4.05.0.000</t>
  </si>
  <si>
    <t>Субсидии бюджетам муниципальных районов на модернизацию региональных систем дошкольного образования</t>
  </si>
  <si>
    <t>2.02.02.21.5.00.0.000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</si>
  <si>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</si>
  <si>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2.02.02.21.5.05.0.000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</si>
  <si>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</si>
  <si>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2.02.02.99.9.00.0.000</t>
  </si>
  <si>
    <t>Прочие субсидии</t>
  </si>
  <si>
    <t>2.02.02.99.9.05.0.000</t>
  </si>
  <si>
    <t>Прочие субсидии бюджетам муниципальных районов</t>
  </si>
  <si>
    <t>2.02.03.00.0.00.0.000</t>
  </si>
  <si>
    <t>Субвенции бюджетам субъектов Российской Федерации и муниципальных образований</t>
  </si>
  <si>
    <t>2.02.03.00.3.00.0.000</t>
  </si>
  <si>
    <t>Субвенции бюджетам на государственную регистрацию актов гражданского состояния</t>
  </si>
  <si>
    <t>2.02.03.00.3.05.0.000</t>
  </si>
  <si>
    <t>Субвенции бюджетам муниципальных районов на государственную регистрацию актов гражданского состояния</t>
  </si>
  <si>
    <t>2.02.03.02.1.00.0.000</t>
  </si>
  <si>
    <t>Субвенции бюджетам муниципальных образований на ежемесячное денежное вознаграждение за классное руководство</t>
  </si>
  <si>
    <t>2.02.03.02.1.05.0.000</t>
  </si>
  <si>
    <t>Субвенции бюджетам муниципальных районов на ежемесячное денежное вознаграждение за классное руководство</t>
  </si>
  <si>
    <t>2.02.03.02.4.00.0.000</t>
  </si>
  <si>
    <t>Субвенции местным бюджетам на выполнение передаваемых полномочий субъектов Российской Федерации</t>
  </si>
  <si>
    <t>2.02.03.02.4.05.0.000</t>
  </si>
  <si>
    <t>Субвенции бюджетам муниципальных районов на выполнение передаваемых полномочий субъектов Российской Федерации</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</si>
  <si>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</si>
  <si>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</si>
  <si>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</si>
  <si>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</si>
  <si>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2.02.03.06.9.00.0.000</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</si>
  <si>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</si>
  <si>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2.02.03.06.9.05.0.000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</si>
  <si>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</si>
  <si>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2.02.03.07.0.00.0.000</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</si>
  <si>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</si>
  <si>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2.02.03.07.0.05.0.000</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</si>
  <si>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</si>
  <si>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2.02.03.11.5.00.0.000</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</si>
  <si>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</si>
  <si>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2.02.03.11.5.05.0.000</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</si>
  <si>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</si>
  <si>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2.02.04.00.0.00.0.000</t>
  </si>
  <si>
    <t>Иные межбюджетные трансферты</t>
  </si>
  <si>
    <t>2.02.04.01.4.00.0.000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</si>
  <si>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</si>
  <si>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2.02.04.01.4.05.0.000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</si>
  <si>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</si>
  <si>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</si>
  <si>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</si>
  <si>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2.02.04.02.5.05.0.000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</si>
  <si>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</si>
  <si>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2.02.04.05.2.00.0.000</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</si>
  <si>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</si>
  <si>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2.02.04.05.2.05.0.000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</si>
  <si>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</si>
  <si>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2.02.04.05.3.00.0.000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</si>
  <si>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</si>
  <si>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2.02.04.05.3.05.0.000</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</si>
  <si>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</si>
  <si>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2.02.04.99.9.00.0.000</t>
  </si>
  <si>
    <t>Прочие межбюджетные трансферты, передаваемые бюджетам</t>
  </si>
  <si>
    <t>2.02.04.99.9.05.0.000</t>
  </si>
  <si>
    <t>Прочие межбюджетные трансферты, передаваемые бюджетам муниципальных районов</t>
  </si>
  <si>
    <t>2.18.00.00.0.00.0.000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</si>
  <si>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</si>
  <si>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2.18.05.00.0.05.0.000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</si>
  <si>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</si>
  <si>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2.18.05.01.0.05.0.000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</si>
  <si>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</si>
  <si>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2.19.00.00.0.00.0.000</t>
  </si>
  <si>
    <t>ВОЗВРАТ ОСТАТКОВ СУБСИДИЙ, СУБВЕНЦИЙ И ИНЫХ МЕЖБЮДЖЕТНЫХ ТРАНСФЕРТОВ, ИМЕЮЩИХ ЦЕЛЕВОЕ НАЗНАЧЕНИЕ, ПРОШЛЫХ ЛЕТ</t>
  </si>
  <si>
    <t>2.19.05.00.0.05.0.000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</si>
  <si>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</si>
  <si>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Факт  2014  года</t>
  </si>
  <si>
    <t>Первонач. план 2015 г</t>
  </si>
  <si>
    <t>Уточн. план 2015 г</t>
  </si>
  <si>
    <t>Исполнение  к уточненному плану</t>
  </si>
  <si>
    <t>%</t>
  </si>
  <si>
    <t>(+,-)</t>
  </si>
  <si>
    <t>1.17.00.00.0.00.0.000</t>
  </si>
  <si>
    <t>Прочие неналоговые доходы</t>
  </si>
  <si>
    <t>Факт за 2015 год</t>
  </si>
  <si>
    <t>АНАЛИЗ ИСПОЛНЕНИЯ ДОХОДНОЙ ЧАСТИ БЮДЖЕТА  УИНСКОГО МУНИЦИПАЛЬНОГО РАЙОНА  ЗА  2015 ГОД</t>
  </si>
  <si>
    <t>ИТОГО  ДОХОДОВ:</t>
  </si>
  <si>
    <t>Исполнение к первонач. плану</t>
  </si>
  <si>
    <t>Исполнение к факту  2014 года</t>
  </si>
  <si>
    <t>Налоговые доходы</t>
  </si>
  <si>
    <t>Неналоговые доходы</t>
  </si>
</sst>
</file>

<file path=xl/styles.xml><?xml version="1.0" encoding="utf-8"?>
<styleSheet xmlns="http://schemas.openxmlformats.org/spreadsheetml/2006/main">
  <numFmts count="2">
    <numFmt numFmtId="164" formatCode="?"/>
    <numFmt numFmtId="165" formatCode="#,##0.0"/>
  </numFmts>
  <fonts count="9">
    <font>
      <sz val="10"/>
      <name val="Arial"/>
      <charset val="204"/>
    </font>
    <font>
      <sz val="8.5"/>
      <name val="MS Sans Serif"/>
      <family val="2"/>
      <charset val="204"/>
    </font>
    <font>
      <b/>
      <sz val="8.5"/>
      <name val="MS Sans Serif"/>
      <family val="2"/>
      <charset val="204"/>
    </font>
    <font>
      <sz val="8"/>
      <name val="Arial Narrow"/>
      <family val="2"/>
    </font>
    <font>
      <b/>
      <sz val="8"/>
      <name val="Arial Narrow"/>
      <family val="2"/>
    </font>
    <font>
      <b/>
      <sz val="8"/>
      <name val="MS Sans Serif"/>
      <family val="2"/>
      <charset val="204"/>
    </font>
    <font>
      <b/>
      <sz val="8"/>
      <name val="Arial Narrow"/>
      <family val="2"/>
      <charset val="204"/>
    </font>
    <font>
      <b/>
      <sz val="10"/>
      <name val="Arial Narrow"/>
      <family val="2"/>
      <charset val="204"/>
    </font>
    <font>
      <b/>
      <sz val="10"/>
      <name val="Arial"/>
      <family val="2"/>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bottom/>
      <diagonal/>
    </border>
  </borders>
  <cellStyleXfs count="1">
    <xf numFmtId="0" fontId="0" fillId="0" borderId="0"/>
  </cellStyleXfs>
  <cellXfs count="43">
    <xf numFmtId="0" fontId="0" fillId="0" borderId="0" xfId="0"/>
    <xf numFmtId="0" fontId="1" fillId="0" borderId="0" xfId="0" applyFont="1"/>
    <xf numFmtId="49" fontId="2"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3" fillId="0" borderId="4"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 fontId="3" fillId="0" borderId="4"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4" fontId="4" fillId="0" borderId="2" xfId="0" applyNumberFormat="1" applyFont="1" applyBorder="1" applyAlignment="1">
      <alignment horizontal="right"/>
    </xf>
    <xf numFmtId="164" fontId="4" fillId="0" borderId="2" xfId="0" applyNumberFormat="1" applyFont="1" applyBorder="1" applyAlignment="1">
      <alignment horizontal="left" vertical="center" wrapText="1"/>
    </xf>
    <xf numFmtId="164" fontId="3" fillId="0" borderId="4"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6"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wrapText="1"/>
    </xf>
    <xf numFmtId="4" fontId="4" fillId="0" borderId="9" xfId="0" applyNumberFormat="1" applyFont="1" applyBorder="1" applyAlignment="1">
      <alignment horizontal="right"/>
    </xf>
    <xf numFmtId="4" fontId="4" fillId="0" borderId="9"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6" fillId="0" borderId="1" xfId="0" applyNumberFormat="1" applyFont="1" applyBorder="1" applyAlignment="1">
      <alignment horizontal="right" vertical="center"/>
    </xf>
    <xf numFmtId="164"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7" fillId="0" borderId="0" xfId="0" applyFont="1" applyAlignment="1">
      <alignment vertical="top" wrapText="1"/>
    </xf>
    <xf numFmtId="4" fontId="4" fillId="0" borderId="2" xfId="0" applyNumberFormat="1" applyFont="1" applyBorder="1" applyAlignment="1">
      <alignment horizontal="right" vertical="center"/>
    </xf>
    <xf numFmtId="0" fontId="6" fillId="0" borderId="5" xfId="0" applyNumberFormat="1" applyFont="1" applyFill="1" applyBorder="1" applyAlignment="1">
      <alignment horizontal="center" vertical="center" wrapText="1"/>
    </xf>
    <xf numFmtId="0" fontId="0" fillId="0" borderId="0" xfId="0" applyAlignment="1">
      <alignment horizontal="center"/>
    </xf>
    <xf numFmtId="165" fontId="6" fillId="0" borderId="1" xfId="0" applyNumberFormat="1" applyFont="1" applyBorder="1" applyAlignment="1">
      <alignment horizontal="right" vertical="center"/>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164" fontId="4" fillId="0" borderId="11" xfId="0" applyNumberFormat="1" applyFont="1" applyBorder="1" applyAlignment="1">
      <alignment horizontal="left" vertical="center" wrapText="1"/>
    </xf>
    <xf numFmtId="4" fontId="4" fillId="0" borderId="11" xfId="0" applyNumberFormat="1" applyFont="1" applyBorder="1" applyAlignment="1">
      <alignment horizontal="right" vertical="center" wrapText="1"/>
    </xf>
    <xf numFmtId="0" fontId="8" fillId="0" borderId="0" xfId="0" applyFont="1"/>
    <xf numFmtId="49" fontId="5" fillId="0" borderId="5" xfId="0" applyNumberFormat="1" applyFont="1" applyBorder="1" applyAlignment="1">
      <alignment horizontal="left"/>
    </xf>
    <xf numFmtId="49" fontId="5" fillId="0" borderId="6" xfId="0" applyNumberFormat="1" applyFont="1" applyBorder="1" applyAlignment="1">
      <alignment horizontal="left"/>
    </xf>
    <xf numFmtId="49" fontId="5" fillId="0" borderId="13" xfId="0" applyNumberFormat="1" applyFont="1" applyBorder="1" applyAlignment="1">
      <alignment horizontal="left"/>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R279"/>
  <sheetViews>
    <sheetView showGridLines="0" tabSelected="1" workbookViewId="0">
      <selection activeCell="G7" sqref="G7"/>
    </sheetView>
  </sheetViews>
  <sheetFormatPr defaultRowHeight="12.75" customHeight="1" outlineLevelRow="7"/>
  <cols>
    <col min="1" max="1" width="13.85546875" customWidth="1"/>
    <col min="2" max="2" width="4.85546875" customWidth="1"/>
    <col min="3" max="3" width="28.140625" customWidth="1"/>
    <col min="4" max="4" width="10.5703125" customWidth="1"/>
    <col min="5" max="5" width="11.140625" customWidth="1"/>
    <col min="6" max="6" width="9.85546875" customWidth="1"/>
    <col min="7" max="7" width="10.5703125" customWidth="1"/>
    <col min="8" max="8" width="6.85546875" customWidth="1"/>
    <col min="9" max="9" width="10.140625" bestFit="1" customWidth="1"/>
    <col min="10" max="10" width="5.42578125" customWidth="1"/>
    <col min="11" max="11" width="9.5703125" bestFit="1" customWidth="1"/>
    <col min="12" max="12" width="4.85546875" customWidth="1"/>
    <col min="13" max="13" width="9.28515625" bestFit="1" customWidth="1"/>
  </cols>
  <sheetData>
    <row r="1" spans="1:18">
      <c r="A1" s="41"/>
      <c r="B1" s="41"/>
      <c r="C1" s="41"/>
      <c r="D1" s="41"/>
      <c r="E1" s="41"/>
      <c r="F1" s="41"/>
      <c r="G1" s="41"/>
    </row>
    <row r="2" spans="1:18">
      <c r="A2" s="41"/>
      <c r="B2" s="41"/>
      <c r="C2" s="41"/>
      <c r="D2" s="41"/>
      <c r="E2" s="41"/>
      <c r="F2" s="41"/>
      <c r="G2" s="41"/>
    </row>
    <row r="3" spans="1:18" ht="12.75" customHeight="1">
      <c r="A3" s="42" t="s">
        <v>381</v>
      </c>
      <c r="B3" s="42"/>
      <c r="C3" s="42"/>
      <c r="D3" s="42"/>
      <c r="E3" s="42"/>
      <c r="F3" s="42"/>
      <c r="G3" s="42"/>
      <c r="H3" s="42"/>
      <c r="I3" s="42"/>
      <c r="J3" s="42"/>
      <c r="K3" s="42"/>
      <c r="L3" s="42"/>
      <c r="M3" s="42"/>
      <c r="N3" s="26"/>
      <c r="O3" s="26"/>
      <c r="P3" s="26"/>
      <c r="Q3" s="26"/>
      <c r="R3" s="26"/>
    </row>
    <row r="4" spans="1:18">
      <c r="A4" s="1" t="s">
        <v>0</v>
      </c>
      <c r="B4" s="1"/>
      <c r="C4" s="1"/>
      <c r="D4" s="1"/>
      <c r="E4" s="1"/>
      <c r="F4" s="1"/>
      <c r="G4" s="1"/>
      <c r="H4" s="1"/>
      <c r="I4" s="1"/>
      <c r="J4" s="1"/>
      <c r="K4" s="1"/>
    </row>
    <row r="5" spans="1:18" s="29" customFormat="1" ht="25.5">
      <c r="A5" s="2" t="s">
        <v>1</v>
      </c>
      <c r="B5" s="2" t="s">
        <v>2</v>
      </c>
      <c r="C5" s="2" t="s">
        <v>3</v>
      </c>
      <c r="D5" s="13" t="s">
        <v>372</v>
      </c>
      <c r="E5" s="13" t="s">
        <v>373</v>
      </c>
      <c r="F5" s="13" t="s">
        <v>374</v>
      </c>
      <c r="G5" s="28" t="s">
        <v>380</v>
      </c>
      <c r="H5" s="39" t="s">
        <v>384</v>
      </c>
      <c r="I5" s="40"/>
      <c r="J5" s="39" t="s">
        <v>383</v>
      </c>
      <c r="K5" s="40"/>
      <c r="L5" s="39" t="s">
        <v>375</v>
      </c>
      <c r="M5" s="40"/>
    </row>
    <row r="6" spans="1:18">
      <c r="A6" s="14"/>
      <c r="B6" s="15"/>
      <c r="C6" s="15"/>
      <c r="D6" s="16"/>
      <c r="E6" s="16"/>
      <c r="F6" s="16"/>
      <c r="G6" s="17"/>
      <c r="H6" s="18" t="s">
        <v>376</v>
      </c>
      <c r="I6" s="18" t="s">
        <v>377</v>
      </c>
      <c r="J6" s="18" t="s">
        <v>376</v>
      </c>
      <c r="K6" s="18" t="s">
        <v>377</v>
      </c>
      <c r="L6" s="18" t="s">
        <v>376</v>
      </c>
      <c r="M6" s="18" t="s">
        <v>377</v>
      </c>
    </row>
    <row r="7" spans="1:18" ht="13.5">
      <c r="A7" s="36" t="s">
        <v>382</v>
      </c>
      <c r="B7" s="37"/>
      <c r="C7" s="38"/>
      <c r="D7" s="27">
        <f>D8+D205</f>
        <v>358156069.19999999</v>
      </c>
      <c r="E7" s="10">
        <f>E8+E205</f>
        <v>296092094</v>
      </c>
      <c r="F7" s="10">
        <v>352704669.99000001</v>
      </c>
      <c r="G7" s="19">
        <f>G8+G205</f>
        <v>350815327.33999997</v>
      </c>
      <c r="H7" s="30">
        <f>G7/D7*100</f>
        <v>97.950406961859741</v>
      </c>
      <c r="I7" s="22">
        <f>G7-D7</f>
        <v>-7340741.8600000143</v>
      </c>
      <c r="J7" s="30">
        <f>G7/E7*100</f>
        <v>118.48182860971626</v>
      </c>
      <c r="K7" s="22">
        <f>G7-E7</f>
        <v>54723233.339999974</v>
      </c>
      <c r="L7" s="30">
        <f>G7/F7*100</f>
        <v>99.464327293978386</v>
      </c>
      <c r="M7" s="22">
        <f>G7-F7</f>
        <v>-1889342.6500000358</v>
      </c>
    </row>
    <row r="8" spans="1:18" ht="15.75" customHeight="1">
      <c r="A8" s="4" t="s">
        <v>4</v>
      </c>
      <c r="B8" s="5" t="s">
        <v>5</v>
      </c>
      <c r="C8" s="7" t="s">
        <v>6</v>
      </c>
      <c r="D8" s="9">
        <f>D10+D42+D52+D76+D92+D101+D108+D130+D144+D156+D168+D204</f>
        <v>44094319.920000002</v>
      </c>
      <c r="E8" s="9">
        <v>43457700</v>
      </c>
      <c r="F8" s="9">
        <v>45369148</v>
      </c>
      <c r="G8" s="20">
        <f>G9+G107</f>
        <v>46193622.200000003</v>
      </c>
      <c r="H8" s="30">
        <f t="shared" ref="H8:H72" si="0">G8/D8*100</f>
        <v>104.76093583892154</v>
      </c>
      <c r="I8" s="22">
        <f t="shared" ref="I8:I72" si="1">G8-D8</f>
        <v>2099302.2800000012</v>
      </c>
      <c r="J8" s="30">
        <f t="shared" ref="J8:J71" si="2">G8/E8*100</f>
        <v>106.29559824841168</v>
      </c>
      <c r="K8" s="22">
        <f t="shared" ref="K8:K72" si="3">G8-E8</f>
        <v>2735922.200000003</v>
      </c>
      <c r="L8" s="30">
        <f t="shared" ref="L8:L72" si="4">G8/F8*100</f>
        <v>101.81725740143941</v>
      </c>
      <c r="M8" s="22">
        <f t="shared" ref="M8:M72" si="5">G8-F8</f>
        <v>824474.20000000298</v>
      </c>
    </row>
    <row r="9" spans="1:18" ht="15.75" customHeight="1">
      <c r="A9" s="4"/>
      <c r="B9" s="5"/>
      <c r="C9" s="7" t="s">
        <v>385</v>
      </c>
      <c r="D9" s="9">
        <f>D10+D42+D52+D76+D92+D101</f>
        <v>24667329.73</v>
      </c>
      <c r="E9" s="9">
        <f t="shared" ref="E9:G9" si="6">E10+E42+E52+E76+E92+E101</f>
        <v>24015000</v>
      </c>
      <c r="F9" s="9">
        <f t="shared" si="6"/>
        <v>25633420</v>
      </c>
      <c r="G9" s="9">
        <f t="shared" si="6"/>
        <v>26219374.760000002</v>
      </c>
      <c r="H9" s="30">
        <f t="shared" si="0"/>
        <v>106.29190531357932</v>
      </c>
      <c r="I9" s="22">
        <f t="shared" si="1"/>
        <v>1552045.0300000012</v>
      </c>
      <c r="J9" s="30">
        <f t="shared" si="2"/>
        <v>109.17915785967105</v>
      </c>
      <c r="K9" s="22">
        <f t="shared" si="3"/>
        <v>2204374.7600000016</v>
      </c>
      <c r="L9" s="30">
        <f t="shared" si="4"/>
        <v>102.28590160813502</v>
      </c>
      <c r="M9" s="22">
        <f t="shared" si="5"/>
        <v>585954.76000000164</v>
      </c>
    </row>
    <row r="10" spans="1:18" ht="15.75" customHeight="1" outlineLevel="1">
      <c r="A10" s="4" t="s">
        <v>7</v>
      </c>
      <c r="B10" s="5" t="s">
        <v>5</v>
      </c>
      <c r="C10" s="7" t="s">
        <v>8</v>
      </c>
      <c r="D10" s="9">
        <f>D11</f>
        <v>13206155.5</v>
      </c>
      <c r="E10" s="9">
        <v>12155800</v>
      </c>
      <c r="F10" s="9">
        <v>13155800</v>
      </c>
      <c r="G10" s="20">
        <v>13990706.51</v>
      </c>
      <c r="H10" s="30">
        <f t="shared" si="0"/>
        <v>105.94079791048954</v>
      </c>
      <c r="I10" s="22">
        <f t="shared" si="1"/>
        <v>784551.00999999978</v>
      </c>
      <c r="J10" s="30">
        <f t="shared" si="2"/>
        <v>115.09490539495548</v>
      </c>
      <c r="K10" s="22">
        <f t="shared" si="3"/>
        <v>1834906.5099999998</v>
      </c>
      <c r="L10" s="30">
        <f t="shared" si="4"/>
        <v>106.34629980692927</v>
      </c>
      <c r="M10" s="22">
        <f t="shared" si="5"/>
        <v>834906.50999999978</v>
      </c>
    </row>
    <row r="11" spans="1:18" ht="15" customHeight="1" outlineLevel="2" collapsed="1">
      <c r="A11" s="4" t="s">
        <v>9</v>
      </c>
      <c r="B11" s="5" t="s">
        <v>10</v>
      </c>
      <c r="C11" s="7" t="s">
        <v>11</v>
      </c>
      <c r="D11" s="9">
        <v>13206155.5</v>
      </c>
      <c r="E11" s="9">
        <v>12155800</v>
      </c>
      <c r="F11" s="9">
        <v>13155800</v>
      </c>
      <c r="G11" s="20">
        <v>13990706.51</v>
      </c>
      <c r="H11" s="30">
        <f t="shared" si="0"/>
        <v>105.94079791048954</v>
      </c>
      <c r="I11" s="22">
        <f t="shared" si="1"/>
        <v>784551.00999999978</v>
      </c>
      <c r="J11" s="30">
        <f t="shared" si="2"/>
        <v>115.09490539495548</v>
      </c>
      <c r="K11" s="22">
        <f t="shared" si="3"/>
        <v>1834906.5099999998</v>
      </c>
      <c r="L11" s="30">
        <f t="shared" si="4"/>
        <v>106.34629980692927</v>
      </c>
      <c r="M11" s="22">
        <f t="shared" si="5"/>
        <v>834906.50999999978</v>
      </c>
    </row>
    <row r="12" spans="1:18" ht="102" hidden="1" outlineLevel="3">
      <c r="A12" s="4" t="s">
        <v>12</v>
      </c>
      <c r="B12" s="5" t="s">
        <v>10</v>
      </c>
      <c r="C12" s="11" t="s">
        <v>13</v>
      </c>
      <c r="D12" s="9"/>
      <c r="E12" s="9">
        <v>11971000</v>
      </c>
      <c r="F12" s="9">
        <v>12971000</v>
      </c>
      <c r="G12" s="20">
        <v>13896041.609999999</v>
      </c>
      <c r="H12" s="30" t="e">
        <f t="shared" si="0"/>
        <v>#DIV/0!</v>
      </c>
      <c r="I12" s="22">
        <f t="shared" si="1"/>
        <v>13896041.609999999</v>
      </c>
      <c r="J12" s="30">
        <f t="shared" si="2"/>
        <v>116.08087553253696</v>
      </c>
      <c r="K12" s="22">
        <f t="shared" si="3"/>
        <v>1925041.6099999994</v>
      </c>
      <c r="L12" s="30">
        <f t="shared" si="4"/>
        <v>107.13161367666333</v>
      </c>
      <c r="M12" s="22">
        <f t="shared" si="5"/>
        <v>925041.6099999994</v>
      </c>
    </row>
    <row r="13" spans="1:18" ht="153" hidden="1" outlineLevel="4">
      <c r="A13" s="4" t="s">
        <v>14</v>
      </c>
      <c r="B13" s="5" t="s">
        <v>10</v>
      </c>
      <c r="C13" s="11" t="s">
        <v>15</v>
      </c>
      <c r="D13" s="9"/>
      <c r="E13" s="9">
        <v>11971000</v>
      </c>
      <c r="F13" s="9">
        <v>12971000</v>
      </c>
      <c r="G13" s="20">
        <v>13363614.23</v>
      </c>
      <c r="H13" s="30" t="e">
        <f t="shared" si="0"/>
        <v>#DIV/0!</v>
      </c>
      <c r="I13" s="22">
        <f t="shared" si="1"/>
        <v>13363614.23</v>
      </c>
      <c r="J13" s="30">
        <f t="shared" si="2"/>
        <v>111.63323222788406</v>
      </c>
      <c r="K13" s="22">
        <f t="shared" si="3"/>
        <v>1392614.2300000004</v>
      </c>
      <c r="L13" s="30">
        <f t="shared" si="4"/>
        <v>103.02686169146557</v>
      </c>
      <c r="M13" s="22">
        <f t="shared" si="5"/>
        <v>392614.23000000045</v>
      </c>
    </row>
    <row r="14" spans="1:18" ht="140.25" hidden="1" outlineLevel="7">
      <c r="A14" s="3" t="s">
        <v>14</v>
      </c>
      <c r="B14" s="3" t="s">
        <v>10</v>
      </c>
      <c r="C14" s="12" t="s">
        <v>15</v>
      </c>
      <c r="D14" s="8"/>
      <c r="E14" s="8">
        <v>11971000</v>
      </c>
      <c r="F14" s="8">
        <v>12971000</v>
      </c>
      <c r="G14" s="21">
        <v>13363614.23</v>
      </c>
      <c r="H14" s="30" t="e">
        <f t="shared" si="0"/>
        <v>#DIV/0!</v>
      </c>
      <c r="I14" s="22">
        <f t="shared" si="1"/>
        <v>13363614.23</v>
      </c>
      <c r="J14" s="30">
        <f t="shared" si="2"/>
        <v>111.63323222788406</v>
      </c>
      <c r="K14" s="22">
        <f t="shared" si="3"/>
        <v>1392614.2300000004</v>
      </c>
      <c r="L14" s="30">
        <f t="shared" si="4"/>
        <v>103.02686169146557</v>
      </c>
      <c r="M14" s="22">
        <f t="shared" si="5"/>
        <v>392614.23000000045</v>
      </c>
    </row>
    <row r="15" spans="1:18" ht="114.75" hidden="1" outlineLevel="4">
      <c r="A15" s="4" t="s">
        <v>16</v>
      </c>
      <c r="B15" s="5" t="s">
        <v>10</v>
      </c>
      <c r="C15" s="11" t="s">
        <v>17</v>
      </c>
      <c r="D15" s="9"/>
      <c r="E15" s="9">
        <v>0</v>
      </c>
      <c r="F15" s="9">
        <v>0</v>
      </c>
      <c r="G15" s="20">
        <v>532640.62</v>
      </c>
      <c r="H15" s="30" t="e">
        <f t="shared" si="0"/>
        <v>#DIV/0!</v>
      </c>
      <c r="I15" s="22">
        <f t="shared" si="1"/>
        <v>532640.62</v>
      </c>
      <c r="J15" s="30" t="e">
        <f t="shared" si="2"/>
        <v>#DIV/0!</v>
      </c>
      <c r="K15" s="22">
        <f t="shared" si="3"/>
        <v>532640.62</v>
      </c>
      <c r="L15" s="30" t="e">
        <f t="shared" si="4"/>
        <v>#DIV/0!</v>
      </c>
      <c r="M15" s="22">
        <f t="shared" si="5"/>
        <v>532640.62</v>
      </c>
    </row>
    <row r="16" spans="1:18" ht="114.75" hidden="1" outlineLevel="7">
      <c r="A16" s="3" t="s">
        <v>16</v>
      </c>
      <c r="B16" s="3" t="s">
        <v>10</v>
      </c>
      <c r="C16" s="12" t="s">
        <v>17</v>
      </c>
      <c r="D16" s="8"/>
      <c r="E16" s="8">
        <v>0</v>
      </c>
      <c r="F16" s="8">
        <v>0</v>
      </c>
      <c r="G16" s="21">
        <v>532640.62</v>
      </c>
      <c r="H16" s="30" t="e">
        <f t="shared" si="0"/>
        <v>#DIV/0!</v>
      </c>
      <c r="I16" s="22">
        <f t="shared" si="1"/>
        <v>532640.62</v>
      </c>
      <c r="J16" s="30" t="e">
        <f t="shared" si="2"/>
        <v>#DIV/0!</v>
      </c>
      <c r="K16" s="22">
        <f t="shared" si="3"/>
        <v>532640.62</v>
      </c>
      <c r="L16" s="30" t="e">
        <f t="shared" si="4"/>
        <v>#DIV/0!</v>
      </c>
      <c r="M16" s="22">
        <f t="shared" si="5"/>
        <v>532640.62</v>
      </c>
    </row>
    <row r="17" spans="1:13" ht="127.5" hidden="1" outlineLevel="4">
      <c r="A17" s="4" t="s">
        <v>18</v>
      </c>
      <c r="B17" s="5" t="s">
        <v>10</v>
      </c>
      <c r="C17" s="11" t="s">
        <v>19</v>
      </c>
      <c r="D17" s="9"/>
      <c r="E17" s="9">
        <v>0</v>
      </c>
      <c r="F17" s="9">
        <v>0</v>
      </c>
      <c r="G17" s="20">
        <v>-3.75</v>
      </c>
      <c r="H17" s="30" t="e">
        <f t="shared" si="0"/>
        <v>#DIV/0!</v>
      </c>
      <c r="I17" s="22">
        <f t="shared" si="1"/>
        <v>-3.75</v>
      </c>
      <c r="J17" s="30" t="e">
        <f t="shared" si="2"/>
        <v>#DIV/0!</v>
      </c>
      <c r="K17" s="22">
        <f t="shared" si="3"/>
        <v>-3.75</v>
      </c>
      <c r="L17" s="30" t="e">
        <f t="shared" si="4"/>
        <v>#DIV/0!</v>
      </c>
      <c r="M17" s="22">
        <f t="shared" si="5"/>
        <v>-3.75</v>
      </c>
    </row>
    <row r="18" spans="1:13" ht="114.75" hidden="1" outlineLevel="7">
      <c r="A18" s="3" t="s">
        <v>18</v>
      </c>
      <c r="B18" s="3" t="s">
        <v>10</v>
      </c>
      <c r="C18" s="12" t="s">
        <v>19</v>
      </c>
      <c r="D18" s="8"/>
      <c r="E18" s="8">
        <v>0</v>
      </c>
      <c r="F18" s="8">
        <v>0</v>
      </c>
      <c r="G18" s="21">
        <v>-3.75</v>
      </c>
      <c r="H18" s="30" t="e">
        <f t="shared" si="0"/>
        <v>#DIV/0!</v>
      </c>
      <c r="I18" s="22">
        <f t="shared" si="1"/>
        <v>-3.75</v>
      </c>
      <c r="J18" s="30" t="e">
        <f t="shared" si="2"/>
        <v>#DIV/0!</v>
      </c>
      <c r="K18" s="22">
        <f t="shared" si="3"/>
        <v>-3.75</v>
      </c>
      <c r="L18" s="30" t="e">
        <f t="shared" si="4"/>
        <v>#DIV/0!</v>
      </c>
      <c r="M18" s="22">
        <f t="shared" si="5"/>
        <v>-3.75</v>
      </c>
    </row>
    <row r="19" spans="1:13" ht="153" hidden="1" outlineLevel="4">
      <c r="A19" s="4" t="s">
        <v>20</v>
      </c>
      <c r="B19" s="5" t="s">
        <v>10</v>
      </c>
      <c r="C19" s="11" t="s">
        <v>21</v>
      </c>
      <c r="D19" s="9"/>
      <c r="E19" s="9">
        <v>0</v>
      </c>
      <c r="F19" s="9">
        <v>0</v>
      </c>
      <c r="G19" s="20">
        <v>-209.48</v>
      </c>
      <c r="H19" s="30" t="e">
        <f t="shared" si="0"/>
        <v>#DIV/0!</v>
      </c>
      <c r="I19" s="22">
        <f t="shared" si="1"/>
        <v>-209.48</v>
      </c>
      <c r="J19" s="30" t="e">
        <f t="shared" si="2"/>
        <v>#DIV/0!</v>
      </c>
      <c r="K19" s="22">
        <f t="shared" si="3"/>
        <v>-209.48</v>
      </c>
      <c r="L19" s="30" t="e">
        <f t="shared" si="4"/>
        <v>#DIV/0!</v>
      </c>
      <c r="M19" s="22">
        <f t="shared" si="5"/>
        <v>-209.48</v>
      </c>
    </row>
    <row r="20" spans="1:13" ht="140.25" hidden="1" outlineLevel="7">
      <c r="A20" s="3" t="s">
        <v>20</v>
      </c>
      <c r="B20" s="3" t="s">
        <v>10</v>
      </c>
      <c r="C20" s="12" t="s">
        <v>21</v>
      </c>
      <c r="D20" s="8"/>
      <c r="E20" s="8">
        <v>0</v>
      </c>
      <c r="F20" s="8">
        <v>0</v>
      </c>
      <c r="G20" s="21">
        <v>-209.48</v>
      </c>
      <c r="H20" s="30" t="e">
        <f t="shared" si="0"/>
        <v>#DIV/0!</v>
      </c>
      <c r="I20" s="22">
        <f t="shared" si="1"/>
        <v>-209.48</v>
      </c>
      <c r="J20" s="30" t="e">
        <f t="shared" si="2"/>
        <v>#DIV/0!</v>
      </c>
      <c r="K20" s="22">
        <f t="shared" si="3"/>
        <v>-209.48</v>
      </c>
      <c r="L20" s="30" t="e">
        <f t="shared" si="4"/>
        <v>#DIV/0!</v>
      </c>
      <c r="M20" s="22">
        <f t="shared" si="5"/>
        <v>-209.48</v>
      </c>
    </row>
    <row r="21" spans="1:13" ht="114.75" hidden="1" outlineLevel="4">
      <c r="A21" s="4" t="s">
        <v>22</v>
      </c>
      <c r="B21" s="5" t="s">
        <v>10</v>
      </c>
      <c r="C21" s="11" t="s">
        <v>23</v>
      </c>
      <c r="D21" s="9"/>
      <c r="E21" s="9">
        <v>0</v>
      </c>
      <c r="F21" s="9">
        <v>0</v>
      </c>
      <c r="G21" s="20">
        <v>-0.01</v>
      </c>
      <c r="H21" s="30" t="e">
        <f t="shared" si="0"/>
        <v>#DIV/0!</v>
      </c>
      <c r="I21" s="22">
        <f t="shared" si="1"/>
        <v>-0.01</v>
      </c>
      <c r="J21" s="30" t="e">
        <f t="shared" si="2"/>
        <v>#DIV/0!</v>
      </c>
      <c r="K21" s="22">
        <f t="shared" si="3"/>
        <v>-0.01</v>
      </c>
      <c r="L21" s="30" t="e">
        <f t="shared" si="4"/>
        <v>#DIV/0!</v>
      </c>
      <c r="M21" s="22">
        <f t="shared" si="5"/>
        <v>-0.01</v>
      </c>
    </row>
    <row r="22" spans="1:13" ht="114.75" hidden="1" outlineLevel="7">
      <c r="A22" s="3" t="s">
        <v>22</v>
      </c>
      <c r="B22" s="3" t="s">
        <v>10</v>
      </c>
      <c r="C22" s="12" t="s">
        <v>23</v>
      </c>
      <c r="D22" s="8"/>
      <c r="E22" s="8">
        <v>0</v>
      </c>
      <c r="F22" s="8">
        <v>0</v>
      </c>
      <c r="G22" s="21">
        <v>-0.01</v>
      </c>
      <c r="H22" s="30" t="e">
        <f t="shared" si="0"/>
        <v>#DIV/0!</v>
      </c>
      <c r="I22" s="22">
        <f t="shared" si="1"/>
        <v>-0.01</v>
      </c>
      <c r="J22" s="30" t="e">
        <f t="shared" si="2"/>
        <v>#DIV/0!</v>
      </c>
      <c r="K22" s="22">
        <f t="shared" si="3"/>
        <v>-0.01</v>
      </c>
      <c r="L22" s="30" t="e">
        <f t="shared" si="4"/>
        <v>#DIV/0!</v>
      </c>
      <c r="M22" s="22">
        <f t="shared" si="5"/>
        <v>-0.01</v>
      </c>
    </row>
    <row r="23" spans="1:13" ht="165.75" hidden="1" outlineLevel="3">
      <c r="A23" s="4" t="s">
        <v>24</v>
      </c>
      <c r="B23" s="5" t="s">
        <v>10</v>
      </c>
      <c r="C23" s="11" t="s">
        <v>25</v>
      </c>
      <c r="D23" s="9"/>
      <c r="E23" s="9">
        <v>53500</v>
      </c>
      <c r="F23" s="9">
        <v>53500</v>
      </c>
      <c r="G23" s="20">
        <v>28397.51</v>
      </c>
      <c r="H23" s="30" t="e">
        <f t="shared" si="0"/>
        <v>#DIV/0!</v>
      </c>
      <c r="I23" s="22">
        <f t="shared" si="1"/>
        <v>28397.51</v>
      </c>
      <c r="J23" s="30">
        <f t="shared" si="2"/>
        <v>53.079457943925235</v>
      </c>
      <c r="K23" s="22">
        <f t="shared" si="3"/>
        <v>-25102.49</v>
      </c>
      <c r="L23" s="30">
        <f t="shared" si="4"/>
        <v>53.079457943925235</v>
      </c>
      <c r="M23" s="22">
        <f t="shared" si="5"/>
        <v>-25102.49</v>
      </c>
    </row>
    <row r="24" spans="1:13" ht="216.75" hidden="1" outlineLevel="4">
      <c r="A24" s="4" t="s">
        <v>26</v>
      </c>
      <c r="B24" s="5" t="s">
        <v>10</v>
      </c>
      <c r="C24" s="11" t="s">
        <v>27</v>
      </c>
      <c r="D24" s="9"/>
      <c r="E24" s="9">
        <v>53500</v>
      </c>
      <c r="F24" s="9">
        <v>53500</v>
      </c>
      <c r="G24" s="20">
        <v>27517.07</v>
      </c>
      <c r="H24" s="30" t="e">
        <f t="shared" si="0"/>
        <v>#DIV/0!</v>
      </c>
      <c r="I24" s="22">
        <f t="shared" si="1"/>
        <v>27517.07</v>
      </c>
      <c r="J24" s="30">
        <f t="shared" si="2"/>
        <v>51.433775700934582</v>
      </c>
      <c r="K24" s="22">
        <f t="shared" si="3"/>
        <v>-25982.93</v>
      </c>
      <c r="L24" s="30">
        <f t="shared" si="4"/>
        <v>51.433775700934582</v>
      </c>
      <c r="M24" s="22">
        <f t="shared" si="5"/>
        <v>-25982.93</v>
      </c>
    </row>
    <row r="25" spans="1:13" ht="178.5" hidden="1" outlineLevel="7">
      <c r="A25" s="3" t="s">
        <v>26</v>
      </c>
      <c r="B25" s="3" t="s">
        <v>10</v>
      </c>
      <c r="C25" s="12" t="s">
        <v>27</v>
      </c>
      <c r="D25" s="8"/>
      <c r="E25" s="8">
        <v>53500</v>
      </c>
      <c r="F25" s="8">
        <v>53500</v>
      </c>
      <c r="G25" s="21">
        <v>27517.07</v>
      </c>
      <c r="H25" s="30" t="e">
        <f t="shared" si="0"/>
        <v>#DIV/0!</v>
      </c>
      <c r="I25" s="22">
        <f t="shared" si="1"/>
        <v>27517.07</v>
      </c>
      <c r="J25" s="30">
        <f t="shared" si="2"/>
        <v>51.433775700934582</v>
      </c>
      <c r="K25" s="22">
        <f t="shared" si="3"/>
        <v>-25982.93</v>
      </c>
      <c r="L25" s="30">
        <f t="shared" si="4"/>
        <v>51.433775700934582</v>
      </c>
      <c r="M25" s="22">
        <f t="shared" si="5"/>
        <v>-25982.93</v>
      </c>
    </row>
    <row r="26" spans="1:13" ht="178.5" hidden="1" outlineLevel="4">
      <c r="A26" s="4" t="s">
        <v>28</v>
      </c>
      <c r="B26" s="5" t="s">
        <v>10</v>
      </c>
      <c r="C26" s="11" t="s">
        <v>29</v>
      </c>
      <c r="D26" s="9"/>
      <c r="E26" s="9">
        <v>0</v>
      </c>
      <c r="F26" s="9">
        <v>0</v>
      </c>
      <c r="G26" s="20">
        <v>205.44</v>
      </c>
      <c r="H26" s="30" t="e">
        <f t="shared" si="0"/>
        <v>#DIV/0!</v>
      </c>
      <c r="I26" s="22">
        <f t="shared" si="1"/>
        <v>205.44</v>
      </c>
      <c r="J26" s="30" t="e">
        <f t="shared" si="2"/>
        <v>#DIV/0!</v>
      </c>
      <c r="K26" s="22">
        <f t="shared" si="3"/>
        <v>205.44</v>
      </c>
      <c r="L26" s="30" t="e">
        <f t="shared" si="4"/>
        <v>#DIV/0!</v>
      </c>
      <c r="M26" s="22">
        <f t="shared" si="5"/>
        <v>205.44</v>
      </c>
    </row>
    <row r="27" spans="1:13" ht="153" hidden="1" outlineLevel="7">
      <c r="A27" s="3" t="s">
        <v>28</v>
      </c>
      <c r="B27" s="3" t="s">
        <v>10</v>
      </c>
      <c r="C27" s="12" t="s">
        <v>29</v>
      </c>
      <c r="D27" s="8"/>
      <c r="E27" s="8">
        <v>0</v>
      </c>
      <c r="F27" s="8">
        <v>0</v>
      </c>
      <c r="G27" s="21">
        <v>205.44</v>
      </c>
      <c r="H27" s="30" t="e">
        <f t="shared" si="0"/>
        <v>#DIV/0!</v>
      </c>
      <c r="I27" s="22">
        <f t="shared" si="1"/>
        <v>205.44</v>
      </c>
      <c r="J27" s="30" t="e">
        <f t="shared" si="2"/>
        <v>#DIV/0!</v>
      </c>
      <c r="K27" s="22">
        <f t="shared" si="3"/>
        <v>205.44</v>
      </c>
      <c r="L27" s="30" t="e">
        <f t="shared" si="4"/>
        <v>#DIV/0!</v>
      </c>
      <c r="M27" s="22">
        <f t="shared" si="5"/>
        <v>205.44</v>
      </c>
    </row>
    <row r="28" spans="1:13" ht="216.75" hidden="1" outlineLevel="4">
      <c r="A28" s="4" t="s">
        <v>30</v>
      </c>
      <c r="B28" s="5" t="s">
        <v>10</v>
      </c>
      <c r="C28" s="11" t="s">
        <v>31</v>
      </c>
      <c r="D28" s="9"/>
      <c r="E28" s="9">
        <v>0</v>
      </c>
      <c r="F28" s="9">
        <v>0</v>
      </c>
      <c r="G28" s="20">
        <v>675</v>
      </c>
      <c r="H28" s="30" t="e">
        <f t="shared" si="0"/>
        <v>#DIV/0!</v>
      </c>
      <c r="I28" s="22">
        <f t="shared" si="1"/>
        <v>675</v>
      </c>
      <c r="J28" s="30" t="e">
        <f t="shared" si="2"/>
        <v>#DIV/0!</v>
      </c>
      <c r="K28" s="22">
        <f t="shared" si="3"/>
        <v>675</v>
      </c>
      <c r="L28" s="30" t="e">
        <f t="shared" si="4"/>
        <v>#DIV/0!</v>
      </c>
      <c r="M28" s="22">
        <f t="shared" si="5"/>
        <v>675</v>
      </c>
    </row>
    <row r="29" spans="1:13" ht="178.5" hidden="1" outlineLevel="7">
      <c r="A29" s="3" t="s">
        <v>30</v>
      </c>
      <c r="B29" s="3" t="s">
        <v>10</v>
      </c>
      <c r="C29" s="12" t="s">
        <v>31</v>
      </c>
      <c r="D29" s="8"/>
      <c r="E29" s="8">
        <v>0</v>
      </c>
      <c r="F29" s="8">
        <v>0</v>
      </c>
      <c r="G29" s="21">
        <v>675</v>
      </c>
      <c r="H29" s="30" t="e">
        <f t="shared" si="0"/>
        <v>#DIV/0!</v>
      </c>
      <c r="I29" s="22">
        <f t="shared" si="1"/>
        <v>675</v>
      </c>
      <c r="J29" s="30" t="e">
        <f t="shared" si="2"/>
        <v>#DIV/0!</v>
      </c>
      <c r="K29" s="22">
        <f t="shared" si="3"/>
        <v>675</v>
      </c>
      <c r="L29" s="30" t="e">
        <f t="shared" si="4"/>
        <v>#DIV/0!</v>
      </c>
      <c r="M29" s="22">
        <f t="shared" si="5"/>
        <v>675</v>
      </c>
    </row>
    <row r="30" spans="1:13" ht="63.75" hidden="1" outlineLevel="3">
      <c r="A30" s="4" t="s">
        <v>32</v>
      </c>
      <c r="B30" s="5" t="s">
        <v>10</v>
      </c>
      <c r="C30" s="7" t="s">
        <v>33</v>
      </c>
      <c r="D30" s="9"/>
      <c r="E30" s="9">
        <v>111800</v>
      </c>
      <c r="F30" s="9">
        <v>111800</v>
      </c>
      <c r="G30" s="20">
        <v>57026.19</v>
      </c>
      <c r="H30" s="30" t="e">
        <f t="shared" si="0"/>
        <v>#DIV/0!</v>
      </c>
      <c r="I30" s="22">
        <f t="shared" si="1"/>
        <v>57026.19</v>
      </c>
      <c r="J30" s="30">
        <f t="shared" si="2"/>
        <v>51.007325581395349</v>
      </c>
      <c r="K30" s="22">
        <f t="shared" si="3"/>
        <v>-54773.81</v>
      </c>
      <c r="L30" s="30">
        <f t="shared" si="4"/>
        <v>51.007325581395349</v>
      </c>
      <c r="M30" s="22">
        <f t="shared" si="5"/>
        <v>-54773.81</v>
      </c>
    </row>
    <row r="31" spans="1:13" ht="114.75" hidden="1" outlineLevel="4">
      <c r="A31" s="4" t="s">
        <v>34</v>
      </c>
      <c r="B31" s="5" t="s">
        <v>10</v>
      </c>
      <c r="C31" s="7" t="s">
        <v>35</v>
      </c>
      <c r="D31" s="9"/>
      <c r="E31" s="9">
        <v>111800</v>
      </c>
      <c r="F31" s="9">
        <v>111800</v>
      </c>
      <c r="G31" s="20">
        <v>54819.72</v>
      </c>
      <c r="H31" s="30" t="e">
        <f t="shared" si="0"/>
        <v>#DIV/0!</v>
      </c>
      <c r="I31" s="22">
        <f t="shared" si="1"/>
        <v>54819.72</v>
      </c>
      <c r="J31" s="30">
        <f t="shared" si="2"/>
        <v>49.033738819320213</v>
      </c>
      <c r="K31" s="22">
        <f t="shared" si="3"/>
        <v>-56980.28</v>
      </c>
      <c r="L31" s="30">
        <f t="shared" si="4"/>
        <v>49.033738819320213</v>
      </c>
      <c r="M31" s="22">
        <f t="shared" si="5"/>
        <v>-56980.28</v>
      </c>
    </row>
    <row r="32" spans="1:13" ht="102" hidden="1" outlineLevel="7">
      <c r="A32" s="3" t="s">
        <v>34</v>
      </c>
      <c r="B32" s="3" t="s">
        <v>10</v>
      </c>
      <c r="C32" s="6" t="s">
        <v>35</v>
      </c>
      <c r="D32" s="8"/>
      <c r="E32" s="8">
        <v>111800</v>
      </c>
      <c r="F32" s="8">
        <v>111800</v>
      </c>
      <c r="G32" s="21">
        <v>54819.72</v>
      </c>
      <c r="H32" s="30" t="e">
        <f t="shared" si="0"/>
        <v>#DIV/0!</v>
      </c>
      <c r="I32" s="22">
        <f t="shared" si="1"/>
        <v>54819.72</v>
      </c>
      <c r="J32" s="30">
        <f t="shared" si="2"/>
        <v>49.033738819320213</v>
      </c>
      <c r="K32" s="22">
        <f t="shared" si="3"/>
        <v>-56980.28</v>
      </c>
      <c r="L32" s="30">
        <f t="shared" si="4"/>
        <v>49.033738819320213</v>
      </c>
      <c r="M32" s="22">
        <f t="shared" si="5"/>
        <v>-56980.28</v>
      </c>
    </row>
    <row r="33" spans="1:13" ht="76.5" hidden="1" outlineLevel="4">
      <c r="A33" s="4" t="s">
        <v>36</v>
      </c>
      <c r="B33" s="5" t="s">
        <v>10</v>
      </c>
      <c r="C33" s="7" t="s">
        <v>37</v>
      </c>
      <c r="D33" s="9"/>
      <c r="E33" s="9">
        <v>0</v>
      </c>
      <c r="F33" s="9">
        <v>0</v>
      </c>
      <c r="G33" s="20">
        <v>176.6</v>
      </c>
      <c r="H33" s="30" t="e">
        <f t="shared" si="0"/>
        <v>#DIV/0!</v>
      </c>
      <c r="I33" s="22">
        <f t="shared" si="1"/>
        <v>176.6</v>
      </c>
      <c r="J33" s="30" t="e">
        <f t="shared" si="2"/>
        <v>#DIV/0!</v>
      </c>
      <c r="K33" s="22">
        <f t="shared" si="3"/>
        <v>176.6</v>
      </c>
      <c r="L33" s="30" t="e">
        <f t="shared" si="4"/>
        <v>#DIV/0!</v>
      </c>
      <c r="M33" s="22">
        <f t="shared" si="5"/>
        <v>176.6</v>
      </c>
    </row>
    <row r="34" spans="1:13" ht="63.75" hidden="1" outlineLevel="7">
      <c r="A34" s="3" t="s">
        <v>36</v>
      </c>
      <c r="B34" s="3" t="s">
        <v>10</v>
      </c>
      <c r="C34" s="6" t="s">
        <v>37</v>
      </c>
      <c r="D34" s="8"/>
      <c r="E34" s="8">
        <v>0</v>
      </c>
      <c r="F34" s="8">
        <v>0</v>
      </c>
      <c r="G34" s="21">
        <v>176.6</v>
      </c>
      <c r="H34" s="30" t="e">
        <f t="shared" si="0"/>
        <v>#DIV/0!</v>
      </c>
      <c r="I34" s="22">
        <f t="shared" si="1"/>
        <v>176.6</v>
      </c>
      <c r="J34" s="30" t="e">
        <f t="shared" si="2"/>
        <v>#DIV/0!</v>
      </c>
      <c r="K34" s="22">
        <f t="shared" si="3"/>
        <v>176.6</v>
      </c>
      <c r="L34" s="30" t="e">
        <f t="shared" si="4"/>
        <v>#DIV/0!</v>
      </c>
      <c r="M34" s="22">
        <f t="shared" si="5"/>
        <v>176.6</v>
      </c>
    </row>
    <row r="35" spans="1:13" ht="114.75" hidden="1" outlineLevel="4">
      <c r="A35" s="4" t="s">
        <v>38</v>
      </c>
      <c r="B35" s="5" t="s">
        <v>10</v>
      </c>
      <c r="C35" s="7" t="s">
        <v>39</v>
      </c>
      <c r="D35" s="9"/>
      <c r="E35" s="9">
        <v>0</v>
      </c>
      <c r="F35" s="9">
        <v>0</v>
      </c>
      <c r="G35" s="20">
        <v>2025</v>
      </c>
      <c r="H35" s="30" t="e">
        <f t="shared" si="0"/>
        <v>#DIV/0!</v>
      </c>
      <c r="I35" s="22">
        <f t="shared" si="1"/>
        <v>2025</v>
      </c>
      <c r="J35" s="30" t="e">
        <f t="shared" si="2"/>
        <v>#DIV/0!</v>
      </c>
      <c r="K35" s="22">
        <f t="shared" si="3"/>
        <v>2025</v>
      </c>
      <c r="L35" s="30" t="e">
        <f t="shared" si="4"/>
        <v>#DIV/0!</v>
      </c>
      <c r="M35" s="22">
        <f t="shared" si="5"/>
        <v>2025</v>
      </c>
    </row>
    <row r="36" spans="1:13" ht="102" hidden="1" outlineLevel="7">
      <c r="A36" s="3" t="s">
        <v>38</v>
      </c>
      <c r="B36" s="3" t="s">
        <v>10</v>
      </c>
      <c r="C36" s="6" t="s">
        <v>39</v>
      </c>
      <c r="D36" s="8"/>
      <c r="E36" s="8">
        <v>0</v>
      </c>
      <c r="F36" s="8">
        <v>0</v>
      </c>
      <c r="G36" s="21">
        <v>2025</v>
      </c>
      <c r="H36" s="30" t="e">
        <f t="shared" si="0"/>
        <v>#DIV/0!</v>
      </c>
      <c r="I36" s="22">
        <f t="shared" si="1"/>
        <v>2025</v>
      </c>
      <c r="J36" s="30" t="e">
        <f t="shared" si="2"/>
        <v>#DIV/0!</v>
      </c>
      <c r="K36" s="22">
        <f t="shared" si="3"/>
        <v>2025</v>
      </c>
      <c r="L36" s="30" t="e">
        <f t="shared" si="4"/>
        <v>#DIV/0!</v>
      </c>
      <c r="M36" s="22">
        <f t="shared" si="5"/>
        <v>2025</v>
      </c>
    </row>
    <row r="37" spans="1:13" ht="63.75" hidden="1" outlineLevel="4">
      <c r="A37" s="4" t="s">
        <v>40</v>
      </c>
      <c r="B37" s="5" t="s">
        <v>10</v>
      </c>
      <c r="C37" s="7" t="s">
        <v>41</v>
      </c>
      <c r="D37" s="9"/>
      <c r="E37" s="9">
        <v>0</v>
      </c>
      <c r="F37" s="9">
        <v>0</v>
      </c>
      <c r="G37" s="20">
        <v>4.87</v>
      </c>
      <c r="H37" s="30" t="e">
        <f t="shared" si="0"/>
        <v>#DIV/0!</v>
      </c>
      <c r="I37" s="22">
        <f t="shared" si="1"/>
        <v>4.87</v>
      </c>
      <c r="J37" s="30" t="e">
        <f t="shared" si="2"/>
        <v>#DIV/0!</v>
      </c>
      <c r="K37" s="22">
        <f t="shared" si="3"/>
        <v>4.87</v>
      </c>
      <c r="L37" s="30" t="e">
        <f t="shared" si="4"/>
        <v>#DIV/0!</v>
      </c>
      <c r="M37" s="22">
        <f t="shared" si="5"/>
        <v>4.87</v>
      </c>
    </row>
    <row r="38" spans="1:13" ht="63.75" hidden="1" outlineLevel="7">
      <c r="A38" s="3" t="s">
        <v>40</v>
      </c>
      <c r="B38" s="3" t="s">
        <v>10</v>
      </c>
      <c r="C38" s="6" t="s">
        <v>41</v>
      </c>
      <c r="D38" s="8"/>
      <c r="E38" s="8">
        <v>0</v>
      </c>
      <c r="F38" s="8">
        <v>0</v>
      </c>
      <c r="G38" s="21">
        <v>4.87</v>
      </c>
      <c r="H38" s="30" t="e">
        <f t="shared" si="0"/>
        <v>#DIV/0!</v>
      </c>
      <c r="I38" s="22">
        <f t="shared" si="1"/>
        <v>4.87</v>
      </c>
      <c r="J38" s="30" t="e">
        <f t="shared" si="2"/>
        <v>#DIV/0!</v>
      </c>
      <c r="K38" s="22">
        <f t="shared" si="3"/>
        <v>4.87</v>
      </c>
      <c r="L38" s="30" t="e">
        <f t="shared" si="4"/>
        <v>#DIV/0!</v>
      </c>
      <c r="M38" s="22">
        <f t="shared" si="5"/>
        <v>4.87</v>
      </c>
    </row>
    <row r="39" spans="1:13" ht="140.25" hidden="1" outlineLevel="3">
      <c r="A39" s="4" t="s">
        <v>42</v>
      </c>
      <c r="B39" s="5" t="s">
        <v>10</v>
      </c>
      <c r="C39" s="11" t="s">
        <v>43</v>
      </c>
      <c r="D39" s="9"/>
      <c r="E39" s="9">
        <v>19500</v>
      </c>
      <c r="F39" s="9">
        <v>19500</v>
      </c>
      <c r="G39" s="20">
        <v>9241.2000000000007</v>
      </c>
      <c r="H39" s="30" t="e">
        <f t="shared" si="0"/>
        <v>#DIV/0!</v>
      </c>
      <c r="I39" s="22">
        <f t="shared" si="1"/>
        <v>9241.2000000000007</v>
      </c>
      <c r="J39" s="30">
        <f t="shared" si="2"/>
        <v>47.390769230769237</v>
      </c>
      <c r="K39" s="22">
        <f t="shared" si="3"/>
        <v>-10258.799999999999</v>
      </c>
      <c r="L39" s="30">
        <f t="shared" si="4"/>
        <v>47.390769230769237</v>
      </c>
      <c r="M39" s="22">
        <f t="shared" si="5"/>
        <v>-10258.799999999999</v>
      </c>
    </row>
    <row r="40" spans="1:13" ht="191.25" hidden="1" outlineLevel="4">
      <c r="A40" s="4" t="s">
        <v>44</v>
      </c>
      <c r="B40" s="5" t="s">
        <v>10</v>
      </c>
      <c r="C40" s="11" t="s">
        <v>45</v>
      </c>
      <c r="D40" s="9"/>
      <c r="E40" s="9">
        <v>19500</v>
      </c>
      <c r="F40" s="9">
        <v>19500</v>
      </c>
      <c r="G40" s="20">
        <v>9241.2000000000007</v>
      </c>
      <c r="H40" s="30" t="e">
        <f t="shared" si="0"/>
        <v>#DIV/0!</v>
      </c>
      <c r="I40" s="22">
        <f t="shared" si="1"/>
        <v>9241.2000000000007</v>
      </c>
      <c r="J40" s="30">
        <f t="shared" si="2"/>
        <v>47.390769230769237</v>
      </c>
      <c r="K40" s="22">
        <f t="shared" si="3"/>
        <v>-10258.799999999999</v>
      </c>
      <c r="L40" s="30">
        <f t="shared" si="4"/>
        <v>47.390769230769237</v>
      </c>
      <c r="M40" s="22">
        <f t="shared" si="5"/>
        <v>-10258.799999999999</v>
      </c>
    </row>
    <row r="41" spans="1:13" ht="153" hidden="1" outlineLevel="7">
      <c r="A41" s="3" t="s">
        <v>44</v>
      </c>
      <c r="B41" s="3" t="s">
        <v>10</v>
      </c>
      <c r="C41" s="12" t="s">
        <v>45</v>
      </c>
      <c r="D41" s="8"/>
      <c r="E41" s="8">
        <v>19500</v>
      </c>
      <c r="F41" s="8">
        <v>19500</v>
      </c>
      <c r="G41" s="21">
        <v>9241.2000000000007</v>
      </c>
      <c r="H41" s="30" t="e">
        <f t="shared" si="0"/>
        <v>#DIV/0!</v>
      </c>
      <c r="I41" s="22">
        <f t="shared" si="1"/>
        <v>9241.2000000000007</v>
      </c>
      <c r="J41" s="30">
        <f t="shared" si="2"/>
        <v>47.390769230769237</v>
      </c>
      <c r="K41" s="22">
        <f t="shared" si="3"/>
        <v>-10258.799999999999</v>
      </c>
      <c r="L41" s="30">
        <f t="shared" si="4"/>
        <v>47.390769230769237</v>
      </c>
      <c r="M41" s="22">
        <f t="shared" si="5"/>
        <v>-10258.799999999999</v>
      </c>
    </row>
    <row r="42" spans="1:13" ht="35.25" customHeight="1" outlineLevel="1" collapsed="1">
      <c r="A42" s="4" t="s">
        <v>46</v>
      </c>
      <c r="B42" s="5" t="s">
        <v>5</v>
      </c>
      <c r="C42" s="7" t="s">
        <v>47</v>
      </c>
      <c r="D42" s="9">
        <v>3102725.13</v>
      </c>
      <c r="E42" s="9">
        <v>3344300</v>
      </c>
      <c r="F42" s="9">
        <v>3344300</v>
      </c>
      <c r="G42" s="20">
        <v>2958183.55</v>
      </c>
      <c r="H42" s="30">
        <f t="shared" si="0"/>
        <v>95.341463586237822</v>
      </c>
      <c r="I42" s="22">
        <f t="shared" si="1"/>
        <v>-144541.58000000007</v>
      </c>
      <c r="J42" s="30">
        <f t="shared" si="2"/>
        <v>88.454491223873461</v>
      </c>
      <c r="K42" s="22">
        <f t="shared" si="3"/>
        <v>-386116.45000000019</v>
      </c>
      <c r="L42" s="30">
        <f t="shared" si="4"/>
        <v>88.454491223873461</v>
      </c>
      <c r="M42" s="22">
        <f t="shared" si="5"/>
        <v>-386116.45000000019</v>
      </c>
    </row>
    <row r="43" spans="1:13" ht="38.25" hidden="1" outlineLevel="2">
      <c r="A43" s="4" t="s">
        <v>48</v>
      </c>
      <c r="B43" s="5" t="s">
        <v>10</v>
      </c>
      <c r="C43" s="7" t="s">
        <v>49</v>
      </c>
      <c r="D43" s="9"/>
      <c r="E43" s="9">
        <v>3344300</v>
      </c>
      <c r="F43" s="9">
        <v>3344300</v>
      </c>
      <c r="G43" s="20">
        <v>2958183.55</v>
      </c>
      <c r="H43" s="30" t="e">
        <f t="shared" si="0"/>
        <v>#DIV/0!</v>
      </c>
      <c r="I43" s="22">
        <f t="shared" si="1"/>
        <v>2958183.55</v>
      </c>
      <c r="J43" s="30">
        <f t="shared" si="2"/>
        <v>88.454491223873461</v>
      </c>
      <c r="K43" s="22">
        <f t="shared" si="3"/>
        <v>-386116.45000000019</v>
      </c>
      <c r="L43" s="30">
        <f t="shared" si="4"/>
        <v>88.454491223873461</v>
      </c>
      <c r="M43" s="22">
        <f t="shared" si="5"/>
        <v>-386116.45000000019</v>
      </c>
    </row>
    <row r="44" spans="1:13" ht="51" hidden="1" outlineLevel="3">
      <c r="A44" s="4" t="s">
        <v>50</v>
      </c>
      <c r="B44" s="5" t="s">
        <v>10</v>
      </c>
      <c r="C44" s="7" t="s">
        <v>51</v>
      </c>
      <c r="D44" s="9"/>
      <c r="E44" s="9">
        <v>1154900</v>
      </c>
      <c r="F44" s="9">
        <v>1154900</v>
      </c>
      <c r="G44" s="20">
        <v>1031231.16</v>
      </c>
      <c r="H44" s="30" t="e">
        <f t="shared" si="0"/>
        <v>#DIV/0!</v>
      </c>
      <c r="I44" s="22">
        <f t="shared" si="1"/>
        <v>1031231.16</v>
      </c>
      <c r="J44" s="30">
        <f t="shared" si="2"/>
        <v>89.29181400987099</v>
      </c>
      <c r="K44" s="22">
        <f t="shared" si="3"/>
        <v>-123668.83999999997</v>
      </c>
      <c r="L44" s="30">
        <f t="shared" si="4"/>
        <v>89.29181400987099</v>
      </c>
      <c r="M44" s="22">
        <f t="shared" si="5"/>
        <v>-123668.83999999997</v>
      </c>
    </row>
    <row r="45" spans="1:13" ht="51" hidden="1" outlineLevel="7">
      <c r="A45" s="3" t="s">
        <v>50</v>
      </c>
      <c r="B45" s="3" t="s">
        <v>10</v>
      </c>
      <c r="C45" s="6" t="s">
        <v>51</v>
      </c>
      <c r="D45" s="8"/>
      <c r="E45" s="8">
        <v>1154900</v>
      </c>
      <c r="F45" s="8">
        <v>1154900</v>
      </c>
      <c r="G45" s="21">
        <v>1031231.16</v>
      </c>
      <c r="H45" s="30" t="e">
        <f t="shared" si="0"/>
        <v>#DIV/0!</v>
      </c>
      <c r="I45" s="22">
        <f t="shared" si="1"/>
        <v>1031231.16</v>
      </c>
      <c r="J45" s="30">
        <f t="shared" si="2"/>
        <v>89.29181400987099</v>
      </c>
      <c r="K45" s="22">
        <f t="shared" si="3"/>
        <v>-123668.83999999997</v>
      </c>
      <c r="L45" s="30">
        <f t="shared" si="4"/>
        <v>89.29181400987099</v>
      </c>
      <c r="M45" s="22">
        <f t="shared" si="5"/>
        <v>-123668.83999999997</v>
      </c>
    </row>
    <row r="46" spans="1:13" ht="76.5" hidden="1" outlineLevel="3">
      <c r="A46" s="4" t="s">
        <v>52</v>
      </c>
      <c r="B46" s="5" t="s">
        <v>10</v>
      </c>
      <c r="C46" s="7" t="s">
        <v>53</v>
      </c>
      <c r="D46" s="9"/>
      <c r="E46" s="9">
        <v>25900</v>
      </c>
      <c r="F46" s="9">
        <v>25900</v>
      </c>
      <c r="G46" s="20">
        <v>27936.71</v>
      </c>
      <c r="H46" s="30" t="e">
        <f t="shared" si="0"/>
        <v>#DIV/0!</v>
      </c>
      <c r="I46" s="22">
        <f t="shared" si="1"/>
        <v>27936.71</v>
      </c>
      <c r="J46" s="30">
        <f t="shared" si="2"/>
        <v>107.86374517374517</v>
      </c>
      <c r="K46" s="22">
        <f t="shared" si="3"/>
        <v>2036.7099999999991</v>
      </c>
      <c r="L46" s="30">
        <f t="shared" si="4"/>
        <v>107.86374517374517</v>
      </c>
      <c r="M46" s="22">
        <f t="shared" si="5"/>
        <v>2036.7099999999991</v>
      </c>
    </row>
    <row r="47" spans="1:13" ht="76.5" hidden="1" outlineLevel="7">
      <c r="A47" s="3" t="s">
        <v>52</v>
      </c>
      <c r="B47" s="3" t="s">
        <v>10</v>
      </c>
      <c r="C47" s="6" t="s">
        <v>53</v>
      </c>
      <c r="D47" s="8"/>
      <c r="E47" s="8">
        <v>25900</v>
      </c>
      <c r="F47" s="8">
        <v>25900</v>
      </c>
      <c r="G47" s="21">
        <v>27936.71</v>
      </c>
      <c r="H47" s="30" t="e">
        <f t="shared" si="0"/>
        <v>#DIV/0!</v>
      </c>
      <c r="I47" s="22">
        <f t="shared" si="1"/>
        <v>27936.71</v>
      </c>
      <c r="J47" s="30">
        <f t="shared" si="2"/>
        <v>107.86374517374517</v>
      </c>
      <c r="K47" s="22">
        <f t="shared" si="3"/>
        <v>2036.7099999999991</v>
      </c>
      <c r="L47" s="30">
        <f t="shared" si="4"/>
        <v>107.86374517374517</v>
      </c>
      <c r="M47" s="22">
        <f t="shared" si="5"/>
        <v>2036.7099999999991</v>
      </c>
    </row>
    <row r="48" spans="1:13" ht="76.5" hidden="1" outlineLevel="3">
      <c r="A48" s="4" t="s">
        <v>54</v>
      </c>
      <c r="B48" s="5" t="s">
        <v>10</v>
      </c>
      <c r="C48" s="7" t="s">
        <v>55</v>
      </c>
      <c r="D48" s="9"/>
      <c r="E48" s="9">
        <v>2163500</v>
      </c>
      <c r="F48" s="9">
        <v>2163500</v>
      </c>
      <c r="G48" s="20">
        <v>2031649.53</v>
      </c>
      <c r="H48" s="30" t="e">
        <f t="shared" si="0"/>
        <v>#DIV/0!</v>
      </c>
      <c r="I48" s="22">
        <f t="shared" si="1"/>
        <v>2031649.53</v>
      </c>
      <c r="J48" s="30">
        <f t="shared" si="2"/>
        <v>93.905686618904554</v>
      </c>
      <c r="K48" s="22">
        <f t="shared" si="3"/>
        <v>-131850.46999999997</v>
      </c>
      <c r="L48" s="30">
        <f t="shared" si="4"/>
        <v>93.905686618904554</v>
      </c>
      <c r="M48" s="22">
        <f t="shared" si="5"/>
        <v>-131850.46999999997</v>
      </c>
    </row>
    <row r="49" spans="1:13" ht="76.5" hidden="1" outlineLevel="7">
      <c r="A49" s="3" t="s">
        <v>54</v>
      </c>
      <c r="B49" s="3" t="s">
        <v>10</v>
      </c>
      <c r="C49" s="6" t="s">
        <v>55</v>
      </c>
      <c r="D49" s="8"/>
      <c r="E49" s="8">
        <v>2163500</v>
      </c>
      <c r="F49" s="8">
        <v>2163500</v>
      </c>
      <c r="G49" s="21">
        <v>2031649.53</v>
      </c>
      <c r="H49" s="30" t="e">
        <f t="shared" si="0"/>
        <v>#DIV/0!</v>
      </c>
      <c r="I49" s="22">
        <f t="shared" si="1"/>
        <v>2031649.53</v>
      </c>
      <c r="J49" s="30">
        <f t="shared" si="2"/>
        <v>93.905686618904554</v>
      </c>
      <c r="K49" s="22">
        <f t="shared" si="3"/>
        <v>-131850.46999999997</v>
      </c>
      <c r="L49" s="30">
        <f t="shared" si="4"/>
        <v>93.905686618904554</v>
      </c>
      <c r="M49" s="22">
        <f t="shared" si="5"/>
        <v>-131850.46999999997</v>
      </c>
    </row>
    <row r="50" spans="1:13" ht="76.5" hidden="1" outlineLevel="3">
      <c r="A50" s="4" t="s">
        <v>56</v>
      </c>
      <c r="B50" s="5" t="s">
        <v>10</v>
      </c>
      <c r="C50" s="7" t="s">
        <v>57</v>
      </c>
      <c r="D50" s="9"/>
      <c r="E50" s="9">
        <v>0</v>
      </c>
      <c r="F50" s="9">
        <v>0</v>
      </c>
      <c r="G50" s="20">
        <v>-132633.85</v>
      </c>
      <c r="H50" s="30" t="e">
        <f t="shared" si="0"/>
        <v>#DIV/0!</v>
      </c>
      <c r="I50" s="22">
        <f t="shared" si="1"/>
        <v>-132633.85</v>
      </c>
      <c r="J50" s="30" t="e">
        <f t="shared" si="2"/>
        <v>#DIV/0!</v>
      </c>
      <c r="K50" s="22">
        <f t="shared" si="3"/>
        <v>-132633.85</v>
      </c>
      <c r="L50" s="30" t="e">
        <f t="shared" si="4"/>
        <v>#DIV/0!</v>
      </c>
      <c r="M50" s="22">
        <f t="shared" si="5"/>
        <v>-132633.85</v>
      </c>
    </row>
    <row r="51" spans="1:13" ht="76.5" hidden="1" outlineLevel="7">
      <c r="A51" s="3" t="s">
        <v>56</v>
      </c>
      <c r="B51" s="3" t="s">
        <v>10</v>
      </c>
      <c r="C51" s="6" t="s">
        <v>57</v>
      </c>
      <c r="D51" s="8"/>
      <c r="E51" s="8">
        <v>0</v>
      </c>
      <c r="F51" s="8">
        <v>0</v>
      </c>
      <c r="G51" s="21">
        <v>-132633.85</v>
      </c>
      <c r="H51" s="30" t="e">
        <f t="shared" si="0"/>
        <v>#DIV/0!</v>
      </c>
      <c r="I51" s="22">
        <f t="shared" si="1"/>
        <v>-132633.85</v>
      </c>
      <c r="J51" s="30" t="e">
        <f t="shared" si="2"/>
        <v>#DIV/0!</v>
      </c>
      <c r="K51" s="22">
        <f t="shared" si="3"/>
        <v>-132633.85</v>
      </c>
      <c r="L51" s="30" t="e">
        <f t="shared" si="4"/>
        <v>#DIV/0!</v>
      </c>
      <c r="M51" s="22">
        <f t="shared" si="5"/>
        <v>-132633.85</v>
      </c>
    </row>
    <row r="52" spans="1:13" ht="15.75" customHeight="1" outlineLevel="1">
      <c r="A52" s="4" t="s">
        <v>58</v>
      </c>
      <c r="B52" s="5" t="s">
        <v>5</v>
      </c>
      <c r="C52" s="7" t="s">
        <v>59</v>
      </c>
      <c r="D52" s="9">
        <f>D53+D72</f>
        <v>3352207.76</v>
      </c>
      <c r="E52" s="9">
        <v>3313400</v>
      </c>
      <c r="F52" s="9">
        <v>3642400</v>
      </c>
      <c r="G52" s="20">
        <v>3657383.51</v>
      </c>
      <c r="H52" s="30">
        <f t="shared" si="0"/>
        <v>109.10372422740291</v>
      </c>
      <c r="I52" s="22">
        <f t="shared" si="1"/>
        <v>305175.75</v>
      </c>
      <c r="J52" s="30">
        <f t="shared" si="2"/>
        <v>110.38158719140458</v>
      </c>
      <c r="K52" s="22">
        <f t="shared" si="3"/>
        <v>343983.50999999978</v>
      </c>
      <c r="L52" s="30">
        <f t="shared" si="4"/>
        <v>100.4113636613222</v>
      </c>
      <c r="M52" s="22">
        <f t="shared" si="5"/>
        <v>14983.509999999776</v>
      </c>
    </row>
    <row r="53" spans="1:13" ht="25.5" outlineLevel="2" collapsed="1">
      <c r="A53" s="4" t="s">
        <v>60</v>
      </c>
      <c r="B53" s="5" t="s">
        <v>10</v>
      </c>
      <c r="C53" s="7" t="s">
        <v>61</v>
      </c>
      <c r="D53" s="9">
        <v>3345457.76</v>
      </c>
      <c r="E53" s="9">
        <v>3313400</v>
      </c>
      <c r="F53" s="9">
        <v>3633400</v>
      </c>
      <c r="G53" s="20">
        <v>3648383.51</v>
      </c>
      <c r="H53" s="30">
        <f t="shared" si="0"/>
        <v>109.0548370875261</v>
      </c>
      <c r="I53" s="22">
        <f t="shared" si="1"/>
        <v>302925.75</v>
      </c>
      <c r="J53" s="30">
        <f t="shared" si="2"/>
        <v>110.10996287801049</v>
      </c>
      <c r="K53" s="22">
        <f t="shared" si="3"/>
        <v>334983.50999999978</v>
      </c>
      <c r="L53" s="30">
        <f t="shared" si="4"/>
        <v>100.41238261683272</v>
      </c>
      <c r="M53" s="22">
        <f t="shared" si="5"/>
        <v>14983.509999999776</v>
      </c>
    </row>
    <row r="54" spans="1:13" ht="25.5" hidden="1" outlineLevel="3">
      <c r="A54" s="4" t="s">
        <v>62</v>
      </c>
      <c r="B54" s="5" t="s">
        <v>10</v>
      </c>
      <c r="C54" s="7" t="s">
        <v>61</v>
      </c>
      <c r="D54" s="9"/>
      <c r="E54" s="9">
        <v>3313400</v>
      </c>
      <c r="F54" s="9">
        <v>3633400</v>
      </c>
      <c r="G54" s="20">
        <v>3655989.28</v>
      </c>
      <c r="H54" s="30" t="e">
        <f t="shared" si="0"/>
        <v>#DIV/0!</v>
      </c>
      <c r="I54" s="22">
        <f t="shared" si="1"/>
        <v>3655989.28</v>
      </c>
      <c r="J54" s="30">
        <f t="shared" si="2"/>
        <v>110.33950866179754</v>
      </c>
      <c r="K54" s="22">
        <f t="shared" si="3"/>
        <v>342589.2799999998</v>
      </c>
      <c r="L54" s="30">
        <f t="shared" si="4"/>
        <v>100.62171189519458</v>
      </c>
      <c r="M54" s="22">
        <f t="shared" si="5"/>
        <v>22589.279999999795</v>
      </c>
    </row>
    <row r="55" spans="1:13" ht="76.5" hidden="1" outlineLevel="4">
      <c r="A55" s="4" t="s">
        <v>63</v>
      </c>
      <c r="B55" s="5" t="s">
        <v>10</v>
      </c>
      <c r="C55" s="7" t="s">
        <v>64</v>
      </c>
      <c r="D55" s="9"/>
      <c r="E55" s="9">
        <v>3313400</v>
      </c>
      <c r="F55" s="9">
        <v>3633400</v>
      </c>
      <c r="G55" s="20">
        <v>3635183.91</v>
      </c>
      <c r="H55" s="30" t="e">
        <f t="shared" si="0"/>
        <v>#DIV/0!</v>
      </c>
      <c r="I55" s="22">
        <f t="shared" si="1"/>
        <v>3635183.91</v>
      </c>
      <c r="J55" s="30">
        <f t="shared" si="2"/>
        <v>109.71159262389088</v>
      </c>
      <c r="K55" s="22">
        <f t="shared" si="3"/>
        <v>321783.91000000015</v>
      </c>
      <c r="L55" s="30">
        <f t="shared" si="4"/>
        <v>100.0490975394947</v>
      </c>
      <c r="M55" s="22">
        <f t="shared" si="5"/>
        <v>1783.910000000149</v>
      </c>
    </row>
    <row r="56" spans="1:13" ht="63.75" hidden="1" outlineLevel="7">
      <c r="A56" s="3" t="s">
        <v>63</v>
      </c>
      <c r="B56" s="3" t="s">
        <v>10</v>
      </c>
      <c r="C56" s="6" t="s">
        <v>64</v>
      </c>
      <c r="D56" s="8"/>
      <c r="E56" s="8">
        <v>3313400</v>
      </c>
      <c r="F56" s="8">
        <v>3633400</v>
      </c>
      <c r="G56" s="21">
        <v>3635183.91</v>
      </c>
      <c r="H56" s="30" t="e">
        <f t="shared" si="0"/>
        <v>#DIV/0!</v>
      </c>
      <c r="I56" s="22">
        <f t="shared" si="1"/>
        <v>3635183.91</v>
      </c>
      <c r="J56" s="30">
        <f t="shared" si="2"/>
        <v>109.71159262389088</v>
      </c>
      <c r="K56" s="22">
        <f t="shared" si="3"/>
        <v>321783.91000000015</v>
      </c>
      <c r="L56" s="30">
        <f t="shared" si="4"/>
        <v>100.0490975394947</v>
      </c>
      <c r="M56" s="22">
        <f t="shared" si="5"/>
        <v>1783.910000000149</v>
      </c>
    </row>
    <row r="57" spans="1:13" ht="38.25" hidden="1" outlineLevel="4">
      <c r="A57" s="4" t="s">
        <v>65</v>
      </c>
      <c r="B57" s="5" t="s">
        <v>10</v>
      </c>
      <c r="C57" s="7" t="s">
        <v>66</v>
      </c>
      <c r="D57" s="9"/>
      <c r="E57" s="9">
        <v>0</v>
      </c>
      <c r="F57" s="9">
        <v>0</v>
      </c>
      <c r="G57" s="20">
        <v>11905.77</v>
      </c>
      <c r="H57" s="30" t="e">
        <f t="shared" si="0"/>
        <v>#DIV/0!</v>
      </c>
      <c r="I57" s="22">
        <f t="shared" si="1"/>
        <v>11905.77</v>
      </c>
      <c r="J57" s="30" t="e">
        <f t="shared" si="2"/>
        <v>#DIV/0!</v>
      </c>
      <c r="K57" s="22">
        <f t="shared" si="3"/>
        <v>11905.77</v>
      </c>
      <c r="L57" s="30" t="e">
        <f t="shared" si="4"/>
        <v>#DIV/0!</v>
      </c>
      <c r="M57" s="22">
        <f t="shared" si="5"/>
        <v>11905.77</v>
      </c>
    </row>
    <row r="58" spans="1:13" ht="38.25" hidden="1" outlineLevel="7">
      <c r="A58" s="3" t="s">
        <v>65</v>
      </c>
      <c r="B58" s="3" t="s">
        <v>10</v>
      </c>
      <c r="C58" s="6" t="s">
        <v>66</v>
      </c>
      <c r="D58" s="8"/>
      <c r="E58" s="8">
        <v>0</v>
      </c>
      <c r="F58" s="8">
        <v>0</v>
      </c>
      <c r="G58" s="21">
        <v>11905.77</v>
      </c>
      <c r="H58" s="30" t="e">
        <f t="shared" si="0"/>
        <v>#DIV/0!</v>
      </c>
      <c r="I58" s="22">
        <f t="shared" si="1"/>
        <v>11905.77</v>
      </c>
      <c r="J58" s="30" t="e">
        <f t="shared" si="2"/>
        <v>#DIV/0!</v>
      </c>
      <c r="K58" s="22">
        <f t="shared" si="3"/>
        <v>11905.77</v>
      </c>
      <c r="L58" s="30" t="e">
        <f t="shared" si="4"/>
        <v>#DIV/0!</v>
      </c>
      <c r="M58" s="22">
        <f t="shared" si="5"/>
        <v>11905.77</v>
      </c>
    </row>
    <row r="59" spans="1:13" ht="76.5" hidden="1" outlineLevel="4">
      <c r="A59" s="4" t="s">
        <v>67</v>
      </c>
      <c r="B59" s="5" t="s">
        <v>10</v>
      </c>
      <c r="C59" s="7" t="s">
        <v>68</v>
      </c>
      <c r="D59" s="9"/>
      <c r="E59" s="9">
        <v>0</v>
      </c>
      <c r="F59" s="9">
        <v>0</v>
      </c>
      <c r="G59" s="20">
        <v>8658.51</v>
      </c>
      <c r="H59" s="30" t="e">
        <f t="shared" si="0"/>
        <v>#DIV/0!</v>
      </c>
      <c r="I59" s="22">
        <f t="shared" si="1"/>
        <v>8658.51</v>
      </c>
      <c r="J59" s="30" t="e">
        <f t="shared" si="2"/>
        <v>#DIV/0!</v>
      </c>
      <c r="K59" s="22">
        <f t="shared" si="3"/>
        <v>8658.51</v>
      </c>
      <c r="L59" s="30" t="e">
        <f t="shared" si="4"/>
        <v>#DIV/0!</v>
      </c>
      <c r="M59" s="22">
        <f t="shared" si="5"/>
        <v>8658.51</v>
      </c>
    </row>
    <row r="60" spans="1:13" ht="63.75" hidden="1" outlineLevel="7">
      <c r="A60" s="3" t="s">
        <v>67</v>
      </c>
      <c r="B60" s="3" t="s">
        <v>10</v>
      </c>
      <c r="C60" s="6" t="s">
        <v>68</v>
      </c>
      <c r="D60" s="8"/>
      <c r="E60" s="8">
        <v>0</v>
      </c>
      <c r="F60" s="8">
        <v>0</v>
      </c>
      <c r="G60" s="21">
        <v>8658.51</v>
      </c>
      <c r="H60" s="30" t="e">
        <f t="shared" si="0"/>
        <v>#DIV/0!</v>
      </c>
      <c r="I60" s="22">
        <f t="shared" si="1"/>
        <v>8658.51</v>
      </c>
      <c r="J60" s="30" t="e">
        <f t="shared" si="2"/>
        <v>#DIV/0!</v>
      </c>
      <c r="K60" s="22">
        <f t="shared" si="3"/>
        <v>8658.51</v>
      </c>
      <c r="L60" s="30" t="e">
        <f t="shared" si="4"/>
        <v>#DIV/0!</v>
      </c>
      <c r="M60" s="22">
        <f t="shared" si="5"/>
        <v>8658.51</v>
      </c>
    </row>
    <row r="61" spans="1:13" ht="38.25" hidden="1" outlineLevel="4">
      <c r="A61" s="4" t="s">
        <v>69</v>
      </c>
      <c r="B61" s="5" t="s">
        <v>10</v>
      </c>
      <c r="C61" s="7" t="s">
        <v>70</v>
      </c>
      <c r="D61" s="9"/>
      <c r="E61" s="9">
        <v>0</v>
      </c>
      <c r="F61" s="9">
        <v>0</v>
      </c>
      <c r="G61" s="20">
        <v>241.09</v>
      </c>
      <c r="H61" s="30" t="e">
        <f t="shared" si="0"/>
        <v>#DIV/0!</v>
      </c>
      <c r="I61" s="22">
        <f t="shared" si="1"/>
        <v>241.09</v>
      </c>
      <c r="J61" s="30" t="e">
        <f t="shared" si="2"/>
        <v>#DIV/0!</v>
      </c>
      <c r="K61" s="22">
        <f t="shared" si="3"/>
        <v>241.09</v>
      </c>
      <c r="L61" s="30" t="e">
        <f t="shared" si="4"/>
        <v>#DIV/0!</v>
      </c>
      <c r="M61" s="22">
        <f t="shared" si="5"/>
        <v>241.09</v>
      </c>
    </row>
    <row r="62" spans="1:13" ht="38.25" hidden="1" outlineLevel="7">
      <c r="A62" s="3" t="s">
        <v>69</v>
      </c>
      <c r="B62" s="3" t="s">
        <v>10</v>
      </c>
      <c r="C62" s="6" t="s">
        <v>70</v>
      </c>
      <c r="D62" s="8"/>
      <c r="E62" s="8">
        <v>0</v>
      </c>
      <c r="F62" s="8">
        <v>0</v>
      </c>
      <c r="G62" s="21">
        <v>241.09</v>
      </c>
      <c r="H62" s="30" t="e">
        <f t="shared" si="0"/>
        <v>#DIV/0!</v>
      </c>
      <c r="I62" s="22">
        <f t="shared" si="1"/>
        <v>241.09</v>
      </c>
      <c r="J62" s="30" t="e">
        <f t="shared" si="2"/>
        <v>#DIV/0!</v>
      </c>
      <c r="K62" s="22">
        <f t="shared" si="3"/>
        <v>241.09</v>
      </c>
      <c r="L62" s="30" t="e">
        <f t="shared" si="4"/>
        <v>#DIV/0!</v>
      </c>
      <c r="M62" s="22">
        <f t="shared" si="5"/>
        <v>241.09</v>
      </c>
    </row>
    <row r="63" spans="1:13" ht="51" hidden="1" outlineLevel="3">
      <c r="A63" s="4" t="s">
        <v>71</v>
      </c>
      <c r="B63" s="5" t="s">
        <v>10</v>
      </c>
      <c r="C63" s="7" t="s">
        <v>72</v>
      </c>
      <c r="D63" s="9"/>
      <c r="E63" s="9">
        <v>0</v>
      </c>
      <c r="F63" s="9">
        <v>0</v>
      </c>
      <c r="G63" s="20">
        <v>-7605.77</v>
      </c>
      <c r="H63" s="30" t="e">
        <f t="shared" si="0"/>
        <v>#DIV/0!</v>
      </c>
      <c r="I63" s="22">
        <f t="shared" si="1"/>
        <v>-7605.77</v>
      </c>
      <c r="J63" s="30" t="e">
        <f t="shared" si="2"/>
        <v>#DIV/0!</v>
      </c>
      <c r="K63" s="22">
        <f t="shared" si="3"/>
        <v>-7605.77</v>
      </c>
      <c r="L63" s="30" t="e">
        <f t="shared" si="4"/>
        <v>#DIV/0!</v>
      </c>
      <c r="M63" s="22">
        <f t="shared" si="5"/>
        <v>-7605.77</v>
      </c>
    </row>
    <row r="64" spans="1:13" ht="102" hidden="1" outlineLevel="4">
      <c r="A64" s="4" t="s">
        <v>73</v>
      </c>
      <c r="B64" s="5" t="s">
        <v>10</v>
      </c>
      <c r="C64" s="7" t="s">
        <v>74</v>
      </c>
      <c r="D64" s="9"/>
      <c r="E64" s="9">
        <v>0</v>
      </c>
      <c r="F64" s="9">
        <v>0</v>
      </c>
      <c r="G64" s="20">
        <v>-8381.64</v>
      </c>
      <c r="H64" s="30" t="e">
        <f t="shared" si="0"/>
        <v>#DIV/0!</v>
      </c>
      <c r="I64" s="22">
        <f t="shared" si="1"/>
        <v>-8381.64</v>
      </c>
      <c r="J64" s="30" t="e">
        <f t="shared" si="2"/>
        <v>#DIV/0!</v>
      </c>
      <c r="K64" s="22">
        <f t="shared" si="3"/>
        <v>-8381.64</v>
      </c>
      <c r="L64" s="30" t="e">
        <f t="shared" si="4"/>
        <v>#DIV/0!</v>
      </c>
      <c r="M64" s="22">
        <f t="shared" si="5"/>
        <v>-8381.64</v>
      </c>
    </row>
    <row r="65" spans="1:13" ht="89.25" hidden="1" outlineLevel="7">
      <c r="A65" s="3" t="s">
        <v>73</v>
      </c>
      <c r="B65" s="3" t="s">
        <v>10</v>
      </c>
      <c r="C65" s="6" t="s">
        <v>74</v>
      </c>
      <c r="D65" s="8"/>
      <c r="E65" s="8">
        <v>0</v>
      </c>
      <c r="F65" s="8">
        <v>0</v>
      </c>
      <c r="G65" s="21">
        <v>-8381.64</v>
      </c>
      <c r="H65" s="30" t="e">
        <f t="shared" si="0"/>
        <v>#DIV/0!</v>
      </c>
      <c r="I65" s="22">
        <f t="shared" si="1"/>
        <v>-8381.64</v>
      </c>
      <c r="J65" s="30" t="e">
        <f t="shared" si="2"/>
        <v>#DIV/0!</v>
      </c>
      <c r="K65" s="22">
        <f t="shared" si="3"/>
        <v>-8381.64</v>
      </c>
      <c r="L65" s="30" t="e">
        <f t="shared" si="4"/>
        <v>#DIV/0!</v>
      </c>
      <c r="M65" s="22">
        <f t="shared" si="5"/>
        <v>-8381.64</v>
      </c>
    </row>
    <row r="66" spans="1:13" ht="63.75" hidden="1" outlineLevel="4">
      <c r="A66" s="4" t="s">
        <v>75</v>
      </c>
      <c r="B66" s="5" t="s">
        <v>10</v>
      </c>
      <c r="C66" s="7" t="s">
        <v>76</v>
      </c>
      <c r="D66" s="9"/>
      <c r="E66" s="9">
        <v>0</v>
      </c>
      <c r="F66" s="9">
        <v>0</v>
      </c>
      <c r="G66" s="20">
        <v>22.58</v>
      </c>
      <c r="H66" s="30" t="e">
        <f t="shared" si="0"/>
        <v>#DIV/0!</v>
      </c>
      <c r="I66" s="22">
        <f t="shared" si="1"/>
        <v>22.58</v>
      </c>
      <c r="J66" s="30" t="e">
        <f t="shared" si="2"/>
        <v>#DIV/0!</v>
      </c>
      <c r="K66" s="22">
        <f t="shared" si="3"/>
        <v>22.58</v>
      </c>
      <c r="L66" s="30" t="e">
        <f t="shared" si="4"/>
        <v>#DIV/0!</v>
      </c>
      <c r="M66" s="22">
        <f t="shared" si="5"/>
        <v>22.58</v>
      </c>
    </row>
    <row r="67" spans="1:13" ht="63.75" hidden="1" outlineLevel="7">
      <c r="A67" s="3" t="s">
        <v>75</v>
      </c>
      <c r="B67" s="3" t="s">
        <v>10</v>
      </c>
      <c r="C67" s="6" t="s">
        <v>76</v>
      </c>
      <c r="D67" s="8"/>
      <c r="E67" s="8">
        <v>0</v>
      </c>
      <c r="F67" s="8">
        <v>0</v>
      </c>
      <c r="G67" s="21">
        <v>22.58</v>
      </c>
      <c r="H67" s="30" t="e">
        <f t="shared" si="0"/>
        <v>#DIV/0!</v>
      </c>
      <c r="I67" s="22">
        <f t="shared" si="1"/>
        <v>22.58</v>
      </c>
      <c r="J67" s="30" t="e">
        <f t="shared" si="2"/>
        <v>#DIV/0!</v>
      </c>
      <c r="K67" s="22">
        <f t="shared" si="3"/>
        <v>22.58</v>
      </c>
      <c r="L67" s="30" t="e">
        <f t="shared" si="4"/>
        <v>#DIV/0!</v>
      </c>
      <c r="M67" s="22">
        <f t="shared" si="5"/>
        <v>22.58</v>
      </c>
    </row>
    <row r="68" spans="1:13" ht="102" hidden="1" outlineLevel="4">
      <c r="A68" s="4" t="s">
        <v>77</v>
      </c>
      <c r="B68" s="5" t="s">
        <v>10</v>
      </c>
      <c r="C68" s="7" t="s">
        <v>78</v>
      </c>
      <c r="D68" s="9"/>
      <c r="E68" s="9">
        <v>0</v>
      </c>
      <c r="F68" s="9">
        <v>0</v>
      </c>
      <c r="G68" s="20">
        <v>753.3</v>
      </c>
      <c r="H68" s="30" t="e">
        <f t="shared" si="0"/>
        <v>#DIV/0!</v>
      </c>
      <c r="I68" s="22">
        <f t="shared" si="1"/>
        <v>753.3</v>
      </c>
      <c r="J68" s="30" t="e">
        <f t="shared" si="2"/>
        <v>#DIV/0!</v>
      </c>
      <c r="K68" s="22">
        <f t="shared" si="3"/>
        <v>753.3</v>
      </c>
      <c r="L68" s="30" t="e">
        <f t="shared" si="4"/>
        <v>#DIV/0!</v>
      </c>
      <c r="M68" s="22">
        <f t="shared" si="5"/>
        <v>753.3</v>
      </c>
    </row>
    <row r="69" spans="1:13" ht="89.25" hidden="1" outlineLevel="7">
      <c r="A69" s="3" t="s">
        <v>77</v>
      </c>
      <c r="B69" s="3" t="s">
        <v>10</v>
      </c>
      <c r="C69" s="6" t="s">
        <v>78</v>
      </c>
      <c r="D69" s="8"/>
      <c r="E69" s="8">
        <v>0</v>
      </c>
      <c r="F69" s="8">
        <v>0</v>
      </c>
      <c r="G69" s="21">
        <v>753.3</v>
      </c>
      <c r="H69" s="30" t="e">
        <f t="shared" si="0"/>
        <v>#DIV/0!</v>
      </c>
      <c r="I69" s="22">
        <f t="shared" si="1"/>
        <v>753.3</v>
      </c>
      <c r="J69" s="30" t="e">
        <f t="shared" si="2"/>
        <v>#DIV/0!</v>
      </c>
      <c r="K69" s="22">
        <f t="shared" si="3"/>
        <v>753.3</v>
      </c>
      <c r="L69" s="30" t="e">
        <f t="shared" si="4"/>
        <v>#DIV/0!</v>
      </c>
      <c r="M69" s="22">
        <f t="shared" si="5"/>
        <v>753.3</v>
      </c>
    </row>
    <row r="70" spans="1:13" ht="63.75" hidden="1" outlineLevel="4">
      <c r="A70" s="4" t="s">
        <v>79</v>
      </c>
      <c r="B70" s="5" t="s">
        <v>10</v>
      </c>
      <c r="C70" s="7" t="s">
        <v>80</v>
      </c>
      <c r="D70" s="9"/>
      <c r="E70" s="9">
        <v>0</v>
      </c>
      <c r="F70" s="9">
        <v>0</v>
      </c>
      <c r="G70" s="20">
        <v>-0.01</v>
      </c>
      <c r="H70" s="30" t="e">
        <f t="shared" si="0"/>
        <v>#DIV/0!</v>
      </c>
      <c r="I70" s="22">
        <f t="shared" si="1"/>
        <v>-0.01</v>
      </c>
      <c r="J70" s="30" t="e">
        <f t="shared" si="2"/>
        <v>#DIV/0!</v>
      </c>
      <c r="K70" s="22">
        <f t="shared" si="3"/>
        <v>-0.01</v>
      </c>
      <c r="L70" s="30" t="e">
        <f t="shared" si="4"/>
        <v>#DIV/0!</v>
      </c>
      <c r="M70" s="22">
        <f t="shared" si="5"/>
        <v>-0.01</v>
      </c>
    </row>
    <row r="71" spans="1:13" ht="51" hidden="1" outlineLevel="7">
      <c r="A71" s="3" t="s">
        <v>79</v>
      </c>
      <c r="B71" s="3" t="s">
        <v>10</v>
      </c>
      <c r="C71" s="6" t="s">
        <v>80</v>
      </c>
      <c r="D71" s="8"/>
      <c r="E71" s="8">
        <v>0</v>
      </c>
      <c r="F71" s="8">
        <v>0</v>
      </c>
      <c r="G71" s="21">
        <v>-0.01</v>
      </c>
      <c r="H71" s="30" t="e">
        <f t="shared" si="0"/>
        <v>#DIV/0!</v>
      </c>
      <c r="I71" s="22">
        <f t="shared" si="1"/>
        <v>-0.01</v>
      </c>
      <c r="J71" s="30" t="e">
        <f t="shared" si="2"/>
        <v>#DIV/0!</v>
      </c>
      <c r="K71" s="22">
        <f t="shared" si="3"/>
        <v>-0.01</v>
      </c>
      <c r="L71" s="30" t="e">
        <f t="shared" si="4"/>
        <v>#DIV/0!</v>
      </c>
      <c r="M71" s="22">
        <f t="shared" si="5"/>
        <v>-0.01</v>
      </c>
    </row>
    <row r="72" spans="1:13" ht="28.5" customHeight="1" outlineLevel="2" collapsed="1">
      <c r="A72" s="4" t="s">
        <v>81</v>
      </c>
      <c r="B72" s="5" t="s">
        <v>10</v>
      </c>
      <c r="C72" s="7" t="s">
        <v>82</v>
      </c>
      <c r="D72" s="9">
        <v>6750</v>
      </c>
      <c r="E72" s="9">
        <v>0</v>
      </c>
      <c r="F72" s="9">
        <v>9000</v>
      </c>
      <c r="G72" s="20">
        <v>9000</v>
      </c>
      <c r="H72" s="30">
        <f t="shared" si="0"/>
        <v>133.33333333333331</v>
      </c>
      <c r="I72" s="22">
        <f t="shared" si="1"/>
        <v>2250</v>
      </c>
      <c r="J72" s="30">
        <v>0</v>
      </c>
      <c r="K72" s="22">
        <f t="shared" si="3"/>
        <v>9000</v>
      </c>
      <c r="L72" s="30">
        <f t="shared" si="4"/>
        <v>100</v>
      </c>
      <c r="M72" s="22">
        <f t="shared" si="5"/>
        <v>0</v>
      </c>
    </row>
    <row r="73" spans="1:13" ht="51" hidden="1" outlineLevel="3">
      <c r="A73" s="4" t="s">
        <v>83</v>
      </c>
      <c r="B73" s="5" t="s">
        <v>10</v>
      </c>
      <c r="C73" s="7" t="s">
        <v>84</v>
      </c>
      <c r="D73" s="9"/>
      <c r="E73" s="9">
        <v>0</v>
      </c>
      <c r="F73" s="9">
        <v>9000</v>
      </c>
      <c r="G73" s="20">
        <v>9000</v>
      </c>
      <c r="H73" s="30" t="e">
        <f t="shared" ref="H73:H137" si="7">G73/D73*100</f>
        <v>#DIV/0!</v>
      </c>
      <c r="I73" s="22">
        <f t="shared" ref="I73:I137" si="8">G73-D73</f>
        <v>9000</v>
      </c>
      <c r="J73" s="30" t="e">
        <f t="shared" ref="J73:J137" si="9">G73/E73*100</f>
        <v>#DIV/0!</v>
      </c>
      <c r="K73" s="22">
        <f t="shared" ref="K73:K137" si="10">G73-E73</f>
        <v>9000</v>
      </c>
      <c r="L73" s="30">
        <f t="shared" ref="L73:L137" si="11">G73/F73*100</f>
        <v>100</v>
      </c>
      <c r="M73" s="22">
        <f t="shared" ref="M73:M137" si="12">G73-F73</f>
        <v>0</v>
      </c>
    </row>
    <row r="74" spans="1:13" ht="102" hidden="1" outlineLevel="4">
      <c r="A74" s="4" t="s">
        <v>85</v>
      </c>
      <c r="B74" s="5" t="s">
        <v>10</v>
      </c>
      <c r="C74" s="7" t="s">
        <v>86</v>
      </c>
      <c r="D74" s="9"/>
      <c r="E74" s="9">
        <v>0</v>
      </c>
      <c r="F74" s="9">
        <v>9000</v>
      </c>
      <c r="G74" s="20">
        <v>9000</v>
      </c>
      <c r="H74" s="30" t="e">
        <f t="shared" si="7"/>
        <v>#DIV/0!</v>
      </c>
      <c r="I74" s="22">
        <f t="shared" si="8"/>
        <v>9000</v>
      </c>
      <c r="J74" s="30" t="e">
        <f t="shared" si="9"/>
        <v>#DIV/0!</v>
      </c>
      <c r="K74" s="22">
        <f t="shared" si="10"/>
        <v>9000</v>
      </c>
      <c r="L74" s="30">
        <f t="shared" si="11"/>
        <v>100</v>
      </c>
      <c r="M74" s="22">
        <f t="shared" si="12"/>
        <v>0</v>
      </c>
    </row>
    <row r="75" spans="1:13" ht="89.25" hidden="1" outlineLevel="7">
      <c r="A75" s="3" t="s">
        <v>85</v>
      </c>
      <c r="B75" s="3" t="s">
        <v>10</v>
      </c>
      <c r="C75" s="6" t="s">
        <v>86</v>
      </c>
      <c r="D75" s="8"/>
      <c r="E75" s="8">
        <v>0</v>
      </c>
      <c r="F75" s="8">
        <v>9000</v>
      </c>
      <c r="G75" s="21">
        <v>9000</v>
      </c>
      <c r="H75" s="30" t="e">
        <f t="shared" si="7"/>
        <v>#DIV/0!</v>
      </c>
      <c r="I75" s="22">
        <f t="shared" si="8"/>
        <v>9000</v>
      </c>
      <c r="J75" s="30" t="e">
        <f t="shared" si="9"/>
        <v>#DIV/0!</v>
      </c>
      <c r="K75" s="22">
        <f t="shared" si="10"/>
        <v>9000</v>
      </c>
      <c r="L75" s="30">
        <f t="shared" si="11"/>
        <v>100</v>
      </c>
      <c r="M75" s="22">
        <f t="shared" si="12"/>
        <v>0</v>
      </c>
    </row>
    <row r="76" spans="1:13" ht="15" customHeight="1" outlineLevel="1">
      <c r="A76" s="4" t="s">
        <v>87</v>
      </c>
      <c r="B76" s="5" t="s">
        <v>5</v>
      </c>
      <c r="C76" s="7" t="s">
        <v>88</v>
      </c>
      <c r="D76" s="9">
        <f>D77</f>
        <v>4198369.54</v>
      </c>
      <c r="E76" s="9">
        <v>4718500</v>
      </c>
      <c r="F76" s="9">
        <v>4744300</v>
      </c>
      <c r="G76" s="20">
        <v>4809288.18</v>
      </c>
      <c r="H76" s="30">
        <f t="shared" si="7"/>
        <v>114.55133080067077</v>
      </c>
      <c r="I76" s="22">
        <f t="shared" si="8"/>
        <v>610918.63999999966</v>
      </c>
      <c r="J76" s="30">
        <f t="shared" si="9"/>
        <v>101.92408985906538</v>
      </c>
      <c r="K76" s="22">
        <f t="shared" si="10"/>
        <v>90788.179999999702</v>
      </c>
      <c r="L76" s="30">
        <f t="shared" si="11"/>
        <v>101.36981598971397</v>
      </c>
      <c r="M76" s="22">
        <f t="shared" si="12"/>
        <v>64988.179999999702</v>
      </c>
    </row>
    <row r="77" spans="1:13" ht="13.5" customHeight="1" outlineLevel="2">
      <c r="A77" s="4" t="s">
        <v>89</v>
      </c>
      <c r="B77" s="5" t="s">
        <v>10</v>
      </c>
      <c r="C77" s="7" t="s">
        <v>90</v>
      </c>
      <c r="D77" s="9">
        <f>D78+D85</f>
        <v>4198369.54</v>
      </c>
      <c r="E77" s="9">
        <v>4718500</v>
      </c>
      <c r="F77" s="9">
        <v>4744300</v>
      </c>
      <c r="G77" s="20">
        <v>4809288.18</v>
      </c>
      <c r="H77" s="30">
        <f t="shared" si="7"/>
        <v>114.55133080067077</v>
      </c>
      <c r="I77" s="22">
        <f t="shared" si="8"/>
        <v>610918.63999999966</v>
      </c>
      <c r="J77" s="30">
        <f t="shared" si="9"/>
        <v>101.92408985906538</v>
      </c>
      <c r="K77" s="22">
        <f t="shared" si="10"/>
        <v>90788.179999999702</v>
      </c>
      <c r="L77" s="30">
        <f t="shared" si="11"/>
        <v>101.36981598971397</v>
      </c>
      <c r="M77" s="22">
        <f t="shared" si="12"/>
        <v>64988.179999999702</v>
      </c>
    </row>
    <row r="78" spans="1:13" ht="13.5" customHeight="1" outlineLevel="3" collapsed="1">
      <c r="A78" s="4" t="s">
        <v>91</v>
      </c>
      <c r="B78" s="5" t="s">
        <v>10</v>
      </c>
      <c r="C78" s="7" t="s">
        <v>92</v>
      </c>
      <c r="D78" s="9">
        <v>666009.44999999995</v>
      </c>
      <c r="E78" s="9">
        <v>676500</v>
      </c>
      <c r="F78" s="9">
        <v>676500</v>
      </c>
      <c r="G78" s="20">
        <v>543713.78</v>
      </c>
      <c r="H78" s="30">
        <f t="shared" si="7"/>
        <v>81.63754733510163</v>
      </c>
      <c r="I78" s="22">
        <f t="shared" si="8"/>
        <v>-122295.66999999993</v>
      </c>
      <c r="J78" s="30">
        <f t="shared" si="9"/>
        <v>80.371586104951959</v>
      </c>
      <c r="K78" s="22">
        <f t="shared" si="10"/>
        <v>-132786.21999999997</v>
      </c>
      <c r="L78" s="30">
        <f t="shared" si="11"/>
        <v>80.371586104951959</v>
      </c>
      <c r="M78" s="22">
        <f t="shared" si="12"/>
        <v>-132786.21999999997</v>
      </c>
    </row>
    <row r="79" spans="1:13" ht="63.75" hidden="1" outlineLevel="4">
      <c r="A79" s="4" t="s">
        <v>93</v>
      </c>
      <c r="B79" s="5" t="s">
        <v>10</v>
      </c>
      <c r="C79" s="7" t="s">
        <v>94</v>
      </c>
      <c r="D79" s="9"/>
      <c r="E79" s="9">
        <v>676500</v>
      </c>
      <c r="F79" s="9">
        <v>676500</v>
      </c>
      <c r="G79" s="20">
        <v>519763</v>
      </c>
      <c r="H79" s="30" t="e">
        <f t="shared" si="7"/>
        <v>#DIV/0!</v>
      </c>
      <c r="I79" s="22">
        <f t="shared" si="8"/>
        <v>519763</v>
      </c>
      <c r="J79" s="30">
        <f t="shared" si="9"/>
        <v>76.83118994826313</v>
      </c>
      <c r="K79" s="22">
        <f t="shared" si="10"/>
        <v>-156737</v>
      </c>
      <c r="L79" s="30">
        <f t="shared" si="11"/>
        <v>76.83118994826313</v>
      </c>
      <c r="M79" s="22">
        <f t="shared" si="12"/>
        <v>-156737</v>
      </c>
    </row>
    <row r="80" spans="1:13" ht="51" hidden="1" outlineLevel="7">
      <c r="A80" s="3" t="s">
        <v>93</v>
      </c>
      <c r="B80" s="3" t="s">
        <v>10</v>
      </c>
      <c r="C80" s="6" t="s">
        <v>94</v>
      </c>
      <c r="D80" s="8"/>
      <c r="E80" s="8">
        <v>676500</v>
      </c>
      <c r="F80" s="8">
        <v>676500</v>
      </c>
      <c r="G80" s="21">
        <v>519763</v>
      </c>
      <c r="H80" s="30" t="e">
        <f t="shared" si="7"/>
        <v>#DIV/0!</v>
      </c>
      <c r="I80" s="22">
        <f t="shared" si="8"/>
        <v>519763</v>
      </c>
      <c r="J80" s="30">
        <f t="shared" si="9"/>
        <v>76.83118994826313</v>
      </c>
      <c r="K80" s="22">
        <f t="shared" si="10"/>
        <v>-156737</v>
      </c>
      <c r="L80" s="30">
        <f t="shared" si="11"/>
        <v>76.83118994826313</v>
      </c>
      <c r="M80" s="22">
        <f t="shared" si="12"/>
        <v>-156737</v>
      </c>
    </row>
    <row r="81" spans="1:13" ht="25.5" hidden="1" outlineLevel="4">
      <c r="A81" s="4" t="s">
        <v>95</v>
      </c>
      <c r="B81" s="5" t="s">
        <v>10</v>
      </c>
      <c r="C81" s="7" t="s">
        <v>96</v>
      </c>
      <c r="D81" s="9"/>
      <c r="E81" s="9">
        <v>0</v>
      </c>
      <c r="F81" s="9">
        <v>0</v>
      </c>
      <c r="G81" s="20">
        <v>22576.82</v>
      </c>
      <c r="H81" s="30" t="e">
        <f t="shared" si="7"/>
        <v>#DIV/0!</v>
      </c>
      <c r="I81" s="22">
        <f t="shared" si="8"/>
        <v>22576.82</v>
      </c>
      <c r="J81" s="30" t="e">
        <f t="shared" si="9"/>
        <v>#DIV/0!</v>
      </c>
      <c r="K81" s="22">
        <f t="shared" si="10"/>
        <v>22576.82</v>
      </c>
      <c r="L81" s="30" t="e">
        <f t="shared" si="11"/>
        <v>#DIV/0!</v>
      </c>
      <c r="M81" s="22">
        <f t="shared" si="12"/>
        <v>22576.82</v>
      </c>
    </row>
    <row r="82" spans="1:13" ht="25.5" hidden="1" outlineLevel="7">
      <c r="A82" s="3" t="s">
        <v>95</v>
      </c>
      <c r="B82" s="3" t="s">
        <v>10</v>
      </c>
      <c r="C82" s="6" t="s">
        <v>96</v>
      </c>
      <c r="D82" s="8"/>
      <c r="E82" s="8">
        <v>0</v>
      </c>
      <c r="F82" s="8">
        <v>0</v>
      </c>
      <c r="G82" s="21">
        <v>22576.82</v>
      </c>
      <c r="H82" s="30" t="e">
        <f t="shared" si="7"/>
        <v>#DIV/0!</v>
      </c>
      <c r="I82" s="22">
        <f t="shared" si="8"/>
        <v>22576.82</v>
      </c>
      <c r="J82" s="30" t="e">
        <f t="shared" si="9"/>
        <v>#DIV/0!</v>
      </c>
      <c r="K82" s="22">
        <f t="shared" si="10"/>
        <v>22576.82</v>
      </c>
      <c r="L82" s="30" t="e">
        <f t="shared" si="11"/>
        <v>#DIV/0!</v>
      </c>
      <c r="M82" s="22">
        <f t="shared" si="12"/>
        <v>22576.82</v>
      </c>
    </row>
    <row r="83" spans="1:13" ht="63.75" hidden="1" outlineLevel="4">
      <c r="A83" s="4" t="s">
        <v>97</v>
      </c>
      <c r="B83" s="5" t="s">
        <v>10</v>
      </c>
      <c r="C83" s="7" t="s">
        <v>98</v>
      </c>
      <c r="D83" s="9"/>
      <c r="E83" s="9">
        <v>0</v>
      </c>
      <c r="F83" s="9">
        <v>0</v>
      </c>
      <c r="G83" s="20">
        <v>1373.96</v>
      </c>
      <c r="H83" s="30" t="e">
        <f t="shared" si="7"/>
        <v>#DIV/0!</v>
      </c>
      <c r="I83" s="22">
        <f t="shared" si="8"/>
        <v>1373.96</v>
      </c>
      <c r="J83" s="30" t="e">
        <f t="shared" si="9"/>
        <v>#DIV/0!</v>
      </c>
      <c r="K83" s="22">
        <f t="shared" si="10"/>
        <v>1373.96</v>
      </c>
      <c r="L83" s="30" t="e">
        <f t="shared" si="11"/>
        <v>#DIV/0!</v>
      </c>
      <c r="M83" s="22">
        <f t="shared" si="12"/>
        <v>1373.96</v>
      </c>
    </row>
    <row r="84" spans="1:13" ht="51" hidden="1" outlineLevel="7">
      <c r="A84" s="3" t="s">
        <v>97</v>
      </c>
      <c r="B84" s="3" t="s">
        <v>10</v>
      </c>
      <c r="C84" s="6" t="s">
        <v>98</v>
      </c>
      <c r="D84" s="8"/>
      <c r="E84" s="8">
        <v>0</v>
      </c>
      <c r="F84" s="8">
        <v>0</v>
      </c>
      <c r="G84" s="21">
        <v>1373.96</v>
      </c>
      <c r="H84" s="30" t="e">
        <f t="shared" si="7"/>
        <v>#DIV/0!</v>
      </c>
      <c r="I84" s="22">
        <f t="shared" si="8"/>
        <v>1373.96</v>
      </c>
      <c r="J84" s="30" t="e">
        <f t="shared" si="9"/>
        <v>#DIV/0!</v>
      </c>
      <c r="K84" s="22">
        <f t="shared" si="10"/>
        <v>1373.96</v>
      </c>
      <c r="L84" s="30" t="e">
        <f t="shared" si="11"/>
        <v>#DIV/0!</v>
      </c>
      <c r="M84" s="22">
        <f t="shared" si="12"/>
        <v>1373.96</v>
      </c>
    </row>
    <row r="85" spans="1:13" ht="12.75" customHeight="1" outlineLevel="3" collapsed="1">
      <c r="A85" s="4" t="s">
        <v>99</v>
      </c>
      <c r="B85" s="5" t="s">
        <v>10</v>
      </c>
      <c r="C85" s="7" t="s">
        <v>100</v>
      </c>
      <c r="D85" s="9">
        <v>3532360.09</v>
      </c>
      <c r="E85" s="9">
        <v>4042000</v>
      </c>
      <c r="F85" s="9">
        <v>4067800</v>
      </c>
      <c r="G85" s="20">
        <v>4265574.4000000004</v>
      </c>
      <c r="H85" s="30">
        <f t="shared" si="7"/>
        <v>120.75706585168673</v>
      </c>
      <c r="I85" s="22">
        <f t="shared" si="8"/>
        <v>733214.31000000052</v>
      </c>
      <c r="J85" s="30">
        <f t="shared" si="9"/>
        <v>105.53128154379021</v>
      </c>
      <c r="K85" s="22">
        <f t="shared" si="10"/>
        <v>223574.40000000037</v>
      </c>
      <c r="L85" s="30">
        <f t="shared" si="11"/>
        <v>104.86194994837506</v>
      </c>
      <c r="M85" s="22">
        <f t="shared" si="12"/>
        <v>197774.40000000037</v>
      </c>
    </row>
    <row r="86" spans="1:13" ht="63.75" hidden="1" outlineLevel="4">
      <c r="A86" s="4" t="s">
        <v>101</v>
      </c>
      <c r="B86" s="5" t="s">
        <v>10</v>
      </c>
      <c r="C86" s="7" t="s">
        <v>102</v>
      </c>
      <c r="D86" s="9"/>
      <c r="E86" s="9">
        <v>4042000</v>
      </c>
      <c r="F86" s="9">
        <v>4067800</v>
      </c>
      <c r="G86" s="20">
        <v>4218988.21</v>
      </c>
      <c r="H86" s="30" t="e">
        <f t="shared" si="7"/>
        <v>#DIV/0!</v>
      </c>
      <c r="I86" s="22">
        <f t="shared" si="8"/>
        <v>4218988.21</v>
      </c>
      <c r="J86" s="30">
        <f t="shared" si="9"/>
        <v>104.37872859970312</v>
      </c>
      <c r="K86" s="22">
        <f t="shared" si="10"/>
        <v>176988.20999999996</v>
      </c>
      <c r="L86" s="30">
        <f t="shared" si="11"/>
        <v>103.71670706524412</v>
      </c>
      <c r="M86" s="22">
        <f t="shared" si="12"/>
        <v>151188.20999999996</v>
      </c>
    </row>
    <row r="87" spans="1:13" ht="51" hidden="1" outlineLevel="7">
      <c r="A87" s="3" t="s">
        <v>101</v>
      </c>
      <c r="B87" s="3" t="s">
        <v>10</v>
      </c>
      <c r="C87" s="6" t="s">
        <v>102</v>
      </c>
      <c r="D87" s="8"/>
      <c r="E87" s="8">
        <v>4042000</v>
      </c>
      <c r="F87" s="8">
        <v>4067800</v>
      </c>
      <c r="G87" s="21">
        <v>4218988.21</v>
      </c>
      <c r="H87" s="30" t="e">
        <f t="shared" si="7"/>
        <v>#DIV/0!</v>
      </c>
      <c r="I87" s="22">
        <f t="shared" si="8"/>
        <v>4218988.21</v>
      </c>
      <c r="J87" s="30">
        <f t="shared" si="9"/>
        <v>104.37872859970312</v>
      </c>
      <c r="K87" s="22">
        <f t="shared" si="10"/>
        <v>176988.20999999996</v>
      </c>
      <c r="L87" s="30">
        <f t="shared" si="11"/>
        <v>103.71670706524412</v>
      </c>
      <c r="M87" s="22">
        <f t="shared" si="12"/>
        <v>151188.20999999996</v>
      </c>
    </row>
    <row r="88" spans="1:13" ht="38.25" hidden="1" outlineLevel="4">
      <c r="A88" s="4" t="s">
        <v>103</v>
      </c>
      <c r="B88" s="5" t="s">
        <v>10</v>
      </c>
      <c r="C88" s="7" t="s">
        <v>104</v>
      </c>
      <c r="D88" s="9"/>
      <c r="E88" s="9">
        <v>0</v>
      </c>
      <c r="F88" s="9">
        <v>0</v>
      </c>
      <c r="G88" s="20">
        <v>46562.3</v>
      </c>
      <c r="H88" s="30" t="e">
        <f t="shared" si="7"/>
        <v>#DIV/0!</v>
      </c>
      <c r="I88" s="22">
        <f t="shared" si="8"/>
        <v>46562.3</v>
      </c>
      <c r="J88" s="30" t="e">
        <f t="shared" si="9"/>
        <v>#DIV/0!</v>
      </c>
      <c r="K88" s="22">
        <f t="shared" si="10"/>
        <v>46562.3</v>
      </c>
      <c r="L88" s="30" t="e">
        <f t="shared" si="11"/>
        <v>#DIV/0!</v>
      </c>
      <c r="M88" s="22">
        <f t="shared" si="12"/>
        <v>46562.3</v>
      </c>
    </row>
    <row r="89" spans="1:13" ht="25.5" hidden="1" outlineLevel="7">
      <c r="A89" s="3" t="s">
        <v>103</v>
      </c>
      <c r="B89" s="3" t="s">
        <v>10</v>
      </c>
      <c r="C89" s="6" t="s">
        <v>104</v>
      </c>
      <c r="D89" s="8"/>
      <c r="E89" s="8">
        <v>0</v>
      </c>
      <c r="F89" s="8">
        <v>0</v>
      </c>
      <c r="G89" s="21">
        <v>46562.3</v>
      </c>
      <c r="H89" s="30" t="e">
        <f t="shared" si="7"/>
        <v>#DIV/0!</v>
      </c>
      <c r="I89" s="22">
        <f t="shared" si="8"/>
        <v>46562.3</v>
      </c>
      <c r="J89" s="30" t="e">
        <f t="shared" si="9"/>
        <v>#DIV/0!</v>
      </c>
      <c r="K89" s="22">
        <f t="shared" si="10"/>
        <v>46562.3</v>
      </c>
      <c r="L89" s="30" t="e">
        <f t="shared" si="11"/>
        <v>#DIV/0!</v>
      </c>
      <c r="M89" s="22">
        <f t="shared" si="12"/>
        <v>46562.3</v>
      </c>
    </row>
    <row r="90" spans="1:13" ht="38.25" hidden="1" outlineLevel="4">
      <c r="A90" s="4" t="s">
        <v>105</v>
      </c>
      <c r="B90" s="5" t="s">
        <v>10</v>
      </c>
      <c r="C90" s="7" t="s">
        <v>106</v>
      </c>
      <c r="D90" s="9"/>
      <c r="E90" s="9">
        <v>0</v>
      </c>
      <c r="F90" s="9">
        <v>0</v>
      </c>
      <c r="G90" s="20">
        <v>23.89</v>
      </c>
      <c r="H90" s="30" t="e">
        <f t="shared" si="7"/>
        <v>#DIV/0!</v>
      </c>
      <c r="I90" s="22">
        <f t="shared" si="8"/>
        <v>23.89</v>
      </c>
      <c r="J90" s="30" t="e">
        <f t="shared" si="9"/>
        <v>#DIV/0!</v>
      </c>
      <c r="K90" s="22">
        <f t="shared" si="10"/>
        <v>23.89</v>
      </c>
      <c r="L90" s="30" t="e">
        <f t="shared" si="11"/>
        <v>#DIV/0!</v>
      </c>
      <c r="M90" s="22">
        <f t="shared" si="12"/>
        <v>23.89</v>
      </c>
    </row>
    <row r="91" spans="1:13" ht="38.25" hidden="1" outlineLevel="7">
      <c r="A91" s="3" t="s">
        <v>105</v>
      </c>
      <c r="B91" s="3" t="s">
        <v>10</v>
      </c>
      <c r="C91" s="6" t="s">
        <v>106</v>
      </c>
      <c r="D91" s="8"/>
      <c r="E91" s="8">
        <v>0</v>
      </c>
      <c r="F91" s="8">
        <v>0</v>
      </c>
      <c r="G91" s="21">
        <v>23.89</v>
      </c>
      <c r="H91" s="30" t="e">
        <f t="shared" si="7"/>
        <v>#DIV/0!</v>
      </c>
      <c r="I91" s="22">
        <f t="shared" si="8"/>
        <v>23.89</v>
      </c>
      <c r="J91" s="30" t="e">
        <f t="shared" si="9"/>
        <v>#DIV/0!</v>
      </c>
      <c r="K91" s="22">
        <f t="shared" si="10"/>
        <v>23.89</v>
      </c>
      <c r="L91" s="30" t="e">
        <f t="shared" si="11"/>
        <v>#DIV/0!</v>
      </c>
      <c r="M91" s="22">
        <f t="shared" si="12"/>
        <v>23.89</v>
      </c>
    </row>
    <row r="92" spans="1:13" ht="12.75" customHeight="1" outlineLevel="1" collapsed="1">
      <c r="A92" s="4" t="s">
        <v>107</v>
      </c>
      <c r="B92" s="5" t="s">
        <v>5</v>
      </c>
      <c r="C92" s="7" t="s">
        <v>108</v>
      </c>
      <c r="D92" s="9">
        <v>807249.3</v>
      </c>
      <c r="E92" s="9">
        <v>483000</v>
      </c>
      <c r="F92" s="9">
        <v>746000</v>
      </c>
      <c r="G92" s="20">
        <v>803190.51</v>
      </c>
      <c r="H92" s="30">
        <f t="shared" si="7"/>
        <v>99.497207368281394</v>
      </c>
      <c r="I92" s="22">
        <f t="shared" si="8"/>
        <v>-4058.7900000000373</v>
      </c>
      <c r="J92" s="30">
        <f t="shared" si="9"/>
        <v>166.29203105590062</v>
      </c>
      <c r="K92" s="22">
        <f t="shared" si="10"/>
        <v>320190.51</v>
      </c>
      <c r="L92" s="30">
        <f t="shared" si="11"/>
        <v>107.66628820375334</v>
      </c>
      <c r="M92" s="22">
        <f t="shared" si="12"/>
        <v>57190.510000000009</v>
      </c>
    </row>
    <row r="93" spans="1:13" ht="38.25" hidden="1" outlineLevel="2">
      <c r="A93" s="4" t="s">
        <v>109</v>
      </c>
      <c r="B93" s="5" t="s">
        <v>10</v>
      </c>
      <c r="C93" s="7" t="s">
        <v>110</v>
      </c>
      <c r="D93" s="9"/>
      <c r="E93" s="9">
        <v>483000</v>
      </c>
      <c r="F93" s="9">
        <v>743000</v>
      </c>
      <c r="G93" s="20">
        <v>800190.51</v>
      </c>
      <c r="H93" s="30" t="e">
        <f t="shared" si="7"/>
        <v>#DIV/0!</v>
      </c>
      <c r="I93" s="22">
        <f t="shared" si="8"/>
        <v>800190.51</v>
      </c>
      <c r="J93" s="30">
        <f t="shared" si="9"/>
        <v>165.67091304347827</v>
      </c>
      <c r="K93" s="22">
        <f t="shared" si="10"/>
        <v>317190.51</v>
      </c>
      <c r="L93" s="30">
        <f t="shared" si="11"/>
        <v>107.69724226110364</v>
      </c>
      <c r="M93" s="22">
        <f t="shared" si="12"/>
        <v>57190.510000000009</v>
      </c>
    </row>
    <row r="94" spans="1:13" ht="63.75" hidden="1" outlineLevel="3">
      <c r="A94" s="4" t="s">
        <v>111</v>
      </c>
      <c r="B94" s="5" t="s">
        <v>10</v>
      </c>
      <c r="C94" s="7" t="s">
        <v>112</v>
      </c>
      <c r="D94" s="9"/>
      <c r="E94" s="9">
        <v>483000</v>
      </c>
      <c r="F94" s="9">
        <v>743000</v>
      </c>
      <c r="G94" s="20">
        <v>800190.51</v>
      </c>
      <c r="H94" s="30" t="e">
        <f t="shared" si="7"/>
        <v>#DIV/0!</v>
      </c>
      <c r="I94" s="22">
        <f t="shared" si="8"/>
        <v>800190.51</v>
      </c>
      <c r="J94" s="30">
        <f t="shared" si="9"/>
        <v>165.67091304347827</v>
      </c>
      <c r="K94" s="22">
        <f t="shared" si="10"/>
        <v>317190.51</v>
      </c>
      <c r="L94" s="30">
        <f t="shared" si="11"/>
        <v>107.69724226110364</v>
      </c>
      <c r="M94" s="22">
        <f t="shared" si="12"/>
        <v>57190.510000000009</v>
      </c>
    </row>
    <row r="95" spans="1:13" ht="102" hidden="1" outlineLevel="4">
      <c r="A95" s="4" t="s">
        <v>113</v>
      </c>
      <c r="B95" s="5" t="s">
        <v>10</v>
      </c>
      <c r="C95" s="11" t="s">
        <v>114</v>
      </c>
      <c r="D95" s="9"/>
      <c r="E95" s="9">
        <v>483000</v>
      </c>
      <c r="F95" s="9">
        <v>743000</v>
      </c>
      <c r="G95" s="20">
        <v>800190.51</v>
      </c>
      <c r="H95" s="30" t="e">
        <f t="shared" si="7"/>
        <v>#DIV/0!</v>
      </c>
      <c r="I95" s="22">
        <f t="shared" si="8"/>
        <v>800190.51</v>
      </c>
      <c r="J95" s="30">
        <f t="shared" si="9"/>
        <v>165.67091304347827</v>
      </c>
      <c r="K95" s="22">
        <f t="shared" si="10"/>
        <v>317190.51</v>
      </c>
      <c r="L95" s="30">
        <f t="shared" si="11"/>
        <v>107.69724226110364</v>
      </c>
      <c r="M95" s="22">
        <f t="shared" si="12"/>
        <v>57190.510000000009</v>
      </c>
    </row>
    <row r="96" spans="1:13" ht="102" hidden="1" outlineLevel="7">
      <c r="A96" s="3" t="s">
        <v>113</v>
      </c>
      <c r="B96" s="3" t="s">
        <v>10</v>
      </c>
      <c r="C96" s="12" t="s">
        <v>114</v>
      </c>
      <c r="D96" s="8"/>
      <c r="E96" s="8">
        <v>483000</v>
      </c>
      <c r="F96" s="8">
        <v>743000</v>
      </c>
      <c r="G96" s="21">
        <v>800190.51</v>
      </c>
      <c r="H96" s="30" t="e">
        <f t="shared" si="7"/>
        <v>#DIV/0!</v>
      </c>
      <c r="I96" s="22">
        <f t="shared" si="8"/>
        <v>800190.51</v>
      </c>
      <c r="J96" s="30">
        <f t="shared" si="9"/>
        <v>165.67091304347827</v>
      </c>
      <c r="K96" s="22">
        <f t="shared" si="10"/>
        <v>317190.51</v>
      </c>
      <c r="L96" s="30">
        <f t="shared" si="11"/>
        <v>107.69724226110364</v>
      </c>
      <c r="M96" s="22">
        <f t="shared" si="12"/>
        <v>57190.510000000009</v>
      </c>
    </row>
    <row r="97" spans="1:13" ht="51" hidden="1" outlineLevel="2">
      <c r="A97" s="4" t="s">
        <v>115</v>
      </c>
      <c r="B97" s="5" t="s">
        <v>10</v>
      </c>
      <c r="C97" s="7" t="s">
        <v>116</v>
      </c>
      <c r="D97" s="9"/>
      <c r="E97" s="9">
        <v>0</v>
      </c>
      <c r="F97" s="9">
        <v>3000</v>
      </c>
      <c r="G97" s="20">
        <v>3000</v>
      </c>
      <c r="H97" s="30" t="e">
        <f t="shared" si="7"/>
        <v>#DIV/0!</v>
      </c>
      <c r="I97" s="22">
        <f t="shared" si="8"/>
        <v>3000</v>
      </c>
      <c r="J97" s="30" t="e">
        <f t="shared" si="9"/>
        <v>#DIV/0!</v>
      </c>
      <c r="K97" s="22">
        <f t="shared" si="10"/>
        <v>3000</v>
      </c>
      <c r="L97" s="30">
        <f t="shared" si="11"/>
        <v>100</v>
      </c>
      <c r="M97" s="22">
        <f t="shared" si="12"/>
        <v>0</v>
      </c>
    </row>
    <row r="98" spans="1:13" ht="38.25" hidden="1" outlineLevel="3">
      <c r="A98" s="4" t="s">
        <v>117</v>
      </c>
      <c r="B98" s="5" t="s">
        <v>10</v>
      </c>
      <c r="C98" s="7" t="s">
        <v>118</v>
      </c>
      <c r="D98" s="9"/>
      <c r="E98" s="9">
        <v>0</v>
      </c>
      <c r="F98" s="9">
        <v>3000</v>
      </c>
      <c r="G98" s="20">
        <v>3000</v>
      </c>
      <c r="H98" s="30" t="e">
        <f t="shared" si="7"/>
        <v>#DIV/0!</v>
      </c>
      <c r="I98" s="22">
        <f t="shared" si="8"/>
        <v>3000</v>
      </c>
      <c r="J98" s="30" t="e">
        <f t="shared" si="9"/>
        <v>#DIV/0!</v>
      </c>
      <c r="K98" s="22">
        <f t="shared" si="10"/>
        <v>3000</v>
      </c>
      <c r="L98" s="30">
        <f t="shared" si="11"/>
        <v>100</v>
      </c>
      <c r="M98" s="22">
        <f t="shared" si="12"/>
        <v>0</v>
      </c>
    </row>
    <row r="99" spans="1:13" ht="38.25" hidden="1" outlineLevel="4">
      <c r="A99" s="4" t="s">
        <v>119</v>
      </c>
      <c r="B99" s="5" t="s">
        <v>10</v>
      </c>
      <c r="C99" s="7" t="s">
        <v>120</v>
      </c>
      <c r="D99" s="9"/>
      <c r="E99" s="9">
        <v>0</v>
      </c>
      <c r="F99" s="9">
        <v>3000</v>
      </c>
      <c r="G99" s="20">
        <v>3000</v>
      </c>
      <c r="H99" s="30" t="e">
        <f t="shared" si="7"/>
        <v>#DIV/0!</v>
      </c>
      <c r="I99" s="22">
        <f t="shared" si="8"/>
        <v>3000</v>
      </c>
      <c r="J99" s="30" t="e">
        <f t="shared" si="9"/>
        <v>#DIV/0!</v>
      </c>
      <c r="K99" s="22">
        <f t="shared" si="10"/>
        <v>3000</v>
      </c>
      <c r="L99" s="30">
        <f t="shared" si="11"/>
        <v>100</v>
      </c>
      <c r="M99" s="22">
        <f t="shared" si="12"/>
        <v>0</v>
      </c>
    </row>
    <row r="100" spans="1:13" ht="38.25" hidden="1" outlineLevel="7">
      <c r="A100" s="3" t="s">
        <v>119</v>
      </c>
      <c r="B100" s="3" t="s">
        <v>10</v>
      </c>
      <c r="C100" s="6" t="s">
        <v>120</v>
      </c>
      <c r="D100" s="8"/>
      <c r="E100" s="8">
        <v>0</v>
      </c>
      <c r="F100" s="8">
        <v>3000</v>
      </c>
      <c r="G100" s="21">
        <v>3000</v>
      </c>
      <c r="H100" s="30" t="e">
        <f t="shared" si="7"/>
        <v>#DIV/0!</v>
      </c>
      <c r="I100" s="22">
        <f t="shared" si="8"/>
        <v>3000</v>
      </c>
      <c r="J100" s="30" t="e">
        <f t="shared" si="9"/>
        <v>#DIV/0!</v>
      </c>
      <c r="K100" s="22">
        <f t="shared" si="10"/>
        <v>3000</v>
      </c>
      <c r="L100" s="30">
        <f t="shared" si="11"/>
        <v>100</v>
      </c>
      <c r="M100" s="22">
        <f t="shared" si="12"/>
        <v>0</v>
      </c>
    </row>
    <row r="101" spans="1:13" ht="40.5" customHeight="1" outlineLevel="1" collapsed="1">
      <c r="A101" s="4" t="s">
        <v>121</v>
      </c>
      <c r="B101" s="5" t="s">
        <v>5</v>
      </c>
      <c r="C101" s="7" t="s">
        <v>122</v>
      </c>
      <c r="D101" s="9">
        <v>622.5</v>
      </c>
      <c r="E101" s="9">
        <v>0</v>
      </c>
      <c r="F101" s="9">
        <v>620</v>
      </c>
      <c r="G101" s="20">
        <v>622.5</v>
      </c>
      <c r="H101" s="30">
        <f t="shared" si="7"/>
        <v>100</v>
      </c>
      <c r="I101" s="22">
        <f t="shared" si="8"/>
        <v>0</v>
      </c>
      <c r="J101" s="30">
        <v>0</v>
      </c>
      <c r="K101" s="22">
        <f t="shared" si="10"/>
        <v>622.5</v>
      </c>
      <c r="L101" s="30">
        <f t="shared" si="11"/>
        <v>100.40322580645163</v>
      </c>
      <c r="M101" s="22">
        <f t="shared" si="12"/>
        <v>2.5</v>
      </c>
    </row>
    <row r="102" spans="1:13" ht="38.25" hidden="1" outlineLevel="2">
      <c r="A102" s="4" t="s">
        <v>123</v>
      </c>
      <c r="B102" s="5" t="s">
        <v>10</v>
      </c>
      <c r="C102" s="7" t="s">
        <v>124</v>
      </c>
      <c r="D102" s="9"/>
      <c r="E102" s="9">
        <v>0</v>
      </c>
      <c r="F102" s="9">
        <v>620</v>
      </c>
      <c r="G102" s="20">
        <v>622.5</v>
      </c>
      <c r="H102" s="30" t="e">
        <f t="shared" si="7"/>
        <v>#DIV/0!</v>
      </c>
      <c r="I102" s="22">
        <f t="shared" si="8"/>
        <v>622.5</v>
      </c>
      <c r="J102" s="30" t="e">
        <f t="shared" si="9"/>
        <v>#DIV/0!</v>
      </c>
      <c r="K102" s="22">
        <f t="shared" si="10"/>
        <v>622.5</v>
      </c>
      <c r="L102" s="30">
        <f t="shared" si="11"/>
        <v>100.40322580645163</v>
      </c>
      <c r="M102" s="22">
        <f t="shared" si="12"/>
        <v>2.5</v>
      </c>
    </row>
    <row r="103" spans="1:13" ht="63.75" hidden="1" outlineLevel="3">
      <c r="A103" s="4" t="s">
        <v>125</v>
      </c>
      <c r="B103" s="5" t="s">
        <v>10</v>
      </c>
      <c r="C103" s="7" t="s">
        <v>126</v>
      </c>
      <c r="D103" s="9"/>
      <c r="E103" s="9">
        <v>0</v>
      </c>
      <c r="F103" s="9">
        <v>620</v>
      </c>
      <c r="G103" s="20">
        <v>622.5</v>
      </c>
      <c r="H103" s="30" t="e">
        <f t="shared" si="7"/>
        <v>#DIV/0!</v>
      </c>
      <c r="I103" s="22">
        <f t="shared" si="8"/>
        <v>622.5</v>
      </c>
      <c r="J103" s="30" t="e">
        <f t="shared" si="9"/>
        <v>#DIV/0!</v>
      </c>
      <c r="K103" s="22">
        <f t="shared" si="10"/>
        <v>622.5</v>
      </c>
      <c r="L103" s="30">
        <f t="shared" si="11"/>
        <v>100.40322580645163</v>
      </c>
      <c r="M103" s="22">
        <f t="shared" si="12"/>
        <v>2.5</v>
      </c>
    </row>
    <row r="104" spans="1:13" ht="89.25" hidden="1" outlineLevel="4">
      <c r="A104" s="4" t="s">
        <v>127</v>
      </c>
      <c r="B104" s="5" t="s">
        <v>10</v>
      </c>
      <c r="C104" s="7" t="s">
        <v>128</v>
      </c>
      <c r="D104" s="9"/>
      <c r="E104" s="9">
        <v>0</v>
      </c>
      <c r="F104" s="9">
        <v>620</v>
      </c>
      <c r="G104" s="20">
        <v>622.5</v>
      </c>
      <c r="H104" s="30" t="e">
        <f t="shared" si="7"/>
        <v>#DIV/0!</v>
      </c>
      <c r="I104" s="22">
        <f t="shared" si="8"/>
        <v>622.5</v>
      </c>
      <c r="J104" s="30" t="e">
        <f t="shared" si="9"/>
        <v>#DIV/0!</v>
      </c>
      <c r="K104" s="22">
        <f t="shared" si="10"/>
        <v>622.5</v>
      </c>
      <c r="L104" s="30">
        <f t="shared" si="11"/>
        <v>100.40322580645163</v>
      </c>
      <c r="M104" s="22">
        <f t="shared" si="12"/>
        <v>2.5</v>
      </c>
    </row>
    <row r="105" spans="1:13" ht="140.25" hidden="1" outlineLevel="5">
      <c r="A105" s="4" t="s">
        <v>129</v>
      </c>
      <c r="B105" s="5" t="s">
        <v>10</v>
      </c>
      <c r="C105" s="11" t="s">
        <v>130</v>
      </c>
      <c r="D105" s="9"/>
      <c r="E105" s="9">
        <v>0</v>
      </c>
      <c r="F105" s="9">
        <v>620</v>
      </c>
      <c r="G105" s="20">
        <v>622.5</v>
      </c>
      <c r="H105" s="30" t="e">
        <f t="shared" si="7"/>
        <v>#DIV/0!</v>
      </c>
      <c r="I105" s="22">
        <f t="shared" si="8"/>
        <v>622.5</v>
      </c>
      <c r="J105" s="30" t="e">
        <f t="shared" si="9"/>
        <v>#DIV/0!</v>
      </c>
      <c r="K105" s="22">
        <f t="shared" si="10"/>
        <v>622.5</v>
      </c>
      <c r="L105" s="30">
        <f t="shared" si="11"/>
        <v>100.40322580645163</v>
      </c>
      <c r="M105" s="22">
        <f t="shared" si="12"/>
        <v>2.5</v>
      </c>
    </row>
    <row r="106" spans="1:13" ht="114.75" hidden="1" outlineLevel="7">
      <c r="A106" s="3" t="s">
        <v>129</v>
      </c>
      <c r="B106" s="3" t="s">
        <v>10</v>
      </c>
      <c r="C106" s="12" t="s">
        <v>130</v>
      </c>
      <c r="D106" s="8"/>
      <c r="E106" s="8">
        <v>0</v>
      </c>
      <c r="F106" s="8">
        <v>620</v>
      </c>
      <c r="G106" s="21">
        <v>622.5</v>
      </c>
      <c r="H106" s="30" t="e">
        <f t="shared" si="7"/>
        <v>#DIV/0!</v>
      </c>
      <c r="I106" s="22">
        <f t="shared" si="8"/>
        <v>622.5</v>
      </c>
      <c r="J106" s="30" t="e">
        <f t="shared" si="9"/>
        <v>#DIV/0!</v>
      </c>
      <c r="K106" s="22">
        <f t="shared" si="10"/>
        <v>622.5</v>
      </c>
      <c r="L106" s="30">
        <f t="shared" si="11"/>
        <v>100.40322580645163</v>
      </c>
      <c r="M106" s="22">
        <f t="shared" si="12"/>
        <v>2.5</v>
      </c>
    </row>
    <row r="107" spans="1:13" s="35" customFormat="1" outlineLevel="7">
      <c r="A107" s="31"/>
      <c r="B107" s="32"/>
      <c r="C107" s="33" t="s">
        <v>386</v>
      </c>
      <c r="D107" s="34">
        <f>D108+D130+D144+D156+D168+D204</f>
        <v>19426990.190000001</v>
      </c>
      <c r="E107" s="34">
        <f t="shared" ref="E107:F107" si="13">E108+E130+E144+E156+E168+E204</f>
        <v>19442700</v>
      </c>
      <c r="F107" s="34">
        <f t="shared" si="13"/>
        <v>19735728</v>
      </c>
      <c r="G107" s="34">
        <f>G108+G130+G144+G156+G168+G204</f>
        <v>19974247.439999998</v>
      </c>
      <c r="H107" s="30">
        <f t="shared" si="7"/>
        <v>102.81699452487342</v>
      </c>
      <c r="I107" s="22">
        <f t="shared" si="8"/>
        <v>547257.24999999627</v>
      </c>
      <c r="J107" s="30">
        <f t="shared" si="9"/>
        <v>102.73391782005585</v>
      </c>
      <c r="K107" s="22">
        <f t="shared" si="10"/>
        <v>531547.43999999762</v>
      </c>
      <c r="L107" s="30">
        <f t="shared" si="11"/>
        <v>101.20856671717404</v>
      </c>
      <c r="M107" s="22">
        <f t="shared" si="12"/>
        <v>238519.43999999762</v>
      </c>
    </row>
    <row r="108" spans="1:13" ht="51" outlineLevel="1">
      <c r="A108" s="4" t="s">
        <v>131</v>
      </c>
      <c r="B108" s="5" t="s">
        <v>5</v>
      </c>
      <c r="C108" s="7" t="s">
        <v>132</v>
      </c>
      <c r="D108" s="9">
        <f>D109+D122+D126</f>
        <v>6890904.4500000011</v>
      </c>
      <c r="E108" s="9">
        <v>13268100</v>
      </c>
      <c r="F108" s="9">
        <v>13577100</v>
      </c>
      <c r="G108" s="20">
        <v>13783394.18</v>
      </c>
      <c r="H108" s="30">
        <f t="shared" si="7"/>
        <v>200.02300539807948</v>
      </c>
      <c r="I108" s="22">
        <f t="shared" si="8"/>
        <v>6892489.7299999986</v>
      </c>
      <c r="J108" s="30">
        <f t="shared" si="9"/>
        <v>103.88370738839774</v>
      </c>
      <c r="K108" s="22">
        <f t="shared" si="10"/>
        <v>515294.1799999997</v>
      </c>
      <c r="L108" s="30">
        <f t="shared" si="11"/>
        <v>101.51942741822629</v>
      </c>
      <c r="M108" s="22">
        <f t="shared" si="12"/>
        <v>206294.1799999997</v>
      </c>
    </row>
    <row r="109" spans="1:13" ht="63" customHeight="1" outlineLevel="2">
      <c r="A109" s="4" t="s">
        <v>133</v>
      </c>
      <c r="B109" s="5" t="s">
        <v>134</v>
      </c>
      <c r="C109" s="11" t="s">
        <v>135</v>
      </c>
      <c r="D109" s="9">
        <f>D110+D113+D116+D119</f>
        <v>6860975.4500000011</v>
      </c>
      <c r="E109" s="9">
        <v>13259600</v>
      </c>
      <c r="F109" s="9">
        <v>13492800</v>
      </c>
      <c r="G109" s="20">
        <v>13719284.699999999</v>
      </c>
      <c r="H109" s="30">
        <f t="shared" si="7"/>
        <v>199.9611396364929</v>
      </c>
      <c r="I109" s="22">
        <f t="shared" si="8"/>
        <v>6858309.2499999981</v>
      </c>
      <c r="J109" s="30">
        <f t="shared" si="9"/>
        <v>103.46680669100124</v>
      </c>
      <c r="K109" s="22">
        <f t="shared" si="10"/>
        <v>459684.69999999925</v>
      </c>
      <c r="L109" s="30">
        <f t="shared" si="11"/>
        <v>101.67855967627177</v>
      </c>
      <c r="M109" s="22">
        <f t="shared" si="12"/>
        <v>226484.69999999925</v>
      </c>
    </row>
    <row r="110" spans="1:13" ht="64.5" customHeight="1" outlineLevel="3" collapsed="1">
      <c r="A110" s="4" t="s">
        <v>136</v>
      </c>
      <c r="B110" s="5" t="s">
        <v>134</v>
      </c>
      <c r="C110" s="7" t="s">
        <v>137</v>
      </c>
      <c r="D110" s="9">
        <v>5532034.3300000001</v>
      </c>
      <c r="E110" s="9">
        <v>11351400</v>
      </c>
      <c r="F110" s="9">
        <v>12686100</v>
      </c>
      <c r="G110" s="20">
        <v>12845168.34</v>
      </c>
      <c r="H110" s="30">
        <f t="shared" si="7"/>
        <v>232.19610678012549</v>
      </c>
      <c r="I110" s="22">
        <f t="shared" si="8"/>
        <v>7313134.0099999998</v>
      </c>
      <c r="J110" s="30">
        <f t="shared" si="9"/>
        <v>113.15933136000847</v>
      </c>
      <c r="K110" s="22">
        <f t="shared" si="10"/>
        <v>1493768.3399999999</v>
      </c>
      <c r="L110" s="30">
        <f t="shared" si="11"/>
        <v>101.25387896989619</v>
      </c>
      <c r="M110" s="22">
        <f t="shared" si="12"/>
        <v>159068.33999999985</v>
      </c>
    </row>
    <row r="111" spans="1:13" ht="114.75" hidden="1" outlineLevel="4">
      <c r="A111" s="4" t="s">
        <v>138</v>
      </c>
      <c r="B111" s="5" t="s">
        <v>134</v>
      </c>
      <c r="C111" s="11" t="s">
        <v>139</v>
      </c>
      <c r="D111" s="9"/>
      <c r="E111" s="9">
        <v>11351400</v>
      </c>
      <c r="F111" s="9">
        <v>12686100</v>
      </c>
      <c r="G111" s="20">
        <v>12845168.34</v>
      </c>
      <c r="H111" s="30" t="e">
        <f t="shared" si="7"/>
        <v>#DIV/0!</v>
      </c>
      <c r="I111" s="22">
        <f t="shared" si="8"/>
        <v>12845168.34</v>
      </c>
      <c r="J111" s="30">
        <f t="shared" si="9"/>
        <v>113.15933136000847</v>
      </c>
      <c r="K111" s="22">
        <f t="shared" si="10"/>
        <v>1493768.3399999999</v>
      </c>
      <c r="L111" s="30">
        <f t="shared" si="11"/>
        <v>101.25387896989619</v>
      </c>
      <c r="M111" s="22">
        <f t="shared" si="12"/>
        <v>159068.33999999985</v>
      </c>
    </row>
    <row r="112" spans="1:13" ht="102" hidden="1" outlineLevel="7">
      <c r="A112" s="3" t="s">
        <v>138</v>
      </c>
      <c r="B112" s="3" t="s">
        <v>134</v>
      </c>
      <c r="C112" s="12" t="s">
        <v>139</v>
      </c>
      <c r="D112" s="8"/>
      <c r="E112" s="8">
        <v>11351400</v>
      </c>
      <c r="F112" s="8">
        <v>12686100</v>
      </c>
      <c r="G112" s="21">
        <v>12845168.34</v>
      </c>
      <c r="H112" s="30" t="e">
        <f t="shared" si="7"/>
        <v>#DIV/0!</v>
      </c>
      <c r="I112" s="22">
        <f t="shared" si="8"/>
        <v>12845168.34</v>
      </c>
      <c r="J112" s="30">
        <f t="shared" si="9"/>
        <v>113.15933136000847</v>
      </c>
      <c r="K112" s="22">
        <f t="shared" si="10"/>
        <v>1493768.3399999999</v>
      </c>
      <c r="L112" s="30">
        <f t="shared" si="11"/>
        <v>101.25387896989619</v>
      </c>
      <c r="M112" s="22">
        <f t="shared" si="12"/>
        <v>159068.33999999985</v>
      </c>
    </row>
    <row r="113" spans="1:13" ht="54.75" customHeight="1" outlineLevel="3" collapsed="1">
      <c r="A113" s="4" t="s">
        <v>140</v>
      </c>
      <c r="B113" s="5" t="s">
        <v>134</v>
      </c>
      <c r="C113" s="11" t="s">
        <v>141</v>
      </c>
      <c r="D113" s="9">
        <v>543804.56000000006</v>
      </c>
      <c r="E113" s="9">
        <v>1150000</v>
      </c>
      <c r="F113" s="9">
        <v>30000</v>
      </c>
      <c r="G113" s="20">
        <v>34717.480000000003</v>
      </c>
      <c r="H113" s="30">
        <f t="shared" si="7"/>
        <v>6.3841833176242577</v>
      </c>
      <c r="I113" s="22">
        <f t="shared" si="8"/>
        <v>-509087.08000000007</v>
      </c>
      <c r="J113" s="30">
        <f t="shared" si="9"/>
        <v>3.0189113043478262</v>
      </c>
      <c r="K113" s="22">
        <f t="shared" si="10"/>
        <v>-1115282.52</v>
      </c>
      <c r="L113" s="30">
        <f t="shared" si="11"/>
        <v>115.72493333333334</v>
      </c>
      <c r="M113" s="22">
        <f t="shared" si="12"/>
        <v>4717.4800000000032</v>
      </c>
    </row>
    <row r="114" spans="1:13" ht="114.75" hidden="1" outlineLevel="4">
      <c r="A114" s="4" t="s">
        <v>142</v>
      </c>
      <c r="B114" s="5" t="s">
        <v>134</v>
      </c>
      <c r="C114" s="7" t="s">
        <v>143</v>
      </c>
      <c r="D114" s="9"/>
      <c r="E114" s="9">
        <v>1150000</v>
      </c>
      <c r="F114" s="9">
        <v>30000</v>
      </c>
      <c r="G114" s="20">
        <v>34717.480000000003</v>
      </c>
      <c r="H114" s="30" t="e">
        <f t="shared" si="7"/>
        <v>#DIV/0!</v>
      </c>
      <c r="I114" s="22">
        <f t="shared" si="8"/>
        <v>34717.480000000003</v>
      </c>
      <c r="J114" s="30">
        <f t="shared" si="9"/>
        <v>3.0189113043478262</v>
      </c>
      <c r="K114" s="22">
        <f t="shared" si="10"/>
        <v>-1115282.52</v>
      </c>
      <c r="L114" s="30">
        <f t="shared" si="11"/>
        <v>115.72493333333334</v>
      </c>
      <c r="M114" s="22">
        <f t="shared" si="12"/>
        <v>4717.4800000000032</v>
      </c>
    </row>
    <row r="115" spans="1:13" ht="89.25" hidden="1" outlineLevel="7">
      <c r="A115" s="3" t="s">
        <v>142</v>
      </c>
      <c r="B115" s="3" t="s">
        <v>134</v>
      </c>
      <c r="C115" s="6" t="s">
        <v>143</v>
      </c>
      <c r="D115" s="8"/>
      <c r="E115" s="8">
        <v>1150000</v>
      </c>
      <c r="F115" s="8">
        <v>30000</v>
      </c>
      <c r="G115" s="21">
        <v>34717.480000000003</v>
      </c>
      <c r="H115" s="30" t="e">
        <f t="shared" si="7"/>
        <v>#DIV/0!</v>
      </c>
      <c r="I115" s="22">
        <f t="shared" si="8"/>
        <v>34717.480000000003</v>
      </c>
      <c r="J115" s="30">
        <f t="shared" si="9"/>
        <v>3.0189113043478262</v>
      </c>
      <c r="K115" s="22">
        <f t="shared" si="10"/>
        <v>-1115282.52</v>
      </c>
      <c r="L115" s="30">
        <f t="shared" si="11"/>
        <v>115.72493333333334</v>
      </c>
      <c r="M115" s="22">
        <f t="shared" si="12"/>
        <v>4717.4800000000032</v>
      </c>
    </row>
    <row r="116" spans="1:13" ht="66" customHeight="1" outlineLevel="3" collapsed="1">
      <c r="A116" s="4" t="s">
        <v>144</v>
      </c>
      <c r="B116" s="5" t="s">
        <v>134</v>
      </c>
      <c r="C116" s="11" t="s">
        <v>145</v>
      </c>
      <c r="D116" s="9">
        <v>183843.25</v>
      </c>
      <c r="E116" s="9">
        <v>66100</v>
      </c>
      <c r="F116" s="9">
        <v>81200</v>
      </c>
      <c r="G116" s="20">
        <v>91370.12</v>
      </c>
      <c r="H116" s="30">
        <f t="shared" si="7"/>
        <v>49.700013462555738</v>
      </c>
      <c r="I116" s="22">
        <f t="shared" si="8"/>
        <v>-92473.13</v>
      </c>
      <c r="J116" s="30">
        <f t="shared" si="9"/>
        <v>138.23013615733737</v>
      </c>
      <c r="K116" s="22">
        <f t="shared" si="10"/>
        <v>25270.119999999995</v>
      </c>
      <c r="L116" s="30">
        <f t="shared" si="11"/>
        <v>112.52477832512315</v>
      </c>
      <c r="M116" s="22">
        <f t="shared" si="12"/>
        <v>10170.119999999995</v>
      </c>
    </row>
    <row r="117" spans="1:13" ht="102" hidden="1" outlineLevel="4">
      <c r="A117" s="4" t="s">
        <v>146</v>
      </c>
      <c r="B117" s="5" t="s">
        <v>134</v>
      </c>
      <c r="C117" s="7" t="s">
        <v>147</v>
      </c>
      <c r="D117" s="9"/>
      <c r="E117" s="9">
        <v>66100</v>
      </c>
      <c r="F117" s="9">
        <v>81200</v>
      </c>
      <c r="G117" s="20">
        <v>91370.12</v>
      </c>
      <c r="H117" s="30" t="e">
        <f t="shared" si="7"/>
        <v>#DIV/0!</v>
      </c>
      <c r="I117" s="22">
        <f t="shared" si="8"/>
        <v>91370.12</v>
      </c>
      <c r="J117" s="30">
        <f t="shared" si="9"/>
        <v>138.23013615733737</v>
      </c>
      <c r="K117" s="22">
        <f t="shared" si="10"/>
        <v>25270.119999999995</v>
      </c>
      <c r="L117" s="30">
        <f t="shared" si="11"/>
        <v>112.52477832512315</v>
      </c>
      <c r="M117" s="22">
        <f t="shared" si="12"/>
        <v>10170.119999999995</v>
      </c>
    </row>
    <row r="118" spans="1:13" ht="76.5" hidden="1" outlineLevel="7">
      <c r="A118" s="3" t="s">
        <v>146</v>
      </c>
      <c r="B118" s="3" t="s">
        <v>134</v>
      </c>
      <c r="C118" s="6" t="s">
        <v>147</v>
      </c>
      <c r="D118" s="8"/>
      <c r="E118" s="8">
        <v>66100</v>
      </c>
      <c r="F118" s="8">
        <v>81200</v>
      </c>
      <c r="G118" s="21">
        <v>91370.12</v>
      </c>
      <c r="H118" s="30" t="e">
        <f t="shared" si="7"/>
        <v>#DIV/0!</v>
      </c>
      <c r="I118" s="22">
        <f t="shared" si="8"/>
        <v>91370.12</v>
      </c>
      <c r="J118" s="30">
        <f t="shared" si="9"/>
        <v>138.23013615733737</v>
      </c>
      <c r="K118" s="22">
        <f t="shared" si="10"/>
        <v>25270.119999999995</v>
      </c>
      <c r="L118" s="30">
        <f t="shared" si="11"/>
        <v>112.52477832512315</v>
      </c>
      <c r="M118" s="22">
        <f t="shared" si="12"/>
        <v>10170.119999999995</v>
      </c>
    </row>
    <row r="119" spans="1:13" ht="45.75" customHeight="1" outlineLevel="3" collapsed="1">
      <c r="A119" s="4" t="s">
        <v>148</v>
      </c>
      <c r="B119" s="5" t="s">
        <v>134</v>
      </c>
      <c r="C119" s="7" t="s">
        <v>149</v>
      </c>
      <c r="D119" s="9">
        <v>601293.31000000006</v>
      </c>
      <c r="E119" s="9">
        <v>692100</v>
      </c>
      <c r="F119" s="9">
        <v>695500</v>
      </c>
      <c r="G119" s="20">
        <v>748028.76</v>
      </c>
      <c r="H119" s="30">
        <f t="shared" si="7"/>
        <v>124.40330659923688</v>
      </c>
      <c r="I119" s="22">
        <f t="shared" si="8"/>
        <v>146735.44999999995</v>
      </c>
      <c r="J119" s="30">
        <f t="shared" si="9"/>
        <v>108.08102297355873</v>
      </c>
      <c r="K119" s="22">
        <f t="shared" si="10"/>
        <v>55928.760000000009</v>
      </c>
      <c r="L119" s="30">
        <f t="shared" si="11"/>
        <v>107.55266139468009</v>
      </c>
      <c r="M119" s="22">
        <f t="shared" si="12"/>
        <v>52528.760000000009</v>
      </c>
    </row>
    <row r="120" spans="1:13" ht="51" hidden="1" outlineLevel="4">
      <c r="A120" s="4" t="s">
        <v>150</v>
      </c>
      <c r="B120" s="5" t="s">
        <v>134</v>
      </c>
      <c r="C120" s="7" t="s">
        <v>151</v>
      </c>
      <c r="D120" s="9"/>
      <c r="E120" s="9">
        <v>692100</v>
      </c>
      <c r="F120" s="9">
        <v>695500</v>
      </c>
      <c r="G120" s="20">
        <v>748028.76</v>
      </c>
      <c r="H120" s="30" t="e">
        <f t="shared" si="7"/>
        <v>#DIV/0!</v>
      </c>
      <c r="I120" s="22">
        <f t="shared" si="8"/>
        <v>748028.76</v>
      </c>
      <c r="J120" s="30">
        <f t="shared" si="9"/>
        <v>108.08102297355873</v>
      </c>
      <c r="K120" s="22">
        <f t="shared" si="10"/>
        <v>55928.760000000009</v>
      </c>
      <c r="L120" s="30">
        <f t="shared" si="11"/>
        <v>107.55266139468009</v>
      </c>
      <c r="M120" s="22">
        <f t="shared" si="12"/>
        <v>52528.760000000009</v>
      </c>
    </row>
    <row r="121" spans="1:13" ht="51" hidden="1" outlineLevel="7">
      <c r="A121" s="3" t="s">
        <v>150</v>
      </c>
      <c r="B121" s="3" t="s">
        <v>134</v>
      </c>
      <c r="C121" s="6" t="s">
        <v>151</v>
      </c>
      <c r="D121" s="8"/>
      <c r="E121" s="8">
        <v>692100</v>
      </c>
      <c r="F121" s="8">
        <v>695500</v>
      </c>
      <c r="G121" s="21">
        <v>748028.76</v>
      </c>
      <c r="H121" s="30" t="e">
        <f t="shared" si="7"/>
        <v>#DIV/0!</v>
      </c>
      <c r="I121" s="22">
        <f t="shared" si="8"/>
        <v>748028.76</v>
      </c>
      <c r="J121" s="30">
        <f t="shared" si="9"/>
        <v>108.08102297355873</v>
      </c>
      <c r="K121" s="22">
        <f t="shared" si="10"/>
        <v>55928.760000000009</v>
      </c>
      <c r="L121" s="30">
        <f t="shared" si="11"/>
        <v>107.55266139468009</v>
      </c>
      <c r="M121" s="22">
        <f t="shared" si="12"/>
        <v>52528.760000000009</v>
      </c>
    </row>
    <row r="122" spans="1:13" ht="27.75" customHeight="1" outlineLevel="2" collapsed="1">
      <c r="A122" s="4" t="s">
        <v>152</v>
      </c>
      <c r="B122" s="5" t="s">
        <v>134</v>
      </c>
      <c r="C122" s="7" t="s">
        <v>153</v>
      </c>
      <c r="D122" s="9">
        <v>10300</v>
      </c>
      <c r="E122" s="9">
        <v>8500</v>
      </c>
      <c r="F122" s="9">
        <v>16700</v>
      </c>
      <c r="G122" s="20">
        <v>16700</v>
      </c>
      <c r="H122" s="30">
        <f t="shared" si="7"/>
        <v>162.13592233009709</v>
      </c>
      <c r="I122" s="22">
        <f t="shared" si="8"/>
        <v>6400</v>
      </c>
      <c r="J122" s="30">
        <f t="shared" si="9"/>
        <v>196.47058823529412</v>
      </c>
      <c r="K122" s="22">
        <f t="shared" si="10"/>
        <v>8200</v>
      </c>
      <c r="L122" s="30">
        <f t="shared" si="11"/>
        <v>100</v>
      </c>
      <c r="M122" s="22">
        <f t="shared" si="12"/>
        <v>0</v>
      </c>
    </row>
    <row r="123" spans="1:13" ht="76.5" hidden="1" outlineLevel="3">
      <c r="A123" s="4" t="s">
        <v>154</v>
      </c>
      <c r="B123" s="5" t="s">
        <v>134</v>
      </c>
      <c r="C123" s="7" t="s">
        <v>155</v>
      </c>
      <c r="D123" s="9"/>
      <c r="E123" s="9">
        <v>8500</v>
      </c>
      <c r="F123" s="9">
        <v>16700</v>
      </c>
      <c r="G123" s="20">
        <v>16700</v>
      </c>
      <c r="H123" s="30" t="e">
        <f t="shared" si="7"/>
        <v>#DIV/0!</v>
      </c>
      <c r="I123" s="22">
        <f t="shared" si="8"/>
        <v>16700</v>
      </c>
      <c r="J123" s="30">
        <f t="shared" si="9"/>
        <v>196.47058823529412</v>
      </c>
      <c r="K123" s="22">
        <f t="shared" si="10"/>
        <v>8200</v>
      </c>
      <c r="L123" s="30">
        <f t="shared" si="11"/>
        <v>100</v>
      </c>
      <c r="M123" s="22">
        <f t="shared" si="12"/>
        <v>0</v>
      </c>
    </row>
    <row r="124" spans="1:13" ht="76.5" hidden="1" outlineLevel="4">
      <c r="A124" s="4" t="s">
        <v>156</v>
      </c>
      <c r="B124" s="5" t="s">
        <v>134</v>
      </c>
      <c r="C124" s="7" t="s">
        <v>157</v>
      </c>
      <c r="D124" s="9"/>
      <c r="E124" s="9">
        <v>8500</v>
      </c>
      <c r="F124" s="9">
        <v>16700</v>
      </c>
      <c r="G124" s="20">
        <v>16700</v>
      </c>
      <c r="H124" s="30" t="e">
        <f t="shared" si="7"/>
        <v>#DIV/0!</v>
      </c>
      <c r="I124" s="22">
        <f t="shared" si="8"/>
        <v>16700</v>
      </c>
      <c r="J124" s="30">
        <f t="shared" si="9"/>
        <v>196.47058823529412</v>
      </c>
      <c r="K124" s="22">
        <f t="shared" si="10"/>
        <v>8200</v>
      </c>
      <c r="L124" s="30">
        <f t="shared" si="11"/>
        <v>100</v>
      </c>
      <c r="M124" s="22">
        <f t="shared" si="12"/>
        <v>0</v>
      </c>
    </row>
    <row r="125" spans="1:13" ht="63.75" hidden="1" outlineLevel="7">
      <c r="A125" s="3" t="s">
        <v>156</v>
      </c>
      <c r="B125" s="3" t="s">
        <v>134</v>
      </c>
      <c r="C125" s="6" t="s">
        <v>157</v>
      </c>
      <c r="D125" s="8"/>
      <c r="E125" s="8">
        <v>8500</v>
      </c>
      <c r="F125" s="8">
        <v>16700</v>
      </c>
      <c r="G125" s="21">
        <v>16700</v>
      </c>
      <c r="H125" s="30" t="e">
        <f t="shared" si="7"/>
        <v>#DIV/0!</v>
      </c>
      <c r="I125" s="22">
        <f t="shared" si="8"/>
        <v>16700</v>
      </c>
      <c r="J125" s="30">
        <f t="shared" si="9"/>
        <v>196.47058823529412</v>
      </c>
      <c r="K125" s="22">
        <f t="shared" si="10"/>
        <v>8200</v>
      </c>
      <c r="L125" s="30">
        <f t="shared" si="11"/>
        <v>100</v>
      </c>
      <c r="M125" s="22">
        <f t="shared" si="12"/>
        <v>0</v>
      </c>
    </row>
    <row r="126" spans="1:13" ht="90" customHeight="1" outlineLevel="2" collapsed="1">
      <c r="A126" s="4" t="s">
        <v>158</v>
      </c>
      <c r="B126" s="5" t="s">
        <v>134</v>
      </c>
      <c r="C126" s="11" t="s">
        <v>159</v>
      </c>
      <c r="D126" s="9">
        <v>19629</v>
      </c>
      <c r="E126" s="9">
        <v>0</v>
      </c>
      <c r="F126" s="9">
        <v>67600</v>
      </c>
      <c r="G126" s="20">
        <v>47409.48</v>
      </c>
      <c r="H126" s="30">
        <f t="shared" si="7"/>
        <v>241.52773956900506</v>
      </c>
      <c r="I126" s="22">
        <f t="shared" si="8"/>
        <v>27780.480000000003</v>
      </c>
      <c r="J126" s="30">
        <v>0</v>
      </c>
      <c r="K126" s="22">
        <f t="shared" si="10"/>
        <v>47409.48</v>
      </c>
      <c r="L126" s="30">
        <f t="shared" si="11"/>
        <v>70.132366863905332</v>
      </c>
      <c r="M126" s="22">
        <f t="shared" si="12"/>
        <v>-20190.519999999997</v>
      </c>
    </row>
    <row r="127" spans="1:13" ht="114.75" hidden="1" outlineLevel="3">
      <c r="A127" s="4" t="s">
        <v>160</v>
      </c>
      <c r="B127" s="5" t="s">
        <v>134</v>
      </c>
      <c r="C127" s="11" t="s">
        <v>161</v>
      </c>
      <c r="D127" s="9"/>
      <c r="E127" s="9">
        <v>0</v>
      </c>
      <c r="F127" s="9">
        <v>67600</v>
      </c>
      <c r="G127" s="20">
        <v>47409.48</v>
      </c>
      <c r="H127" s="30" t="e">
        <f t="shared" si="7"/>
        <v>#DIV/0!</v>
      </c>
      <c r="I127" s="22">
        <f t="shared" si="8"/>
        <v>47409.48</v>
      </c>
      <c r="J127" s="30" t="e">
        <f t="shared" si="9"/>
        <v>#DIV/0!</v>
      </c>
      <c r="K127" s="22">
        <f t="shared" si="10"/>
        <v>47409.48</v>
      </c>
      <c r="L127" s="30">
        <f t="shared" si="11"/>
        <v>70.132366863905332</v>
      </c>
      <c r="M127" s="22">
        <f t="shared" si="12"/>
        <v>-20190.519999999997</v>
      </c>
    </row>
    <row r="128" spans="1:13" ht="114.75" hidden="1" outlineLevel="4">
      <c r="A128" s="4" t="s">
        <v>162</v>
      </c>
      <c r="B128" s="5" t="s">
        <v>134</v>
      </c>
      <c r="C128" s="7" t="s">
        <v>163</v>
      </c>
      <c r="D128" s="9"/>
      <c r="E128" s="9">
        <v>0</v>
      </c>
      <c r="F128" s="9">
        <v>67600</v>
      </c>
      <c r="G128" s="20">
        <v>47409.48</v>
      </c>
      <c r="H128" s="30" t="e">
        <f t="shared" si="7"/>
        <v>#DIV/0!</v>
      </c>
      <c r="I128" s="22">
        <f t="shared" si="8"/>
        <v>47409.48</v>
      </c>
      <c r="J128" s="30" t="e">
        <f t="shared" si="9"/>
        <v>#DIV/0!</v>
      </c>
      <c r="K128" s="22">
        <f t="shared" si="10"/>
        <v>47409.48</v>
      </c>
      <c r="L128" s="30">
        <f t="shared" si="11"/>
        <v>70.132366863905332</v>
      </c>
      <c r="M128" s="22">
        <f t="shared" si="12"/>
        <v>-20190.519999999997</v>
      </c>
    </row>
    <row r="129" spans="1:13" ht="102" hidden="1" outlineLevel="7">
      <c r="A129" s="3" t="s">
        <v>162</v>
      </c>
      <c r="B129" s="3" t="s">
        <v>134</v>
      </c>
      <c r="C129" s="6" t="s">
        <v>163</v>
      </c>
      <c r="D129" s="8"/>
      <c r="E129" s="8">
        <v>0</v>
      </c>
      <c r="F129" s="8">
        <v>67600</v>
      </c>
      <c r="G129" s="21">
        <v>47409.48</v>
      </c>
      <c r="H129" s="30" t="e">
        <f t="shared" si="7"/>
        <v>#DIV/0!</v>
      </c>
      <c r="I129" s="22">
        <f t="shared" si="8"/>
        <v>47409.48</v>
      </c>
      <c r="J129" s="30" t="e">
        <f t="shared" si="9"/>
        <v>#DIV/0!</v>
      </c>
      <c r="K129" s="22">
        <f t="shared" si="10"/>
        <v>47409.48</v>
      </c>
      <c r="L129" s="30">
        <f t="shared" si="11"/>
        <v>70.132366863905332</v>
      </c>
      <c r="M129" s="22">
        <f t="shared" si="12"/>
        <v>-20190.519999999997</v>
      </c>
    </row>
    <row r="130" spans="1:13" ht="25.5" outlineLevel="1" collapsed="1">
      <c r="A130" s="4" t="s">
        <v>164</v>
      </c>
      <c r="B130" s="5" t="s">
        <v>5</v>
      </c>
      <c r="C130" s="7" t="s">
        <v>165</v>
      </c>
      <c r="D130" s="9">
        <v>26737.24</v>
      </c>
      <c r="E130" s="9">
        <v>15000</v>
      </c>
      <c r="F130" s="9">
        <v>19400</v>
      </c>
      <c r="G130" s="20">
        <v>23583.95</v>
      </c>
      <c r="H130" s="30">
        <f t="shared" si="7"/>
        <v>88.206374330334768</v>
      </c>
      <c r="I130" s="22">
        <f t="shared" si="8"/>
        <v>-3153.2900000000009</v>
      </c>
      <c r="J130" s="30">
        <f t="shared" si="9"/>
        <v>157.22633333333334</v>
      </c>
      <c r="K130" s="22">
        <f t="shared" si="10"/>
        <v>8583.9500000000007</v>
      </c>
      <c r="L130" s="30">
        <f t="shared" si="11"/>
        <v>121.56675257731959</v>
      </c>
      <c r="M130" s="22">
        <f t="shared" si="12"/>
        <v>4183.9500000000007</v>
      </c>
    </row>
    <row r="131" spans="1:13" ht="25.5" hidden="1" outlineLevel="2">
      <c r="A131" s="4" t="s">
        <v>166</v>
      </c>
      <c r="B131" s="5" t="s">
        <v>134</v>
      </c>
      <c r="C131" s="7" t="s">
        <v>167</v>
      </c>
      <c r="D131" s="9"/>
      <c r="E131" s="9">
        <v>15000</v>
      </c>
      <c r="F131" s="9">
        <v>19400</v>
      </c>
      <c r="G131" s="20">
        <v>23583.95</v>
      </c>
      <c r="H131" s="30" t="e">
        <f t="shared" si="7"/>
        <v>#DIV/0!</v>
      </c>
      <c r="I131" s="22">
        <f t="shared" si="8"/>
        <v>23583.95</v>
      </c>
      <c r="J131" s="30">
        <f t="shared" si="9"/>
        <v>157.22633333333334</v>
      </c>
      <c r="K131" s="22">
        <f t="shared" si="10"/>
        <v>8583.9500000000007</v>
      </c>
      <c r="L131" s="30">
        <f t="shared" si="11"/>
        <v>121.56675257731959</v>
      </c>
      <c r="M131" s="22">
        <f t="shared" si="12"/>
        <v>4183.9500000000007</v>
      </c>
    </row>
    <row r="132" spans="1:13" ht="38.25" hidden="1" outlineLevel="3">
      <c r="A132" s="4" t="s">
        <v>168</v>
      </c>
      <c r="B132" s="5" t="s">
        <v>134</v>
      </c>
      <c r="C132" s="7" t="s">
        <v>169</v>
      </c>
      <c r="D132" s="9"/>
      <c r="E132" s="9">
        <v>7100</v>
      </c>
      <c r="F132" s="9">
        <v>8000</v>
      </c>
      <c r="G132" s="20">
        <v>7999.38</v>
      </c>
      <c r="H132" s="30" t="e">
        <f t="shared" si="7"/>
        <v>#DIV/0!</v>
      </c>
      <c r="I132" s="22">
        <f t="shared" si="8"/>
        <v>7999.38</v>
      </c>
      <c r="J132" s="30">
        <f t="shared" si="9"/>
        <v>112.66732394366197</v>
      </c>
      <c r="K132" s="22">
        <f t="shared" si="10"/>
        <v>899.38000000000011</v>
      </c>
      <c r="L132" s="30">
        <f t="shared" si="11"/>
        <v>99.992249999999999</v>
      </c>
      <c r="M132" s="22">
        <f t="shared" si="12"/>
        <v>-0.61999999999989086</v>
      </c>
    </row>
    <row r="133" spans="1:13" ht="102" hidden="1" outlineLevel="4">
      <c r="A133" s="4" t="s">
        <v>170</v>
      </c>
      <c r="B133" s="5" t="s">
        <v>134</v>
      </c>
      <c r="C133" s="7" t="s">
        <v>171</v>
      </c>
      <c r="D133" s="9"/>
      <c r="E133" s="9">
        <v>7100</v>
      </c>
      <c r="F133" s="9">
        <v>8000</v>
      </c>
      <c r="G133" s="20">
        <v>7999.38</v>
      </c>
      <c r="H133" s="30" t="e">
        <f t="shared" si="7"/>
        <v>#DIV/0!</v>
      </c>
      <c r="I133" s="22">
        <f t="shared" si="8"/>
        <v>7999.38</v>
      </c>
      <c r="J133" s="30">
        <f t="shared" si="9"/>
        <v>112.66732394366197</v>
      </c>
      <c r="K133" s="22">
        <f t="shared" si="10"/>
        <v>899.38000000000011</v>
      </c>
      <c r="L133" s="30">
        <f t="shared" si="11"/>
        <v>99.992249999999999</v>
      </c>
      <c r="M133" s="22">
        <f t="shared" si="12"/>
        <v>-0.61999999999989086</v>
      </c>
    </row>
    <row r="134" spans="1:13" ht="89.25" hidden="1" outlineLevel="7">
      <c r="A134" s="3" t="s">
        <v>170</v>
      </c>
      <c r="B134" s="3" t="s">
        <v>134</v>
      </c>
      <c r="C134" s="6" t="s">
        <v>171</v>
      </c>
      <c r="D134" s="8"/>
      <c r="E134" s="8">
        <v>7100</v>
      </c>
      <c r="F134" s="8">
        <v>8000</v>
      </c>
      <c r="G134" s="21">
        <v>7999.38</v>
      </c>
      <c r="H134" s="30" t="e">
        <f t="shared" si="7"/>
        <v>#DIV/0!</v>
      </c>
      <c r="I134" s="22">
        <f t="shared" si="8"/>
        <v>7999.38</v>
      </c>
      <c r="J134" s="30">
        <f t="shared" si="9"/>
        <v>112.66732394366197</v>
      </c>
      <c r="K134" s="22">
        <f t="shared" si="10"/>
        <v>899.38000000000011</v>
      </c>
      <c r="L134" s="30">
        <f t="shared" si="11"/>
        <v>99.992249999999999</v>
      </c>
      <c r="M134" s="22">
        <f t="shared" si="12"/>
        <v>-0.61999999999989086</v>
      </c>
    </row>
    <row r="135" spans="1:13" ht="38.25" hidden="1" outlineLevel="3">
      <c r="A135" s="4" t="s">
        <v>172</v>
      </c>
      <c r="B135" s="5" t="s">
        <v>134</v>
      </c>
      <c r="C135" s="7" t="s">
        <v>173</v>
      </c>
      <c r="D135" s="9"/>
      <c r="E135" s="9">
        <v>600</v>
      </c>
      <c r="F135" s="9">
        <v>2100</v>
      </c>
      <c r="G135" s="20">
        <v>2115.73</v>
      </c>
      <c r="H135" s="30" t="e">
        <f t="shared" si="7"/>
        <v>#DIV/0!</v>
      </c>
      <c r="I135" s="22">
        <f t="shared" si="8"/>
        <v>2115.73</v>
      </c>
      <c r="J135" s="30">
        <f t="shared" si="9"/>
        <v>352.62166666666667</v>
      </c>
      <c r="K135" s="22">
        <f t="shared" si="10"/>
        <v>1515.73</v>
      </c>
      <c r="L135" s="30">
        <f t="shared" si="11"/>
        <v>100.74904761904762</v>
      </c>
      <c r="M135" s="22">
        <f t="shared" si="12"/>
        <v>15.730000000000018</v>
      </c>
    </row>
    <row r="136" spans="1:13" ht="102" hidden="1" outlineLevel="4">
      <c r="A136" s="4" t="s">
        <v>174</v>
      </c>
      <c r="B136" s="5" t="s">
        <v>134</v>
      </c>
      <c r="C136" s="7" t="s">
        <v>175</v>
      </c>
      <c r="D136" s="9"/>
      <c r="E136" s="9">
        <v>600</v>
      </c>
      <c r="F136" s="9">
        <v>2100</v>
      </c>
      <c r="G136" s="20">
        <v>2115.73</v>
      </c>
      <c r="H136" s="30" t="e">
        <f t="shared" si="7"/>
        <v>#DIV/0!</v>
      </c>
      <c r="I136" s="22">
        <f t="shared" si="8"/>
        <v>2115.73</v>
      </c>
      <c r="J136" s="30">
        <f t="shared" si="9"/>
        <v>352.62166666666667</v>
      </c>
      <c r="K136" s="22">
        <f t="shared" si="10"/>
        <v>1515.73</v>
      </c>
      <c r="L136" s="30">
        <f t="shared" si="11"/>
        <v>100.74904761904762</v>
      </c>
      <c r="M136" s="22">
        <f t="shared" si="12"/>
        <v>15.730000000000018</v>
      </c>
    </row>
    <row r="137" spans="1:13" ht="89.25" hidden="1" outlineLevel="7">
      <c r="A137" s="3" t="s">
        <v>174</v>
      </c>
      <c r="B137" s="3" t="s">
        <v>134</v>
      </c>
      <c r="C137" s="6" t="s">
        <v>175</v>
      </c>
      <c r="D137" s="8"/>
      <c r="E137" s="8">
        <v>600</v>
      </c>
      <c r="F137" s="8">
        <v>2100</v>
      </c>
      <c r="G137" s="21">
        <v>2115.73</v>
      </c>
      <c r="H137" s="30" t="e">
        <f t="shared" si="7"/>
        <v>#DIV/0!</v>
      </c>
      <c r="I137" s="22">
        <f t="shared" si="8"/>
        <v>2115.73</v>
      </c>
      <c r="J137" s="30">
        <f t="shared" si="9"/>
        <v>352.62166666666667</v>
      </c>
      <c r="K137" s="22">
        <f t="shared" si="10"/>
        <v>1515.73</v>
      </c>
      <c r="L137" s="30">
        <f t="shared" si="11"/>
        <v>100.74904761904762</v>
      </c>
      <c r="M137" s="22">
        <f t="shared" si="12"/>
        <v>15.730000000000018</v>
      </c>
    </row>
    <row r="138" spans="1:13" ht="25.5" hidden="1" outlineLevel="3">
      <c r="A138" s="4" t="s">
        <v>176</v>
      </c>
      <c r="B138" s="5" t="s">
        <v>134</v>
      </c>
      <c r="C138" s="7" t="s">
        <v>177</v>
      </c>
      <c r="D138" s="9"/>
      <c r="E138" s="9">
        <v>6600</v>
      </c>
      <c r="F138" s="9">
        <v>6600</v>
      </c>
      <c r="G138" s="20">
        <v>10741.29</v>
      </c>
      <c r="H138" s="30" t="e">
        <f t="shared" ref="H138:H201" si="14">G138/D138*100</f>
        <v>#DIV/0!</v>
      </c>
      <c r="I138" s="22">
        <f t="shared" ref="I138:I201" si="15">G138-D138</f>
        <v>10741.29</v>
      </c>
      <c r="J138" s="30">
        <f t="shared" ref="J138:J201" si="16">G138/E138*100</f>
        <v>162.74681818181818</v>
      </c>
      <c r="K138" s="22">
        <f t="shared" ref="K138:K201" si="17">G138-E138</f>
        <v>4141.2900000000009</v>
      </c>
      <c r="L138" s="30">
        <f t="shared" ref="L138:L201" si="18">G138/F138*100</f>
        <v>162.74681818181818</v>
      </c>
      <c r="M138" s="22">
        <f t="shared" ref="M138:M201" si="19">G138-F138</f>
        <v>4141.2900000000009</v>
      </c>
    </row>
    <row r="139" spans="1:13" ht="89.25" hidden="1" outlineLevel="4">
      <c r="A139" s="4" t="s">
        <v>178</v>
      </c>
      <c r="B139" s="5" t="s">
        <v>134</v>
      </c>
      <c r="C139" s="7" t="s">
        <v>179</v>
      </c>
      <c r="D139" s="9"/>
      <c r="E139" s="9">
        <v>6600</v>
      </c>
      <c r="F139" s="9">
        <v>6600</v>
      </c>
      <c r="G139" s="20">
        <v>10741.29</v>
      </c>
      <c r="H139" s="30" t="e">
        <f t="shared" si="14"/>
        <v>#DIV/0!</v>
      </c>
      <c r="I139" s="22">
        <f t="shared" si="15"/>
        <v>10741.29</v>
      </c>
      <c r="J139" s="30">
        <f t="shared" si="16"/>
        <v>162.74681818181818</v>
      </c>
      <c r="K139" s="22">
        <f t="shared" si="17"/>
        <v>4141.2900000000009</v>
      </c>
      <c r="L139" s="30">
        <f t="shared" si="18"/>
        <v>162.74681818181818</v>
      </c>
      <c r="M139" s="22">
        <f t="shared" si="19"/>
        <v>4141.2900000000009</v>
      </c>
    </row>
    <row r="140" spans="1:13" ht="76.5" hidden="1" outlineLevel="7">
      <c r="A140" s="3" t="s">
        <v>178</v>
      </c>
      <c r="B140" s="3" t="s">
        <v>134</v>
      </c>
      <c r="C140" s="6" t="s">
        <v>179</v>
      </c>
      <c r="D140" s="8"/>
      <c r="E140" s="8">
        <v>6600</v>
      </c>
      <c r="F140" s="8">
        <v>6600</v>
      </c>
      <c r="G140" s="21">
        <v>10741.29</v>
      </c>
      <c r="H140" s="30" t="e">
        <f t="shared" si="14"/>
        <v>#DIV/0!</v>
      </c>
      <c r="I140" s="22">
        <f t="shared" si="15"/>
        <v>10741.29</v>
      </c>
      <c r="J140" s="30">
        <f t="shared" si="16"/>
        <v>162.74681818181818</v>
      </c>
      <c r="K140" s="22">
        <f t="shared" si="17"/>
        <v>4141.2900000000009</v>
      </c>
      <c r="L140" s="30">
        <f t="shared" si="18"/>
        <v>162.74681818181818</v>
      </c>
      <c r="M140" s="22">
        <f t="shared" si="19"/>
        <v>4141.2900000000009</v>
      </c>
    </row>
    <row r="141" spans="1:13" ht="51" hidden="1" outlineLevel="3">
      <c r="A141" s="4" t="s">
        <v>180</v>
      </c>
      <c r="B141" s="5" t="s">
        <v>134</v>
      </c>
      <c r="C141" s="7" t="s">
        <v>181</v>
      </c>
      <c r="D141" s="9"/>
      <c r="E141" s="9">
        <v>700</v>
      </c>
      <c r="F141" s="9">
        <v>2700</v>
      </c>
      <c r="G141" s="20">
        <v>2727.55</v>
      </c>
      <c r="H141" s="30" t="e">
        <f t="shared" si="14"/>
        <v>#DIV/0!</v>
      </c>
      <c r="I141" s="22">
        <f t="shared" si="15"/>
        <v>2727.55</v>
      </c>
      <c r="J141" s="30">
        <f t="shared" si="16"/>
        <v>389.65000000000003</v>
      </c>
      <c r="K141" s="22">
        <f t="shared" si="17"/>
        <v>2027.5500000000002</v>
      </c>
      <c r="L141" s="30">
        <f t="shared" si="18"/>
        <v>101.02037037037037</v>
      </c>
      <c r="M141" s="22">
        <f t="shared" si="19"/>
        <v>27.550000000000182</v>
      </c>
    </row>
    <row r="142" spans="1:13" ht="114.75" hidden="1" outlineLevel="4">
      <c r="A142" s="4" t="s">
        <v>182</v>
      </c>
      <c r="B142" s="5" t="s">
        <v>134</v>
      </c>
      <c r="C142" s="11" t="s">
        <v>183</v>
      </c>
      <c r="D142" s="9"/>
      <c r="E142" s="9">
        <v>700</v>
      </c>
      <c r="F142" s="9">
        <v>2700</v>
      </c>
      <c r="G142" s="20">
        <v>2727.55</v>
      </c>
      <c r="H142" s="30" t="e">
        <f t="shared" si="14"/>
        <v>#DIV/0!</v>
      </c>
      <c r="I142" s="22">
        <f t="shared" si="15"/>
        <v>2727.55</v>
      </c>
      <c r="J142" s="30">
        <f t="shared" si="16"/>
        <v>389.65000000000003</v>
      </c>
      <c r="K142" s="22">
        <f t="shared" si="17"/>
        <v>2027.5500000000002</v>
      </c>
      <c r="L142" s="30">
        <f t="shared" si="18"/>
        <v>101.02037037037037</v>
      </c>
      <c r="M142" s="22">
        <f t="shared" si="19"/>
        <v>27.550000000000182</v>
      </c>
    </row>
    <row r="143" spans="1:13" ht="102" hidden="1" outlineLevel="7">
      <c r="A143" s="3" t="s">
        <v>182</v>
      </c>
      <c r="B143" s="3" t="s">
        <v>134</v>
      </c>
      <c r="C143" s="12" t="s">
        <v>183</v>
      </c>
      <c r="D143" s="8"/>
      <c r="E143" s="8">
        <v>700</v>
      </c>
      <c r="F143" s="8">
        <v>2700</v>
      </c>
      <c r="G143" s="21">
        <v>2727.55</v>
      </c>
      <c r="H143" s="30" t="e">
        <f t="shared" si="14"/>
        <v>#DIV/0!</v>
      </c>
      <c r="I143" s="22">
        <f t="shared" si="15"/>
        <v>2727.55</v>
      </c>
      <c r="J143" s="30">
        <f t="shared" si="16"/>
        <v>389.65000000000003</v>
      </c>
      <c r="K143" s="22">
        <f t="shared" si="17"/>
        <v>2027.5500000000002</v>
      </c>
      <c r="L143" s="30">
        <f t="shared" si="18"/>
        <v>101.02037037037037</v>
      </c>
      <c r="M143" s="22">
        <f t="shared" si="19"/>
        <v>27.550000000000182</v>
      </c>
    </row>
    <row r="144" spans="1:13" ht="38.25" outlineLevel="1">
      <c r="A144" s="4" t="s">
        <v>184</v>
      </c>
      <c r="B144" s="5" t="s">
        <v>5</v>
      </c>
      <c r="C144" s="7" t="s">
        <v>185</v>
      </c>
      <c r="D144" s="9">
        <f>D145+D149</f>
        <v>4892512.72</v>
      </c>
      <c r="E144" s="9">
        <v>4426400</v>
      </c>
      <c r="F144" s="9">
        <v>5470028</v>
      </c>
      <c r="G144" s="20">
        <f>G145+G149</f>
        <v>5465912.04</v>
      </c>
      <c r="H144" s="30">
        <f t="shared" si="14"/>
        <v>111.71993519109338</v>
      </c>
      <c r="I144" s="22">
        <f t="shared" si="15"/>
        <v>573399.3200000003</v>
      </c>
      <c r="J144" s="30">
        <f t="shared" si="16"/>
        <v>123.48436743177299</v>
      </c>
      <c r="K144" s="22">
        <f t="shared" si="17"/>
        <v>1039512.04</v>
      </c>
      <c r="L144" s="30">
        <f t="shared" si="18"/>
        <v>99.924754315700028</v>
      </c>
      <c r="M144" s="22">
        <f t="shared" si="19"/>
        <v>-4115.9599999999627</v>
      </c>
    </row>
    <row r="145" spans="1:13" ht="14.25" customHeight="1" outlineLevel="2" collapsed="1">
      <c r="A145" s="4" t="s">
        <v>186</v>
      </c>
      <c r="B145" s="5" t="s">
        <v>187</v>
      </c>
      <c r="C145" s="7" t="s">
        <v>188</v>
      </c>
      <c r="D145" s="9">
        <v>4193462.69</v>
      </c>
      <c r="E145" s="9">
        <v>3860700</v>
      </c>
      <c r="F145" s="9">
        <v>4897348</v>
      </c>
      <c r="G145" s="20">
        <v>4925722.84</v>
      </c>
      <c r="H145" s="30">
        <f t="shared" si="14"/>
        <v>117.46194503521386</v>
      </c>
      <c r="I145" s="22">
        <f t="shared" si="15"/>
        <v>732260.14999999991</v>
      </c>
      <c r="J145" s="30">
        <f t="shared" si="16"/>
        <v>127.58626259486621</v>
      </c>
      <c r="K145" s="22">
        <f t="shared" si="17"/>
        <v>1065022.8399999999</v>
      </c>
      <c r="L145" s="30">
        <f t="shared" si="18"/>
        <v>100.57939194845864</v>
      </c>
      <c r="M145" s="22">
        <f t="shared" si="19"/>
        <v>28374.839999999851</v>
      </c>
    </row>
    <row r="146" spans="1:13" ht="25.5" hidden="1" outlineLevel="3">
      <c r="A146" s="4" t="s">
        <v>189</v>
      </c>
      <c r="B146" s="5" t="s">
        <v>187</v>
      </c>
      <c r="C146" s="7" t="s">
        <v>190</v>
      </c>
      <c r="D146" s="9"/>
      <c r="E146" s="9">
        <v>3860700</v>
      </c>
      <c r="F146" s="9">
        <v>4897348</v>
      </c>
      <c r="G146" s="20">
        <v>4925722.84</v>
      </c>
      <c r="H146" s="30" t="e">
        <f t="shared" si="14"/>
        <v>#DIV/0!</v>
      </c>
      <c r="I146" s="22">
        <f t="shared" si="15"/>
        <v>4925722.84</v>
      </c>
      <c r="J146" s="30">
        <f t="shared" si="16"/>
        <v>127.58626259486621</v>
      </c>
      <c r="K146" s="22">
        <f t="shared" si="17"/>
        <v>1065022.8399999999</v>
      </c>
      <c r="L146" s="30">
        <f t="shared" si="18"/>
        <v>100.57939194845864</v>
      </c>
      <c r="M146" s="22">
        <f t="shared" si="19"/>
        <v>28374.839999999851</v>
      </c>
    </row>
    <row r="147" spans="1:13" ht="38.25" hidden="1" outlineLevel="4">
      <c r="A147" s="4" t="s">
        <v>191</v>
      </c>
      <c r="B147" s="5" t="s">
        <v>187</v>
      </c>
      <c r="C147" s="7" t="s">
        <v>192</v>
      </c>
      <c r="D147" s="9"/>
      <c r="E147" s="9">
        <v>3860700</v>
      </c>
      <c r="F147" s="9">
        <v>4897348</v>
      </c>
      <c r="G147" s="20">
        <v>4925722.84</v>
      </c>
      <c r="H147" s="30" t="e">
        <f t="shared" si="14"/>
        <v>#DIV/0!</v>
      </c>
      <c r="I147" s="22">
        <f t="shared" si="15"/>
        <v>4925722.84</v>
      </c>
      <c r="J147" s="30">
        <f t="shared" si="16"/>
        <v>127.58626259486621</v>
      </c>
      <c r="K147" s="22">
        <f t="shared" si="17"/>
        <v>1065022.8399999999</v>
      </c>
      <c r="L147" s="30">
        <f t="shared" si="18"/>
        <v>100.57939194845864</v>
      </c>
      <c r="M147" s="22">
        <f t="shared" si="19"/>
        <v>28374.839999999851</v>
      </c>
    </row>
    <row r="148" spans="1:13" ht="38.25" hidden="1" outlineLevel="7">
      <c r="A148" s="3" t="s">
        <v>191</v>
      </c>
      <c r="B148" s="3" t="s">
        <v>187</v>
      </c>
      <c r="C148" s="6" t="s">
        <v>192</v>
      </c>
      <c r="D148" s="8"/>
      <c r="E148" s="8">
        <v>3860700</v>
      </c>
      <c r="F148" s="8">
        <v>4897348</v>
      </c>
      <c r="G148" s="21">
        <v>4925722.84</v>
      </c>
      <c r="H148" s="30" t="e">
        <f t="shared" si="14"/>
        <v>#DIV/0!</v>
      </c>
      <c r="I148" s="22">
        <f t="shared" si="15"/>
        <v>4925722.84</v>
      </c>
      <c r="J148" s="30">
        <f t="shared" si="16"/>
        <v>127.58626259486621</v>
      </c>
      <c r="K148" s="22">
        <f t="shared" si="17"/>
        <v>1065022.8399999999</v>
      </c>
      <c r="L148" s="30">
        <f t="shared" si="18"/>
        <v>100.57939194845864</v>
      </c>
      <c r="M148" s="22">
        <f t="shared" si="19"/>
        <v>28374.839999999851</v>
      </c>
    </row>
    <row r="149" spans="1:13" ht="13.5" customHeight="1" outlineLevel="2" collapsed="1">
      <c r="A149" s="4" t="s">
        <v>193</v>
      </c>
      <c r="B149" s="5" t="s">
        <v>187</v>
      </c>
      <c r="C149" s="7" t="s">
        <v>194</v>
      </c>
      <c r="D149" s="9">
        <v>699050.03</v>
      </c>
      <c r="E149" s="9">
        <v>565700</v>
      </c>
      <c r="F149" s="9">
        <v>572680</v>
      </c>
      <c r="G149" s="20">
        <v>540189.19999999995</v>
      </c>
      <c r="H149" s="30">
        <f t="shared" si="14"/>
        <v>77.274755284682556</v>
      </c>
      <c r="I149" s="22">
        <f t="shared" si="15"/>
        <v>-158860.83000000007</v>
      </c>
      <c r="J149" s="30">
        <f t="shared" si="16"/>
        <v>95.490401272759414</v>
      </c>
      <c r="K149" s="22">
        <f t="shared" si="17"/>
        <v>-25510.800000000047</v>
      </c>
      <c r="L149" s="30">
        <f t="shared" si="18"/>
        <v>94.326534888593969</v>
      </c>
      <c r="M149" s="22">
        <f t="shared" si="19"/>
        <v>-32490.800000000047</v>
      </c>
    </row>
    <row r="150" spans="1:13" ht="38.25" hidden="1" outlineLevel="3">
      <c r="A150" s="4" t="s">
        <v>195</v>
      </c>
      <c r="B150" s="5" t="s">
        <v>187</v>
      </c>
      <c r="C150" s="7" t="s">
        <v>196</v>
      </c>
      <c r="D150" s="9"/>
      <c r="E150" s="9">
        <v>565700</v>
      </c>
      <c r="F150" s="9">
        <v>565700</v>
      </c>
      <c r="G150" s="20">
        <v>530808.68000000005</v>
      </c>
      <c r="H150" s="30" t="e">
        <f t="shared" si="14"/>
        <v>#DIV/0!</v>
      </c>
      <c r="I150" s="22">
        <f t="shared" si="15"/>
        <v>530808.68000000005</v>
      </c>
      <c r="J150" s="30">
        <f t="shared" si="16"/>
        <v>93.832186671380597</v>
      </c>
      <c r="K150" s="22">
        <f t="shared" si="17"/>
        <v>-34891.319999999949</v>
      </c>
      <c r="L150" s="30">
        <f t="shared" si="18"/>
        <v>93.832186671380597</v>
      </c>
      <c r="M150" s="22">
        <f t="shared" si="19"/>
        <v>-34891.319999999949</v>
      </c>
    </row>
    <row r="151" spans="1:13" ht="51" hidden="1" outlineLevel="4">
      <c r="A151" s="4" t="s">
        <v>197</v>
      </c>
      <c r="B151" s="5" t="s">
        <v>187</v>
      </c>
      <c r="C151" s="7" t="s">
        <v>198</v>
      </c>
      <c r="D151" s="9"/>
      <c r="E151" s="9">
        <v>565700</v>
      </c>
      <c r="F151" s="9">
        <v>565700</v>
      </c>
      <c r="G151" s="20">
        <v>530808.68000000005</v>
      </c>
      <c r="H151" s="30" t="e">
        <f t="shared" si="14"/>
        <v>#DIV/0!</v>
      </c>
      <c r="I151" s="22">
        <f t="shared" si="15"/>
        <v>530808.68000000005</v>
      </c>
      <c r="J151" s="30">
        <f t="shared" si="16"/>
        <v>93.832186671380597</v>
      </c>
      <c r="K151" s="22">
        <f t="shared" si="17"/>
        <v>-34891.319999999949</v>
      </c>
      <c r="L151" s="30">
        <f t="shared" si="18"/>
        <v>93.832186671380597</v>
      </c>
      <c r="M151" s="22">
        <f t="shared" si="19"/>
        <v>-34891.319999999949</v>
      </c>
    </row>
    <row r="152" spans="1:13" ht="51" hidden="1" outlineLevel="7">
      <c r="A152" s="3" t="s">
        <v>197</v>
      </c>
      <c r="B152" s="3" t="s">
        <v>187</v>
      </c>
      <c r="C152" s="6" t="s">
        <v>198</v>
      </c>
      <c r="D152" s="8"/>
      <c r="E152" s="8">
        <v>565700</v>
      </c>
      <c r="F152" s="8">
        <v>565700</v>
      </c>
      <c r="G152" s="21">
        <v>530808.68000000005</v>
      </c>
      <c r="H152" s="30" t="e">
        <f t="shared" si="14"/>
        <v>#DIV/0!</v>
      </c>
      <c r="I152" s="22">
        <f t="shared" si="15"/>
        <v>530808.68000000005</v>
      </c>
      <c r="J152" s="30">
        <f t="shared" si="16"/>
        <v>93.832186671380597</v>
      </c>
      <c r="K152" s="22">
        <f t="shared" si="17"/>
        <v>-34891.319999999949</v>
      </c>
      <c r="L152" s="30">
        <f t="shared" si="18"/>
        <v>93.832186671380597</v>
      </c>
      <c r="M152" s="22">
        <f t="shared" si="19"/>
        <v>-34891.319999999949</v>
      </c>
    </row>
    <row r="153" spans="1:13" ht="25.5" hidden="1" outlineLevel="3">
      <c r="A153" s="4" t="s">
        <v>199</v>
      </c>
      <c r="B153" s="5" t="s">
        <v>187</v>
      </c>
      <c r="C153" s="7" t="s">
        <v>200</v>
      </c>
      <c r="D153" s="9"/>
      <c r="E153" s="9">
        <v>0</v>
      </c>
      <c r="F153" s="9">
        <v>6980</v>
      </c>
      <c r="G153" s="20">
        <v>6980.52</v>
      </c>
      <c r="H153" s="30" t="e">
        <f t="shared" si="14"/>
        <v>#DIV/0!</v>
      </c>
      <c r="I153" s="22">
        <f t="shared" si="15"/>
        <v>6980.52</v>
      </c>
      <c r="J153" s="30" t="e">
        <f t="shared" si="16"/>
        <v>#DIV/0!</v>
      </c>
      <c r="K153" s="22">
        <f t="shared" si="17"/>
        <v>6980.52</v>
      </c>
      <c r="L153" s="30">
        <f t="shared" si="18"/>
        <v>100.00744985673353</v>
      </c>
      <c r="M153" s="22">
        <f t="shared" si="19"/>
        <v>0.52000000000043656</v>
      </c>
    </row>
    <row r="154" spans="1:13" ht="25.5" hidden="1" outlineLevel="4">
      <c r="A154" s="4" t="s">
        <v>201</v>
      </c>
      <c r="B154" s="5" t="s">
        <v>187</v>
      </c>
      <c r="C154" s="7" t="s">
        <v>202</v>
      </c>
      <c r="D154" s="9"/>
      <c r="E154" s="9">
        <v>0</v>
      </c>
      <c r="F154" s="9">
        <v>6980</v>
      </c>
      <c r="G154" s="20">
        <v>6980.52</v>
      </c>
      <c r="H154" s="30" t="e">
        <f t="shared" si="14"/>
        <v>#DIV/0!</v>
      </c>
      <c r="I154" s="22">
        <f t="shared" si="15"/>
        <v>6980.52</v>
      </c>
      <c r="J154" s="30" t="e">
        <f t="shared" si="16"/>
        <v>#DIV/0!</v>
      </c>
      <c r="K154" s="22">
        <f t="shared" si="17"/>
        <v>6980.52</v>
      </c>
      <c r="L154" s="30">
        <f t="shared" si="18"/>
        <v>100.00744985673353</v>
      </c>
      <c r="M154" s="22">
        <f t="shared" si="19"/>
        <v>0.52000000000043656</v>
      </c>
    </row>
    <row r="155" spans="1:13" ht="25.5" hidden="1" outlineLevel="7">
      <c r="A155" s="3" t="s">
        <v>201</v>
      </c>
      <c r="B155" s="3" t="s">
        <v>187</v>
      </c>
      <c r="C155" s="6" t="s">
        <v>202</v>
      </c>
      <c r="D155" s="8"/>
      <c r="E155" s="8">
        <v>0</v>
      </c>
      <c r="F155" s="8">
        <v>6980</v>
      </c>
      <c r="G155" s="21">
        <v>6980.52</v>
      </c>
      <c r="H155" s="30" t="e">
        <f t="shared" si="14"/>
        <v>#DIV/0!</v>
      </c>
      <c r="I155" s="22">
        <f t="shared" si="15"/>
        <v>6980.52</v>
      </c>
      <c r="J155" s="30" t="e">
        <f t="shared" si="16"/>
        <v>#DIV/0!</v>
      </c>
      <c r="K155" s="22">
        <f t="shared" si="17"/>
        <v>6980.52</v>
      </c>
      <c r="L155" s="30">
        <f t="shared" si="18"/>
        <v>100.00744985673353</v>
      </c>
      <c r="M155" s="22">
        <f t="shared" si="19"/>
        <v>0.52000000000043656</v>
      </c>
    </row>
    <row r="156" spans="1:13" ht="27" customHeight="1" outlineLevel="1">
      <c r="A156" s="4" t="s">
        <v>203</v>
      </c>
      <c r="B156" s="5" t="s">
        <v>5</v>
      </c>
      <c r="C156" s="7" t="s">
        <v>204</v>
      </c>
      <c r="D156" s="9">
        <f>D157+D161</f>
        <v>6964978.5300000003</v>
      </c>
      <c r="E156" s="9">
        <v>1262200</v>
      </c>
      <c r="F156" s="9">
        <v>198200</v>
      </c>
      <c r="G156" s="20">
        <v>225378.73</v>
      </c>
      <c r="H156" s="30">
        <f t="shared" si="14"/>
        <v>3.2358854952565088</v>
      </c>
      <c r="I156" s="22">
        <f t="shared" si="15"/>
        <v>-6739599.7999999998</v>
      </c>
      <c r="J156" s="30">
        <f t="shared" si="16"/>
        <v>17.856023609570592</v>
      </c>
      <c r="K156" s="22">
        <f t="shared" si="17"/>
        <v>-1036821.27</v>
      </c>
      <c r="L156" s="30">
        <f t="shared" si="18"/>
        <v>113.71278002018164</v>
      </c>
      <c r="M156" s="22">
        <f t="shared" si="19"/>
        <v>27178.73000000001</v>
      </c>
    </row>
    <row r="157" spans="1:13" ht="103.5" customHeight="1" outlineLevel="2" collapsed="1">
      <c r="A157" s="4" t="s">
        <v>205</v>
      </c>
      <c r="B157" s="5" t="s">
        <v>5</v>
      </c>
      <c r="C157" s="7" t="s">
        <v>206</v>
      </c>
      <c r="D157" s="9">
        <v>6884473.1600000001</v>
      </c>
      <c r="E157" s="9">
        <v>832000</v>
      </c>
      <c r="F157" s="9">
        <v>54000</v>
      </c>
      <c r="G157" s="20">
        <v>60072.160000000003</v>
      </c>
      <c r="H157" s="30">
        <f t="shared" si="14"/>
        <v>0.8725745398940592</v>
      </c>
      <c r="I157" s="22">
        <f t="shared" si="15"/>
        <v>-6824401</v>
      </c>
      <c r="J157" s="30">
        <f t="shared" si="16"/>
        <v>7.2202115384615393</v>
      </c>
      <c r="K157" s="22">
        <f t="shared" si="17"/>
        <v>-771927.84</v>
      </c>
      <c r="L157" s="30">
        <f t="shared" si="18"/>
        <v>111.24474074074075</v>
      </c>
      <c r="M157" s="22">
        <f t="shared" si="19"/>
        <v>6072.1600000000035</v>
      </c>
    </row>
    <row r="158" spans="1:13" ht="114.75" hidden="1" outlineLevel="3">
      <c r="A158" s="4" t="s">
        <v>207</v>
      </c>
      <c r="B158" s="5" t="s">
        <v>208</v>
      </c>
      <c r="C158" s="7" t="s">
        <v>209</v>
      </c>
      <c r="D158" s="9"/>
      <c r="E158" s="9">
        <v>832000</v>
      </c>
      <c r="F158" s="9">
        <v>54000</v>
      </c>
      <c r="G158" s="20">
        <v>60072.160000000003</v>
      </c>
      <c r="H158" s="30" t="e">
        <f t="shared" si="14"/>
        <v>#DIV/0!</v>
      </c>
      <c r="I158" s="22">
        <f t="shared" si="15"/>
        <v>60072.160000000003</v>
      </c>
      <c r="J158" s="30">
        <f t="shared" si="16"/>
        <v>7.2202115384615393</v>
      </c>
      <c r="K158" s="22">
        <f t="shared" si="17"/>
        <v>-771927.84</v>
      </c>
      <c r="L158" s="30">
        <f t="shared" si="18"/>
        <v>111.24474074074075</v>
      </c>
      <c r="M158" s="22">
        <f t="shared" si="19"/>
        <v>6072.1600000000035</v>
      </c>
    </row>
    <row r="159" spans="1:13" ht="114.75" hidden="1" outlineLevel="4">
      <c r="A159" s="4" t="s">
        <v>210</v>
      </c>
      <c r="B159" s="5" t="s">
        <v>208</v>
      </c>
      <c r="C159" s="7" t="s">
        <v>211</v>
      </c>
      <c r="D159" s="9"/>
      <c r="E159" s="9">
        <v>832000</v>
      </c>
      <c r="F159" s="9">
        <v>54000</v>
      </c>
      <c r="G159" s="20">
        <v>60072.160000000003</v>
      </c>
      <c r="H159" s="30" t="e">
        <f t="shared" si="14"/>
        <v>#DIV/0!</v>
      </c>
      <c r="I159" s="22">
        <f t="shared" si="15"/>
        <v>60072.160000000003</v>
      </c>
      <c r="J159" s="30">
        <f t="shared" si="16"/>
        <v>7.2202115384615393</v>
      </c>
      <c r="K159" s="22">
        <f t="shared" si="17"/>
        <v>-771927.84</v>
      </c>
      <c r="L159" s="30">
        <f t="shared" si="18"/>
        <v>111.24474074074075</v>
      </c>
      <c r="M159" s="22">
        <f t="shared" si="19"/>
        <v>6072.1600000000035</v>
      </c>
    </row>
    <row r="160" spans="1:13" ht="89.25" hidden="1" outlineLevel="7">
      <c r="A160" s="3" t="s">
        <v>210</v>
      </c>
      <c r="B160" s="3" t="s">
        <v>208</v>
      </c>
      <c r="C160" s="6" t="s">
        <v>211</v>
      </c>
      <c r="D160" s="8"/>
      <c r="E160" s="8">
        <v>832000</v>
      </c>
      <c r="F160" s="8">
        <v>54000</v>
      </c>
      <c r="G160" s="21">
        <v>60072.160000000003</v>
      </c>
      <c r="H160" s="30" t="e">
        <f t="shared" si="14"/>
        <v>#DIV/0!</v>
      </c>
      <c r="I160" s="22">
        <f t="shared" si="15"/>
        <v>60072.160000000003</v>
      </c>
      <c r="J160" s="30">
        <f t="shared" si="16"/>
        <v>7.2202115384615393</v>
      </c>
      <c r="K160" s="22">
        <f t="shared" si="17"/>
        <v>-771927.84</v>
      </c>
      <c r="L160" s="30">
        <f t="shared" si="18"/>
        <v>111.24474074074075</v>
      </c>
      <c r="M160" s="22">
        <f t="shared" si="19"/>
        <v>6072.1600000000035</v>
      </c>
    </row>
    <row r="161" spans="1:13" ht="72.75" customHeight="1" outlineLevel="2" collapsed="1">
      <c r="A161" s="4" t="s">
        <v>212</v>
      </c>
      <c r="B161" s="5" t="s">
        <v>213</v>
      </c>
      <c r="C161" s="7" t="s">
        <v>214</v>
      </c>
      <c r="D161" s="9">
        <v>80505.37</v>
      </c>
      <c r="E161" s="9">
        <v>430200</v>
      </c>
      <c r="F161" s="9">
        <v>144200</v>
      </c>
      <c r="G161" s="20">
        <v>165306.57</v>
      </c>
      <c r="H161" s="30">
        <f t="shared" si="14"/>
        <v>205.3360788230649</v>
      </c>
      <c r="I161" s="22">
        <f t="shared" si="15"/>
        <v>84801.200000000012</v>
      </c>
      <c r="J161" s="30">
        <f t="shared" si="16"/>
        <v>38.425516039051608</v>
      </c>
      <c r="K161" s="22">
        <f t="shared" si="17"/>
        <v>-264893.43</v>
      </c>
      <c r="L161" s="30">
        <f t="shared" si="18"/>
        <v>114.63701109570042</v>
      </c>
      <c r="M161" s="22">
        <f t="shared" si="19"/>
        <v>21106.570000000007</v>
      </c>
    </row>
    <row r="162" spans="1:13" ht="51" hidden="1" outlineLevel="3">
      <c r="A162" s="4" t="s">
        <v>215</v>
      </c>
      <c r="B162" s="5" t="s">
        <v>213</v>
      </c>
      <c r="C162" s="7" t="s">
        <v>216</v>
      </c>
      <c r="D162" s="9"/>
      <c r="E162" s="9">
        <v>30200</v>
      </c>
      <c r="F162" s="9">
        <v>120200</v>
      </c>
      <c r="G162" s="20">
        <v>128043.4</v>
      </c>
      <c r="H162" s="30" t="e">
        <f t="shared" si="14"/>
        <v>#DIV/0!</v>
      </c>
      <c r="I162" s="22">
        <f t="shared" si="15"/>
        <v>128043.4</v>
      </c>
      <c r="J162" s="30">
        <f t="shared" si="16"/>
        <v>423.98476821192048</v>
      </c>
      <c r="K162" s="22">
        <f t="shared" si="17"/>
        <v>97843.4</v>
      </c>
      <c r="L162" s="30">
        <f t="shared" si="18"/>
        <v>106.52529118136438</v>
      </c>
      <c r="M162" s="22">
        <f t="shared" si="19"/>
        <v>7843.3999999999942</v>
      </c>
    </row>
    <row r="163" spans="1:13" ht="63.75" hidden="1" outlineLevel="4">
      <c r="A163" s="4" t="s">
        <v>217</v>
      </c>
      <c r="B163" s="5" t="s">
        <v>213</v>
      </c>
      <c r="C163" s="7" t="s">
        <v>218</v>
      </c>
      <c r="D163" s="9"/>
      <c r="E163" s="9">
        <v>30200</v>
      </c>
      <c r="F163" s="9">
        <v>120200</v>
      </c>
      <c r="G163" s="20">
        <v>128043.4</v>
      </c>
      <c r="H163" s="30" t="e">
        <f t="shared" si="14"/>
        <v>#DIV/0!</v>
      </c>
      <c r="I163" s="22">
        <f t="shared" si="15"/>
        <v>128043.4</v>
      </c>
      <c r="J163" s="30">
        <f t="shared" si="16"/>
        <v>423.98476821192048</v>
      </c>
      <c r="K163" s="22">
        <f t="shared" si="17"/>
        <v>97843.4</v>
      </c>
      <c r="L163" s="30">
        <f t="shared" si="18"/>
        <v>106.52529118136438</v>
      </c>
      <c r="M163" s="22">
        <f t="shared" si="19"/>
        <v>7843.3999999999942</v>
      </c>
    </row>
    <row r="164" spans="1:13" ht="51" hidden="1" outlineLevel="7">
      <c r="A164" s="3" t="s">
        <v>217</v>
      </c>
      <c r="B164" s="3" t="s">
        <v>213</v>
      </c>
      <c r="C164" s="6" t="s">
        <v>218</v>
      </c>
      <c r="D164" s="8"/>
      <c r="E164" s="8">
        <v>30200</v>
      </c>
      <c r="F164" s="8">
        <v>120200</v>
      </c>
      <c r="G164" s="21">
        <v>128043.4</v>
      </c>
      <c r="H164" s="30" t="e">
        <f t="shared" si="14"/>
        <v>#DIV/0!</v>
      </c>
      <c r="I164" s="22">
        <f t="shared" si="15"/>
        <v>128043.4</v>
      </c>
      <c r="J164" s="30">
        <f t="shared" si="16"/>
        <v>423.98476821192048</v>
      </c>
      <c r="K164" s="22">
        <f t="shared" si="17"/>
        <v>97843.4</v>
      </c>
      <c r="L164" s="30">
        <f t="shared" si="18"/>
        <v>106.52529118136438</v>
      </c>
      <c r="M164" s="22">
        <f t="shared" si="19"/>
        <v>7843.3999999999942</v>
      </c>
    </row>
    <row r="165" spans="1:13" ht="76.5" hidden="1" outlineLevel="3">
      <c r="A165" s="4" t="s">
        <v>219</v>
      </c>
      <c r="B165" s="5" t="s">
        <v>213</v>
      </c>
      <c r="C165" s="7" t="s">
        <v>220</v>
      </c>
      <c r="D165" s="9"/>
      <c r="E165" s="9">
        <v>400000</v>
      </c>
      <c r="F165" s="9">
        <v>24000</v>
      </c>
      <c r="G165" s="20">
        <v>37263.17</v>
      </c>
      <c r="H165" s="30" t="e">
        <f t="shared" si="14"/>
        <v>#DIV/0!</v>
      </c>
      <c r="I165" s="22">
        <f t="shared" si="15"/>
        <v>37263.17</v>
      </c>
      <c r="J165" s="30">
        <f t="shared" si="16"/>
        <v>9.3157925000000006</v>
      </c>
      <c r="K165" s="22">
        <f t="shared" si="17"/>
        <v>-362736.83</v>
      </c>
      <c r="L165" s="30">
        <f t="shared" si="18"/>
        <v>155.26320833333332</v>
      </c>
      <c r="M165" s="22">
        <f t="shared" si="19"/>
        <v>13263.169999999998</v>
      </c>
    </row>
    <row r="166" spans="1:13" ht="76.5" hidden="1" outlineLevel="4">
      <c r="A166" s="4" t="s">
        <v>221</v>
      </c>
      <c r="B166" s="5" t="s">
        <v>213</v>
      </c>
      <c r="C166" s="7" t="s">
        <v>222</v>
      </c>
      <c r="D166" s="9"/>
      <c r="E166" s="9">
        <v>400000</v>
      </c>
      <c r="F166" s="9">
        <v>24000</v>
      </c>
      <c r="G166" s="20">
        <v>37263.17</v>
      </c>
      <c r="H166" s="30" t="e">
        <f t="shared" si="14"/>
        <v>#DIV/0!</v>
      </c>
      <c r="I166" s="22">
        <f t="shared" si="15"/>
        <v>37263.17</v>
      </c>
      <c r="J166" s="30">
        <f t="shared" si="16"/>
        <v>9.3157925000000006</v>
      </c>
      <c r="K166" s="22">
        <f t="shared" si="17"/>
        <v>-362736.83</v>
      </c>
      <c r="L166" s="30">
        <f t="shared" si="18"/>
        <v>155.26320833333332</v>
      </c>
      <c r="M166" s="22">
        <f t="shared" si="19"/>
        <v>13263.169999999998</v>
      </c>
    </row>
    <row r="167" spans="1:13" ht="0.75" customHeight="1" outlineLevel="7">
      <c r="A167" s="3" t="s">
        <v>221</v>
      </c>
      <c r="B167" s="3" t="s">
        <v>213</v>
      </c>
      <c r="C167" s="6" t="s">
        <v>222</v>
      </c>
      <c r="D167" s="8"/>
      <c r="E167" s="8">
        <v>400000</v>
      </c>
      <c r="F167" s="8">
        <v>24000</v>
      </c>
      <c r="G167" s="21">
        <v>37263.17</v>
      </c>
      <c r="H167" s="30" t="e">
        <f t="shared" si="14"/>
        <v>#DIV/0!</v>
      </c>
      <c r="I167" s="22">
        <f t="shared" si="15"/>
        <v>37263.17</v>
      </c>
      <c r="J167" s="30">
        <f t="shared" si="16"/>
        <v>9.3157925000000006</v>
      </c>
      <c r="K167" s="22">
        <f t="shared" si="17"/>
        <v>-362736.83</v>
      </c>
      <c r="L167" s="30">
        <f t="shared" si="18"/>
        <v>155.26320833333332</v>
      </c>
      <c r="M167" s="22">
        <f t="shared" si="19"/>
        <v>13263.169999999998</v>
      </c>
    </row>
    <row r="168" spans="1:13" ht="25.5" outlineLevel="1">
      <c r="A168" s="4" t="s">
        <v>223</v>
      </c>
      <c r="B168" s="5" t="s">
        <v>5</v>
      </c>
      <c r="C168" s="7" t="s">
        <v>224</v>
      </c>
      <c r="D168" s="9">
        <f>D169+D176+D179+D183+D186+D189+D195+D198</f>
        <v>650527.12</v>
      </c>
      <c r="E168" s="9">
        <v>471000</v>
      </c>
      <c r="F168" s="9">
        <v>471000</v>
      </c>
      <c r="G168" s="20">
        <v>475978.54</v>
      </c>
      <c r="H168" s="30">
        <f t="shared" si="14"/>
        <v>73.168131714477951</v>
      </c>
      <c r="I168" s="22">
        <f t="shared" si="15"/>
        <v>-174548.58000000002</v>
      </c>
      <c r="J168" s="30">
        <f t="shared" si="16"/>
        <v>101.05701486199574</v>
      </c>
      <c r="K168" s="22">
        <f t="shared" si="17"/>
        <v>4978.539999999979</v>
      </c>
      <c r="L168" s="30">
        <f t="shared" si="18"/>
        <v>101.05701486199574</v>
      </c>
      <c r="M168" s="22">
        <f t="shared" si="19"/>
        <v>4978.539999999979</v>
      </c>
    </row>
    <row r="169" spans="1:13" ht="37.5" customHeight="1" outlineLevel="2" collapsed="1">
      <c r="A169" s="4" t="s">
        <v>225</v>
      </c>
      <c r="B169" s="5" t="s">
        <v>226</v>
      </c>
      <c r="C169" s="7" t="s">
        <v>227</v>
      </c>
      <c r="D169" s="9">
        <v>42894.02</v>
      </c>
      <c r="E169" s="9">
        <v>61000</v>
      </c>
      <c r="F169" s="9">
        <v>13800</v>
      </c>
      <c r="G169" s="20">
        <v>13120.19</v>
      </c>
      <c r="H169" s="30">
        <f t="shared" si="14"/>
        <v>30.587457179345751</v>
      </c>
      <c r="I169" s="22">
        <f t="shared" si="15"/>
        <v>-29773.829999999994</v>
      </c>
      <c r="J169" s="30">
        <f t="shared" si="16"/>
        <v>21.508508196721312</v>
      </c>
      <c r="K169" s="22">
        <f t="shared" si="17"/>
        <v>-47879.81</v>
      </c>
      <c r="L169" s="30">
        <f t="shared" si="18"/>
        <v>95.073840579710151</v>
      </c>
      <c r="M169" s="22">
        <f t="shared" si="19"/>
        <v>-679.80999999999949</v>
      </c>
    </row>
    <row r="170" spans="1:13" ht="102" hidden="1" outlineLevel="3">
      <c r="A170" s="4" t="s">
        <v>228</v>
      </c>
      <c r="B170" s="5" t="s">
        <v>226</v>
      </c>
      <c r="C170" s="11" t="s">
        <v>229</v>
      </c>
      <c r="D170" s="9"/>
      <c r="E170" s="9">
        <v>61000</v>
      </c>
      <c r="F170" s="9">
        <v>10000</v>
      </c>
      <c r="G170" s="20">
        <v>9434.48</v>
      </c>
      <c r="H170" s="30" t="e">
        <f t="shared" si="14"/>
        <v>#DIV/0!</v>
      </c>
      <c r="I170" s="22">
        <f t="shared" si="15"/>
        <v>9434.48</v>
      </c>
      <c r="J170" s="30">
        <f t="shared" si="16"/>
        <v>15.466360655737704</v>
      </c>
      <c r="K170" s="22">
        <f t="shared" si="17"/>
        <v>-51565.520000000004</v>
      </c>
      <c r="L170" s="30">
        <f t="shared" si="18"/>
        <v>94.344799999999992</v>
      </c>
      <c r="M170" s="22">
        <f t="shared" si="19"/>
        <v>-565.52000000000044</v>
      </c>
    </row>
    <row r="171" spans="1:13" ht="102" hidden="1" outlineLevel="4">
      <c r="A171" s="4" t="s">
        <v>230</v>
      </c>
      <c r="B171" s="5" t="s">
        <v>226</v>
      </c>
      <c r="C171" s="11" t="s">
        <v>229</v>
      </c>
      <c r="D171" s="9"/>
      <c r="E171" s="9">
        <v>61000</v>
      </c>
      <c r="F171" s="9">
        <v>10000</v>
      </c>
      <c r="G171" s="20">
        <v>9434.48</v>
      </c>
      <c r="H171" s="30" t="e">
        <f t="shared" si="14"/>
        <v>#DIV/0!</v>
      </c>
      <c r="I171" s="22">
        <f t="shared" si="15"/>
        <v>9434.48</v>
      </c>
      <c r="J171" s="30">
        <f t="shared" si="16"/>
        <v>15.466360655737704</v>
      </c>
      <c r="K171" s="22">
        <f t="shared" si="17"/>
        <v>-51565.520000000004</v>
      </c>
      <c r="L171" s="30">
        <f t="shared" si="18"/>
        <v>94.344799999999992</v>
      </c>
      <c r="M171" s="22">
        <f t="shared" si="19"/>
        <v>-565.52000000000044</v>
      </c>
    </row>
    <row r="172" spans="1:13" ht="89.25" hidden="1" outlineLevel="7">
      <c r="A172" s="3" t="s">
        <v>230</v>
      </c>
      <c r="B172" s="3" t="s">
        <v>226</v>
      </c>
      <c r="C172" s="12" t="s">
        <v>229</v>
      </c>
      <c r="D172" s="8"/>
      <c r="E172" s="8">
        <v>61000</v>
      </c>
      <c r="F172" s="8">
        <v>10000</v>
      </c>
      <c r="G172" s="21">
        <v>9434.48</v>
      </c>
      <c r="H172" s="30" t="e">
        <f t="shared" si="14"/>
        <v>#DIV/0!</v>
      </c>
      <c r="I172" s="22">
        <f t="shared" si="15"/>
        <v>9434.48</v>
      </c>
      <c r="J172" s="30">
        <f t="shared" si="16"/>
        <v>15.466360655737704</v>
      </c>
      <c r="K172" s="22">
        <f t="shared" si="17"/>
        <v>-51565.520000000004</v>
      </c>
      <c r="L172" s="30">
        <f t="shared" si="18"/>
        <v>94.344799999999992</v>
      </c>
      <c r="M172" s="22">
        <f t="shared" si="19"/>
        <v>-565.52000000000044</v>
      </c>
    </row>
    <row r="173" spans="1:13" ht="76.5" hidden="1" outlineLevel="3">
      <c r="A173" s="4" t="s">
        <v>231</v>
      </c>
      <c r="B173" s="5" t="s">
        <v>226</v>
      </c>
      <c r="C173" s="7" t="s">
        <v>232</v>
      </c>
      <c r="D173" s="9"/>
      <c r="E173" s="9">
        <v>0</v>
      </c>
      <c r="F173" s="9">
        <v>3800</v>
      </c>
      <c r="G173" s="20">
        <v>3685.71</v>
      </c>
      <c r="H173" s="30" t="e">
        <f t="shared" si="14"/>
        <v>#DIV/0!</v>
      </c>
      <c r="I173" s="22">
        <f t="shared" si="15"/>
        <v>3685.71</v>
      </c>
      <c r="J173" s="30" t="e">
        <f t="shared" si="16"/>
        <v>#DIV/0!</v>
      </c>
      <c r="K173" s="22">
        <f t="shared" si="17"/>
        <v>3685.71</v>
      </c>
      <c r="L173" s="30">
        <f t="shared" si="18"/>
        <v>96.992368421052632</v>
      </c>
      <c r="M173" s="22">
        <f t="shared" si="19"/>
        <v>-114.28999999999996</v>
      </c>
    </row>
    <row r="174" spans="1:13" ht="140.25" hidden="1" outlineLevel="4">
      <c r="A174" s="4" t="s">
        <v>233</v>
      </c>
      <c r="B174" s="5" t="s">
        <v>226</v>
      </c>
      <c r="C174" s="11" t="s">
        <v>234</v>
      </c>
      <c r="D174" s="9"/>
      <c r="E174" s="9">
        <v>0</v>
      </c>
      <c r="F174" s="9">
        <v>3800</v>
      </c>
      <c r="G174" s="20">
        <v>3685.71</v>
      </c>
      <c r="H174" s="30" t="e">
        <f t="shared" si="14"/>
        <v>#DIV/0!</v>
      </c>
      <c r="I174" s="22">
        <f t="shared" si="15"/>
        <v>3685.71</v>
      </c>
      <c r="J174" s="30" t="e">
        <f t="shared" si="16"/>
        <v>#DIV/0!</v>
      </c>
      <c r="K174" s="22">
        <f t="shared" si="17"/>
        <v>3685.71</v>
      </c>
      <c r="L174" s="30">
        <f t="shared" si="18"/>
        <v>96.992368421052632</v>
      </c>
      <c r="M174" s="22">
        <f t="shared" si="19"/>
        <v>-114.28999999999996</v>
      </c>
    </row>
    <row r="175" spans="1:13" ht="127.5" hidden="1" outlineLevel="7">
      <c r="A175" s="3" t="s">
        <v>233</v>
      </c>
      <c r="B175" s="3" t="s">
        <v>226</v>
      </c>
      <c r="C175" s="12" t="s">
        <v>234</v>
      </c>
      <c r="D175" s="8"/>
      <c r="E175" s="8">
        <v>0</v>
      </c>
      <c r="F175" s="8">
        <v>3800</v>
      </c>
      <c r="G175" s="21">
        <v>3685.71</v>
      </c>
      <c r="H175" s="30" t="e">
        <f t="shared" si="14"/>
        <v>#DIV/0!</v>
      </c>
      <c r="I175" s="22">
        <f t="shared" si="15"/>
        <v>3685.71</v>
      </c>
      <c r="J175" s="30" t="e">
        <f t="shared" si="16"/>
        <v>#DIV/0!</v>
      </c>
      <c r="K175" s="22">
        <f t="shared" si="17"/>
        <v>3685.71</v>
      </c>
      <c r="L175" s="30">
        <f t="shared" si="18"/>
        <v>96.992368421052632</v>
      </c>
      <c r="M175" s="22">
        <f t="shared" si="19"/>
        <v>-114.28999999999996</v>
      </c>
    </row>
    <row r="176" spans="1:13" ht="74.25" customHeight="1" outlineLevel="2" collapsed="1">
      <c r="A176" s="4" t="s">
        <v>235</v>
      </c>
      <c r="B176" s="5" t="s">
        <v>226</v>
      </c>
      <c r="C176" s="7" t="s">
        <v>236</v>
      </c>
      <c r="D176" s="9">
        <v>3050</v>
      </c>
      <c r="E176" s="9">
        <v>0</v>
      </c>
      <c r="F176" s="9">
        <v>5500</v>
      </c>
      <c r="G176" s="20">
        <v>5500</v>
      </c>
      <c r="H176" s="30">
        <f t="shared" si="14"/>
        <v>180.32786885245901</v>
      </c>
      <c r="I176" s="22">
        <f t="shared" si="15"/>
        <v>2450</v>
      </c>
      <c r="J176" s="30">
        <v>0</v>
      </c>
      <c r="K176" s="22">
        <f t="shared" si="17"/>
        <v>5500</v>
      </c>
      <c r="L176" s="30">
        <f t="shared" si="18"/>
        <v>100</v>
      </c>
      <c r="M176" s="22">
        <f t="shared" si="19"/>
        <v>0</v>
      </c>
    </row>
    <row r="177" spans="1:13" ht="140.25" hidden="1" outlineLevel="3">
      <c r="A177" s="4" t="s">
        <v>237</v>
      </c>
      <c r="B177" s="5" t="s">
        <v>226</v>
      </c>
      <c r="C177" s="11" t="s">
        <v>238</v>
      </c>
      <c r="D177" s="9"/>
      <c r="E177" s="9">
        <v>0</v>
      </c>
      <c r="F177" s="9">
        <v>5500</v>
      </c>
      <c r="G177" s="20">
        <v>5500</v>
      </c>
      <c r="H177" s="30" t="e">
        <f t="shared" si="14"/>
        <v>#DIV/0!</v>
      </c>
      <c r="I177" s="22">
        <f t="shared" si="15"/>
        <v>5500</v>
      </c>
      <c r="J177" s="30" t="e">
        <f t="shared" si="16"/>
        <v>#DIV/0!</v>
      </c>
      <c r="K177" s="22">
        <f t="shared" si="17"/>
        <v>5500</v>
      </c>
      <c r="L177" s="30">
        <f t="shared" si="18"/>
        <v>100</v>
      </c>
      <c r="M177" s="22">
        <f t="shared" si="19"/>
        <v>0</v>
      </c>
    </row>
    <row r="178" spans="1:13" ht="127.5" hidden="1" outlineLevel="7">
      <c r="A178" s="3" t="s">
        <v>237</v>
      </c>
      <c r="B178" s="3" t="s">
        <v>226</v>
      </c>
      <c r="C178" s="12" t="s">
        <v>238</v>
      </c>
      <c r="D178" s="8"/>
      <c r="E178" s="8">
        <v>0</v>
      </c>
      <c r="F178" s="8">
        <v>5500</v>
      </c>
      <c r="G178" s="21">
        <v>5500</v>
      </c>
      <c r="H178" s="30" t="e">
        <f t="shared" si="14"/>
        <v>#DIV/0!</v>
      </c>
      <c r="I178" s="22">
        <f t="shared" si="15"/>
        <v>5500</v>
      </c>
      <c r="J178" s="30" t="e">
        <f t="shared" si="16"/>
        <v>#DIV/0!</v>
      </c>
      <c r="K178" s="22">
        <f t="shared" si="17"/>
        <v>5500</v>
      </c>
      <c r="L178" s="30">
        <f t="shared" si="18"/>
        <v>100</v>
      </c>
      <c r="M178" s="22">
        <f t="shared" si="19"/>
        <v>0</v>
      </c>
    </row>
    <row r="179" spans="1:13" ht="153.75" customHeight="1" outlineLevel="2" collapsed="1">
      <c r="A179" s="4" t="s">
        <v>239</v>
      </c>
      <c r="B179" s="5" t="s">
        <v>226</v>
      </c>
      <c r="C179" s="11" t="s">
        <v>240</v>
      </c>
      <c r="D179" s="9">
        <v>53512.52</v>
      </c>
      <c r="E179" s="9">
        <v>40000</v>
      </c>
      <c r="F179" s="9">
        <v>129900</v>
      </c>
      <c r="G179" s="20">
        <v>129889.46</v>
      </c>
      <c r="H179" s="30">
        <f t="shared" si="14"/>
        <v>242.72723467330638</v>
      </c>
      <c r="I179" s="22">
        <f t="shared" si="15"/>
        <v>76376.94</v>
      </c>
      <c r="J179" s="30">
        <f t="shared" si="16"/>
        <v>324.72365000000002</v>
      </c>
      <c r="K179" s="22">
        <f t="shared" si="17"/>
        <v>89889.46</v>
      </c>
      <c r="L179" s="30">
        <f t="shared" si="18"/>
        <v>99.991886066204785</v>
      </c>
      <c r="M179" s="22">
        <f t="shared" si="19"/>
        <v>-10.539999999993597</v>
      </c>
    </row>
    <row r="180" spans="1:13" ht="38.25" hidden="1" outlineLevel="3">
      <c r="A180" s="4" t="s">
        <v>241</v>
      </c>
      <c r="B180" s="5" t="s">
        <v>226</v>
      </c>
      <c r="C180" s="7" t="s">
        <v>242</v>
      </c>
      <c r="D180" s="9"/>
      <c r="E180" s="9">
        <v>40000</v>
      </c>
      <c r="F180" s="9">
        <v>129900</v>
      </c>
      <c r="G180" s="20">
        <v>129889.46</v>
      </c>
      <c r="H180" s="30" t="e">
        <f t="shared" si="14"/>
        <v>#DIV/0!</v>
      </c>
      <c r="I180" s="22">
        <f t="shared" si="15"/>
        <v>129889.46</v>
      </c>
      <c r="J180" s="30">
        <f t="shared" si="16"/>
        <v>324.72365000000002</v>
      </c>
      <c r="K180" s="22">
        <f t="shared" si="17"/>
        <v>89889.46</v>
      </c>
      <c r="L180" s="30">
        <f t="shared" si="18"/>
        <v>99.991886066204785</v>
      </c>
      <c r="M180" s="22">
        <f t="shared" si="19"/>
        <v>-10.539999999993597</v>
      </c>
    </row>
    <row r="181" spans="1:13" ht="89.25" hidden="1" outlineLevel="4">
      <c r="A181" s="4" t="s">
        <v>243</v>
      </c>
      <c r="B181" s="5" t="s">
        <v>226</v>
      </c>
      <c r="C181" s="7" t="s">
        <v>244</v>
      </c>
      <c r="D181" s="9"/>
      <c r="E181" s="9">
        <v>40000</v>
      </c>
      <c r="F181" s="9">
        <v>129900</v>
      </c>
      <c r="G181" s="20">
        <v>129889.46</v>
      </c>
      <c r="H181" s="30" t="e">
        <f t="shared" si="14"/>
        <v>#DIV/0!</v>
      </c>
      <c r="I181" s="22">
        <f t="shared" si="15"/>
        <v>129889.46</v>
      </c>
      <c r="J181" s="30">
        <f t="shared" si="16"/>
        <v>324.72365000000002</v>
      </c>
      <c r="K181" s="22">
        <f t="shared" si="17"/>
        <v>89889.46</v>
      </c>
      <c r="L181" s="30">
        <f t="shared" si="18"/>
        <v>99.991886066204785</v>
      </c>
      <c r="M181" s="22">
        <f t="shared" si="19"/>
        <v>-10.539999999993597</v>
      </c>
    </row>
    <row r="182" spans="1:13" ht="76.5" hidden="1" outlineLevel="7">
      <c r="A182" s="3" t="s">
        <v>243</v>
      </c>
      <c r="B182" s="3" t="s">
        <v>226</v>
      </c>
      <c r="C182" s="6" t="s">
        <v>244</v>
      </c>
      <c r="D182" s="8"/>
      <c r="E182" s="8">
        <v>40000</v>
      </c>
      <c r="F182" s="8">
        <v>129900</v>
      </c>
      <c r="G182" s="21">
        <v>129889.46</v>
      </c>
      <c r="H182" s="30" t="e">
        <f t="shared" si="14"/>
        <v>#DIV/0!</v>
      </c>
      <c r="I182" s="22">
        <f t="shared" si="15"/>
        <v>129889.46</v>
      </c>
      <c r="J182" s="30">
        <f t="shared" si="16"/>
        <v>324.72365000000002</v>
      </c>
      <c r="K182" s="22">
        <f t="shared" si="17"/>
        <v>89889.46</v>
      </c>
      <c r="L182" s="30">
        <f t="shared" si="18"/>
        <v>99.991886066204785</v>
      </c>
      <c r="M182" s="22">
        <f t="shared" si="19"/>
        <v>-10.539999999993597</v>
      </c>
    </row>
    <row r="183" spans="1:13" ht="66" customHeight="1" outlineLevel="2" collapsed="1">
      <c r="A183" s="4" t="s">
        <v>245</v>
      </c>
      <c r="B183" s="5" t="s">
        <v>226</v>
      </c>
      <c r="C183" s="7" t="s">
        <v>246</v>
      </c>
      <c r="D183" s="9">
        <v>1000</v>
      </c>
      <c r="E183" s="9">
        <v>0</v>
      </c>
      <c r="F183" s="9">
        <v>0</v>
      </c>
      <c r="G183" s="20">
        <v>-1000</v>
      </c>
      <c r="H183" s="30">
        <f t="shared" si="14"/>
        <v>-100</v>
      </c>
      <c r="I183" s="22">
        <f t="shared" si="15"/>
        <v>-2000</v>
      </c>
      <c r="J183" s="30">
        <v>0</v>
      </c>
      <c r="K183" s="22">
        <f t="shared" si="17"/>
        <v>-1000</v>
      </c>
      <c r="L183" s="30">
        <v>0</v>
      </c>
      <c r="M183" s="22">
        <f t="shared" si="19"/>
        <v>-1000</v>
      </c>
    </row>
    <row r="184" spans="1:13" ht="140.25" hidden="1" outlineLevel="3">
      <c r="A184" s="4" t="s">
        <v>247</v>
      </c>
      <c r="B184" s="5" t="s">
        <v>226</v>
      </c>
      <c r="C184" s="11" t="s">
        <v>248</v>
      </c>
      <c r="D184" s="9"/>
      <c r="E184" s="9">
        <v>0</v>
      </c>
      <c r="F184" s="9">
        <v>0</v>
      </c>
      <c r="G184" s="20">
        <v>-1000</v>
      </c>
      <c r="H184" s="30" t="e">
        <f t="shared" si="14"/>
        <v>#DIV/0!</v>
      </c>
      <c r="I184" s="22">
        <f t="shared" si="15"/>
        <v>-1000</v>
      </c>
      <c r="J184" s="30" t="e">
        <f t="shared" si="16"/>
        <v>#DIV/0!</v>
      </c>
      <c r="K184" s="22">
        <f t="shared" si="17"/>
        <v>-1000</v>
      </c>
      <c r="L184" s="30" t="e">
        <f t="shared" si="18"/>
        <v>#DIV/0!</v>
      </c>
      <c r="M184" s="22">
        <f t="shared" si="19"/>
        <v>-1000</v>
      </c>
    </row>
    <row r="185" spans="1:13" ht="127.5" hidden="1" outlineLevel="7">
      <c r="A185" s="3" t="s">
        <v>247</v>
      </c>
      <c r="B185" s="3" t="s">
        <v>226</v>
      </c>
      <c r="C185" s="12" t="s">
        <v>248</v>
      </c>
      <c r="D185" s="8"/>
      <c r="E185" s="8">
        <v>0</v>
      </c>
      <c r="F185" s="8">
        <v>0</v>
      </c>
      <c r="G185" s="21">
        <v>-1000</v>
      </c>
      <c r="H185" s="30" t="e">
        <f t="shared" si="14"/>
        <v>#DIV/0!</v>
      </c>
      <c r="I185" s="22">
        <f t="shared" si="15"/>
        <v>-1000</v>
      </c>
      <c r="J185" s="30" t="e">
        <f t="shared" si="16"/>
        <v>#DIV/0!</v>
      </c>
      <c r="K185" s="22">
        <f t="shared" si="17"/>
        <v>-1000</v>
      </c>
      <c r="L185" s="30" t="e">
        <f t="shared" si="18"/>
        <v>#DIV/0!</v>
      </c>
      <c r="M185" s="22">
        <f t="shared" si="19"/>
        <v>-1000</v>
      </c>
    </row>
    <row r="186" spans="1:13" ht="50.25" customHeight="1" outlineLevel="2" collapsed="1">
      <c r="A186" s="4" t="s">
        <v>249</v>
      </c>
      <c r="B186" s="5" t="s">
        <v>226</v>
      </c>
      <c r="C186" s="7" t="s">
        <v>250</v>
      </c>
      <c r="D186" s="9">
        <v>17158</v>
      </c>
      <c r="E186" s="9">
        <v>0</v>
      </c>
      <c r="F186" s="9">
        <v>34600</v>
      </c>
      <c r="G186" s="20">
        <v>39578.879999999997</v>
      </c>
      <c r="H186" s="30">
        <f t="shared" si="14"/>
        <v>230.67303881571277</v>
      </c>
      <c r="I186" s="22">
        <f t="shared" si="15"/>
        <v>22420.879999999997</v>
      </c>
      <c r="J186" s="30">
        <v>0</v>
      </c>
      <c r="K186" s="22">
        <f t="shared" si="17"/>
        <v>39578.879999999997</v>
      </c>
      <c r="L186" s="30">
        <f t="shared" si="18"/>
        <v>114.38982658959537</v>
      </c>
      <c r="M186" s="22">
        <f t="shared" si="19"/>
        <v>4978.8799999999974</v>
      </c>
    </row>
    <row r="187" spans="1:13" ht="76.5" hidden="1" outlineLevel="3">
      <c r="A187" s="4" t="s">
        <v>251</v>
      </c>
      <c r="B187" s="5" t="s">
        <v>226</v>
      </c>
      <c r="C187" s="7" t="s">
        <v>252</v>
      </c>
      <c r="D187" s="9"/>
      <c r="E187" s="9">
        <v>0</v>
      </c>
      <c r="F187" s="9">
        <v>34600</v>
      </c>
      <c r="G187" s="20">
        <v>39578.879999999997</v>
      </c>
      <c r="H187" s="30" t="e">
        <f t="shared" si="14"/>
        <v>#DIV/0!</v>
      </c>
      <c r="I187" s="22">
        <f t="shared" si="15"/>
        <v>39578.879999999997</v>
      </c>
      <c r="J187" s="30" t="e">
        <f t="shared" si="16"/>
        <v>#DIV/0!</v>
      </c>
      <c r="K187" s="22">
        <f t="shared" si="17"/>
        <v>39578.879999999997</v>
      </c>
      <c r="L187" s="30">
        <f t="shared" si="18"/>
        <v>114.38982658959537</v>
      </c>
      <c r="M187" s="22">
        <f t="shared" si="19"/>
        <v>4978.8799999999974</v>
      </c>
    </row>
    <row r="188" spans="1:13" ht="63.75" hidden="1" outlineLevel="7">
      <c r="A188" s="3" t="s">
        <v>251</v>
      </c>
      <c r="B188" s="3" t="s">
        <v>226</v>
      </c>
      <c r="C188" s="6" t="s">
        <v>252</v>
      </c>
      <c r="D188" s="8"/>
      <c r="E188" s="8">
        <v>0</v>
      </c>
      <c r="F188" s="8">
        <v>34600</v>
      </c>
      <c r="G188" s="21">
        <v>39578.879999999997</v>
      </c>
      <c r="H188" s="30" t="e">
        <f t="shared" si="14"/>
        <v>#DIV/0!</v>
      </c>
      <c r="I188" s="22">
        <f t="shared" si="15"/>
        <v>39578.879999999997</v>
      </c>
      <c r="J188" s="30" t="e">
        <f t="shared" si="16"/>
        <v>#DIV/0!</v>
      </c>
      <c r="K188" s="22">
        <f t="shared" si="17"/>
        <v>39578.879999999997</v>
      </c>
      <c r="L188" s="30">
        <f t="shared" si="18"/>
        <v>114.38982658959537</v>
      </c>
      <c r="M188" s="22">
        <f t="shared" si="19"/>
        <v>4978.8799999999974</v>
      </c>
    </row>
    <row r="189" spans="1:13" ht="68.25" customHeight="1" outlineLevel="2" collapsed="1">
      <c r="A189" s="4" t="s">
        <v>253</v>
      </c>
      <c r="B189" s="5" t="s">
        <v>226</v>
      </c>
      <c r="C189" s="7" t="s">
        <v>254</v>
      </c>
      <c r="D189" s="9">
        <v>27.87</v>
      </c>
      <c r="E189" s="9">
        <v>0</v>
      </c>
      <c r="F189" s="9">
        <v>28100</v>
      </c>
      <c r="G189" s="20">
        <v>28073.84</v>
      </c>
      <c r="H189" s="30">
        <f t="shared" si="14"/>
        <v>100731.39576605668</v>
      </c>
      <c r="I189" s="22">
        <f t="shared" si="15"/>
        <v>28045.97</v>
      </c>
      <c r="J189" s="30">
        <v>0</v>
      </c>
      <c r="K189" s="22">
        <f t="shared" si="17"/>
        <v>28073.84</v>
      </c>
      <c r="L189" s="30">
        <f t="shared" si="18"/>
        <v>99.906903914590757</v>
      </c>
      <c r="M189" s="22">
        <f t="shared" si="19"/>
        <v>-26.159999999999854</v>
      </c>
    </row>
    <row r="190" spans="1:13" ht="76.5" hidden="1" outlineLevel="3">
      <c r="A190" s="4" t="s">
        <v>255</v>
      </c>
      <c r="B190" s="5" t="s">
        <v>226</v>
      </c>
      <c r="C190" s="7" t="s">
        <v>256</v>
      </c>
      <c r="D190" s="9"/>
      <c r="E190" s="9">
        <v>0</v>
      </c>
      <c r="F190" s="9">
        <v>28100</v>
      </c>
      <c r="G190" s="20">
        <v>28073.84</v>
      </c>
      <c r="H190" s="30" t="e">
        <f t="shared" si="14"/>
        <v>#DIV/0!</v>
      </c>
      <c r="I190" s="22">
        <f t="shared" si="15"/>
        <v>28073.84</v>
      </c>
      <c r="J190" s="30" t="e">
        <f t="shared" si="16"/>
        <v>#DIV/0!</v>
      </c>
      <c r="K190" s="22">
        <f t="shared" si="17"/>
        <v>28073.84</v>
      </c>
      <c r="L190" s="30">
        <f t="shared" si="18"/>
        <v>99.906903914590757</v>
      </c>
      <c r="M190" s="22">
        <f t="shared" si="19"/>
        <v>-26.159999999999854</v>
      </c>
    </row>
    <row r="191" spans="1:13" ht="76.5" hidden="1" outlineLevel="4">
      <c r="A191" s="4" t="s">
        <v>255</v>
      </c>
      <c r="B191" s="5" t="s">
        <v>226</v>
      </c>
      <c r="C191" s="7" t="s">
        <v>256</v>
      </c>
      <c r="D191" s="9"/>
      <c r="E191" s="9">
        <v>0</v>
      </c>
      <c r="F191" s="9">
        <v>15800</v>
      </c>
      <c r="G191" s="20">
        <v>15781.74</v>
      </c>
      <c r="H191" s="30" t="e">
        <f t="shared" si="14"/>
        <v>#DIV/0!</v>
      </c>
      <c r="I191" s="22">
        <f t="shared" si="15"/>
        <v>15781.74</v>
      </c>
      <c r="J191" s="30" t="e">
        <f t="shared" si="16"/>
        <v>#DIV/0!</v>
      </c>
      <c r="K191" s="22">
        <f t="shared" si="17"/>
        <v>15781.74</v>
      </c>
      <c r="L191" s="30">
        <f t="shared" si="18"/>
        <v>99.884430379746831</v>
      </c>
      <c r="M191" s="22">
        <f t="shared" si="19"/>
        <v>-18.260000000000218</v>
      </c>
    </row>
    <row r="192" spans="1:13" ht="76.5" hidden="1" outlineLevel="7">
      <c r="A192" s="3" t="s">
        <v>255</v>
      </c>
      <c r="B192" s="3" t="s">
        <v>226</v>
      </c>
      <c r="C192" s="6" t="s">
        <v>256</v>
      </c>
      <c r="D192" s="8"/>
      <c r="E192" s="8">
        <v>0</v>
      </c>
      <c r="F192" s="8">
        <v>15800</v>
      </c>
      <c r="G192" s="21">
        <v>15781.74</v>
      </c>
      <c r="H192" s="30" t="e">
        <f t="shared" si="14"/>
        <v>#DIV/0!</v>
      </c>
      <c r="I192" s="22">
        <f t="shared" si="15"/>
        <v>15781.74</v>
      </c>
      <c r="J192" s="30" t="e">
        <f t="shared" si="16"/>
        <v>#DIV/0!</v>
      </c>
      <c r="K192" s="22">
        <f t="shared" si="17"/>
        <v>15781.74</v>
      </c>
      <c r="L192" s="30">
        <f t="shared" si="18"/>
        <v>99.884430379746831</v>
      </c>
      <c r="M192" s="22">
        <f t="shared" si="19"/>
        <v>-18.260000000000218</v>
      </c>
    </row>
    <row r="193" spans="1:13" ht="140.25" hidden="1" outlineLevel="4">
      <c r="A193" s="4" t="s">
        <v>257</v>
      </c>
      <c r="B193" s="5" t="s">
        <v>226</v>
      </c>
      <c r="C193" s="11" t="s">
        <v>258</v>
      </c>
      <c r="D193" s="9"/>
      <c r="E193" s="9">
        <v>0</v>
      </c>
      <c r="F193" s="9">
        <v>12300</v>
      </c>
      <c r="G193" s="20">
        <v>12292.1</v>
      </c>
      <c r="H193" s="30" t="e">
        <f t="shared" si="14"/>
        <v>#DIV/0!</v>
      </c>
      <c r="I193" s="22">
        <f t="shared" si="15"/>
        <v>12292.1</v>
      </c>
      <c r="J193" s="30" t="e">
        <f t="shared" si="16"/>
        <v>#DIV/0!</v>
      </c>
      <c r="K193" s="22">
        <f t="shared" si="17"/>
        <v>12292.1</v>
      </c>
      <c r="L193" s="30">
        <f t="shared" si="18"/>
        <v>99.935772357723579</v>
      </c>
      <c r="M193" s="22">
        <f t="shared" si="19"/>
        <v>-7.8999999999996362</v>
      </c>
    </row>
    <row r="194" spans="1:13" ht="114.75" hidden="1" outlineLevel="7">
      <c r="A194" s="3" t="s">
        <v>257</v>
      </c>
      <c r="B194" s="3" t="s">
        <v>226</v>
      </c>
      <c r="C194" s="12" t="s">
        <v>258</v>
      </c>
      <c r="D194" s="8"/>
      <c r="E194" s="8">
        <v>0</v>
      </c>
      <c r="F194" s="8">
        <v>12300</v>
      </c>
      <c r="G194" s="21">
        <v>12292.1</v>
      </c>
      <c r="H194" s="30" t="e">
        <f t="shared" si="14"/>
        <v>#DIV/0!</v>
      </c>
      <c r="I194" s="22">
        <f t="shared" si="15"/>
        <v>12292.1</v>
      </c>
      <c r="J194" s="30" t="e">
        <f t="shared" si="16"/>
        <v>#DIV/0!</v>
      </c>
      <c r="K194" s="22">
        <f t="shared" si="17"/>
        <v>12292.1</v>
      </c>
      <c r="L194" s="30">
        <f t="shared" si="18"/>
        <v>99.935772357723579</v>
      </c>
      <c r="M194" s="22">
        <f t="shared" si="19"/>
        <v>-7.8999999999996362</v>
      </c>
    </row>
    <row r="195" spans="1:13" ht="77.25" customHeight="1" outlineLevel="2" collapsed="1">
      <c r="A195" s="4" t="s">
        <v>259</v>
      </c>
      <c r="B195" s="5" t="s">
        <v>226</v>
      </c>
      <c r="C195" s="7" t="s">
        <v>260</v>
      </c>
      <c r="D195" s="9">
        <v>55800</v>
      </c>
      <c r="E195" s="9">
        <v>68000</v>
      </c>
      <c r="F195" s="9">
        <v>2000</v>
      </c>
      <c r="G195" s="20">
        <v>2000</v>
      </c>
      <c r="H195" s="30">
        <f t="shared" si="14"/>
        <v>3.5842293906810032</v>
      </c>
      <c r="I195" s="22">
        <f t="shared" si="15"/>
        <v>-53800</v>
      </c>
      <c r="J195" s="30">
        <f t="shared" si="16"/>
        <v>2.9411764705882351</v>
      </c>
      <c r="K195" s="22">
        <f t="shared" si="17"/>
        <v>-66000</v>
      </c>
      <c r="L195" s="30">
        <f t="shared" si="18"/>
        <v>100</v>
      </c>
      <c r="M195" s="22">
        <f t="shared" si="19"/>
        <v>0</v>
      </c>
    </row>
    <row r="196" spans="1:13" ht="153" hidden="1" outlineLevel="3">
      <c r="A196" s="4" t="s">
        <v>261</v>
      </c>
      <c r="B196" s="5" t="s">
        <v>226</v>
      </c>
      <c r="C196" s="11" t="s">
        <v>262</v>
      </c>
      <c r="D196" s="9"/>
      <c r="E196" s="9">
        <v>68000</v>
      </c>
      <c r="F196" s="9">
        <v>2000</v>
      </c>
      <c r="G196" s="20">
        <v>2000</v>
      </c>
      <c r="H196" s="30" t="e">
        <f t="shared" si="14"/>
        <v>#DIV/0!</v>
      </c>
      <c r="I196" s="22">
        <f t="shared" si="15"/>
        <v>2000</v>
      </c>
      <c r="J196" s="30">
        <f t="shared" si="16"/>
        <v>2.9411764705882351</v>
      </c>
      <c r="K196" s="22">
        <f t="shared" si="17"/>
        <v>-66000</v>
      </c>
      <c r="L196" s="30">
        <f t="shared" si="18"/>
        <v>100</v>
      </c>
      <c r="M196" s="22">
        <f t="shared" si="19"/>
        <v>0</v>
      </c>
    </row>
    <row r="197" spans="1:13" ht="140.25" hidden="1" outlineLevel="7">
      <c r="A197" s="3" t="s">
        <v>261</v>
      </c>
      <c r="B197" s="3" t="s">
        <v>226</v>
      </c>
      <c r="C197" s="12" t="s">
        <v>262</v>
      </c>
      <c r="D197" s="8"/>
      <c r="E197" s="8">
        <v>68000</v>
      </c>
      <c r="F197" s="8">
        <v>2000</v>
      </c>
      <c r="G197" s="21">
        <v>2000</v>
      </c>
      <c r="H197" s="30" t="e">
        <f t="shared" si="14"/>
        <v>#DIV/0!</v>
      </c>
      <c r="I197" s="22">
        <f t="shared" si="15"/>
        <v>2000</v>
      </c>
      <c r="J197" s="30">
        <f t="shared" si="16"/>
        <v>2.9411764705882351</v>
      </c>
      <c r="K197" s="22">
        <f t="shared" si="17"/>
        <v>-66000</v>
      </c>
      <c r="L197" s="30">
        <f t="shared" si="18"/>
        <v>100</v>
      </c>
      <c r="M197" s="22">
        <f t="shared" si="19"/>
        <v>0</v>
      </c>
    </row>
    <row r="198" spans="1:13" ht="35.25" customHeight="1" outlineLevel="2" collapsed="1">
      <c r="A198" s="4" t="s">
        <v>263</v>
      </c>
      <c r="B198" s="5" t="s">
        <v>226</v>
      </c>
      <c r="C198" s="7" t="s">
        <v>264</v>
      </c>
      <c r="D198" s="9">
        <v>477084.71</v>
      </c>
      <c r="E198" s="9">
        <v>302000</v>
      </c>
      <c r="F198" s="9">
        <v>257100</v>
      </c>
      <c r="G198" s="20">
        <v>258816.17</v>
      </c>
      <c r="H198" s="30">
        <f t="shared" si="14"/>
        <v>54.249521012735869</v>
      </c>
      <c r="I198" s="22">
        <f t="shared" si="15"/>
        <v>-218268.54</v>
      </c>
      <c r="J198" s="30">
        <f t="shared" si="16"/>
        <v>85.700718543046364</v>
      </c>
      <c r="K198" s="22">
        <f t="shared" si="17"/>
        <v>-43183.829999999987</v>
      </c>
      <c r="L198" s="30">
        <f t="shared" si="18"/>
        <v>100.66751069622714</v>
      </c>
      <c r="M198" s="22">
        <f t="shared" si="19"/>
        <v>1716.1700000000128</v>
      </c>
    </row>
    <row r="199" spans="1:13" ht="51" hidden="1" outlineLevel="3">
      <c r="A199" s="4" t="s">
        <v>265</v>
      </c>
      <c r="B199" s="5" t="s">
        <v>226</v>
      </c>
      <c r="C199" s="7" t="s">
        <v>266</v>
      </c>
      <c r="D199" s="9"/>
      <c r="E199" s="9">
        <v>302000</v>
      </c>
      <c r="F199" s="9">
        <v>257100</v>
      </c>
      <c r="G199" s="20">
        <v>258816.17</v>
      </c>
      <c r="H199" s="30" t="e">
        <f t="shared" si="14"/>
        <v>#DIV/0!</v>
      </c>
      <c r="I199" s="22">
        <f t="shared" si="15"/>
        <v>258816.17</v>
      </c>
      <c r="J199" s="30">
        <f t="shared" si="16"/>
        <v>85.700718543046364</v>
      </c>
      <c r="K199" s="22">
        <f t="shared" si="17"/>
        <v>-43183.829999999987</v>
      </c>
      <c r="L199" s="30">
        <f t="shared" si="18"/>
        <v>100.66751069622714</v>
      </c>
      <c r="M199" s="22">
        <f t="shared" si="19"/>
        <v>1716.1700000000128</v>
      </c>
    </row>
    <row r="200" spans="1:13" ht="51" hidden="1" outlineLevel="4">
      <c r="A200" s="4" t="s">
        <v>265</v>
      </c>
      <c r="B200" s="5" t="s">
        <v>226</v>
      </c>
      <c r="C200" s="7" t="s">
        <v>266</v>
      </c>
      <c r="D200" s="9"/>
      <c r="E200" s="9">
        <v>141000</v>
      </c>
      <c r="F200" s="9">
        <v>96100</v>
      </c>
      <c r="G200" s="20">
        <v>89747.04</v>
      </c>
      <c r="H200" s="30" t="e">
        <f t="shared" si="14"/>
        <v>#DIV/0!</v>
      </c>
      <c r="I200" s="22">
        <f t="shared" si="15"/>
        <v>89747.04</v>
      </c>
      <c r="J200" s="30">
        <f t="shared" si="16"/>
        <v>63.6503829787234</v>
      </c>
      <c r="K200" s="22">
        <f t="shared" si="17"/>
        <v>-51252.960000000006</v>
      </c>
      <c r="L200" s="30">
        <f t="shared" si="18"/>
        <v>93.389219562955248</v>
      </c>
      <c r="M200" s="22">
        <f t="shared" si="19"/>
        <v>-6352.9600000000064</v>
      </c>
    </row>
    <row r="201" spans="1:13" ht="51" hidden="1" outlineLevel="7">
      <c r="A201" s="3" t="s">
        <v>265</v>
      </c>
      <c r="B201" s="3" t="s">
        <v>226</v>
      </c>
      <c r="C201" s="6" t="s">
        <v>266</v>
      </c>
      <c r="D201" s="8"/>
      <c r="E201" s="8">
        <v>141000</v>
      </c>
      <c r="F201" s="8">
        <v>96100</v>
      </c>
      <c r="G201" s="21">
        <v>89747.04</v>
      </c>
      <c r="H201" s="30" t="e">
        <f t="shared" si="14"/>
        <v>#DIV/0!</v>
      </c>
      <c r="I201" s="22">
        <f t="shared" si="15"/>
        <v>89747.04</v>
      </c>
      <c r="J201" s="30">
        <f t="shared" si="16"/>
        <v>63.6503829787234</v>
      </c>
      <c r="K201" s="22">
        <f t="shared" si="17"/>
        <v>-51252.960000000006</v>
      </c>
      <c r="L201" s="30">
        <f t="shared" si="18"/>
        <v>93.389219562955248</v>
      </c>
      <c r="M201" s="22">
        <f t="shared" si="19"/>
        <v>-6352.9600000000064</v>
      </c>
    </row>
    <row r="202" spans="1:13" ht="114.75" hidden="1" outlineLevel="4">
      <c r="A202" s="4" t="s">
        <v>267</v>
      </c>
      <c r="B202" s="5" t="s">
        <v>226</v>
      </c>
      <c r="C202" s="11" t="s">
        <v>268</v>
      </c>
      <c r="D202" s="9"/>
      <c r="E202" s="9">
        <v>161000</v>
      </c>
      <c r="F202" s="9">
        <v>161000</v>
      </c>
      <c r="G202" s="20">
        <v>169069.13</v>
      </c>
      <c r="H202" s="30" t="e">
        <f t="shared" ref="H202:H265" si="20">G202/D202*100</f>
        <v>#DIV/0!</v>
      </c>
      <c r="I202" s="22">
        <f t="shared" ref="I202:I204" si="21">G202-D202</f>
        <v>169069.13</v>
      </c>
      <c r="J202" s="30">
        <f t="shared" ref="J202:J265" si="22">G202/E202*100</f>
        <v>105.01188198757765</v>
      </c>
      <c r="K202" s="22">
        <f t="shared" ref="K202:K266" si="23">G202-E202</f>
        <v>8069.1300000000047</v>
      </c>
      <c r="L202" s="30">
        <f t="shared" ref="L202:L265" si="24">G202/F202*100</f>
        <v>105.01188198757765</v>
      </c>
      <c r="M202" s="22">
        <f t="shared" ref="M202:M266" si="25">G202-F202</f>
        <v>8069.1300000000047</v>
      </c>
    </row>
    <row r="203" spans="1:13" ht="102" hidden="1" outlineLevel="7">
      <c r="A203" s="3" t="s">
        <v>267</v>
      </c>
      <c r="B203" s="3" t="s">
        <v>226</v>
      </c>
      <c r="C203" s="12" t="s">
        <v>268</v>
      </c>
      <c r="D203" s="8"/>
      <c r="E203" s="8">
        <v>161000</v>
      </c>
      <c r="F203" s="8">
        <v>161000</v>
      </c>
      <c r="G203" s="21">
        <v>169069.13</v>
      </c>
      <c r="H203" s="30" t="e">
        <f t="shared" si="20"/>
        <v>#DIV/0!</v>
      </c>
      <c r="I203" s="22">
        <f t="shared" si="21"/>
        <v>169069.13</v>
      </c>
      <c r="J203" s="30">
        <f t="shared" si="22"/>
        <v>105.01188198757765</v>
      </c>
      <c r="K203" s="22">
        <f t="shared" si="23"/>
        <v>8069.1300000000047</v>
      </c>
      <c r="L203" s="30">
        <f t="shared" si="24"/>
        <v>105.01188198757765</v>
      </c>
      <c r="M203" s="22">
        <f t="shared" si="25"/>
        <v>8069.1300000000047</v>
      </c>
    </row>
    <row r="204" spans="1:13" ht="16.5" customHeight="1" outlineLevel="7">
      <c r="A204" s="4" t="s">
        <v>378</v>
      </c>
      <c r="B204" s="5" t="s">
        <v>5</v>
      </c>
      <c r="C204" s="23" t="s">
        <v>379</v>
      </c>
      <c r="D204" s="24">
        <v>1330.13</v>
      </c>
      <c r="E204" s="24">
        <v>0</v>
      </c>
      <c r="F204" s="24">
        <v>0</v>
      </c>
      <c r="G204" s="25">
        <v>0</v>
      </c>
      <c r="H204" s="30">
        <f t="shared" si="20"/>
        <v>0</v>
      </c>
      <c r="I204" s="22">
        <f t="shared" si="21"/>
        <v>-1330.13</v>
      </c>
      <c r="J204" s="30">
        <v>0</v>
      </c>
      <c r="K204" s="22">
        <f t="shared" si="23"/>
        <v>0</v>
      </c>
      <c r="L204" s="30">
        <v>0</v>
      </c>
      <c r="M204" s="22">
        <f t="shared" si="25"/>
        <v>0</v>
      </c>
    </row>
    <row r="205" spans="1:13" ht="15.75" customHeight="1">
      <c r="A205" s="4" t="s">
        <v>269</v>
      </c>
      <c r="B205" s="5" t="s">
        <v>5</v>
      </c>
      <c r="C205" s="7" t="s">
        <v>270</v>
      </c>
      <c r="D205" s="9">
        <f>D206+D271+D275</f>
        <v>314061749.27999997</v>
      </c>
      <c r="E205" s="9">
        <f>E206+E271+E275</f>
        <v>252634394</v>
      </c>
      <c r="F205" s="9">
        <v>307335521.99000001</v>
      </c>
      <c r="G205" s="20">
        <v>304621705.13999999</v>
      </c>
      <c r="H205" s="30">
        <f t="shared" si="20"/>
        <v>96.99420761629149</v>
      </c>
      <c r="I205" s="22">
        <f t="shared" ref="I205:I266" si="26">G205-D205</f>
        <v>-9440044.1399999857</v>
      </c>
      <c r="J205" s="30">
        <f t="shared" si="22"/>
        <v>120.57808135973758</v>
      </c>
      <c r="K205" s="22">
        <f t="shared" si="23"/>
        <v>51987311.139999986</v>
      </c>
      <c r="L205" s="30">
        <f t="shared" si="24"/>
        <v>99.116985621307933</v>
      </c>
      <c r="M205" s="22">
        <f t="shared" si="25"/>
        <v>-2713816.8500000238</v>
      </c>
    </row>
    <row r="206" spans="1:13" ht="36.75" customHeight="1" outlineLevel="1">
      <c r="A206" s="4" t="s">
        <v>271</v>
      </c>
      <c r="B206" s="5" t="s">
        <v>5</v>
      </c>
      <c r="C206" s="7" t="s">
        <v>272</v>
      </c>
      <c r="D206" s="9">
        <f>D207+D214+D233+D255</f>
        <v>316079614.57999998</v>
      </c>
      <c r="E206" s="9">
        <f>E207+E214+E233+E255</f>
        <v>252634394</v>
      </c>
      <c r="F206" s="9">
        <v>307335521.99000001</v>
      </c>
      <c r="G206" s="20">
        <v>304794588.38999999</v>
      </c>
      <c r="H206" s="30">
        <f t="shared" si="20"/>
        <v>96.42968870200778</v>
      </c>
      <c r="I206" s="22">
        <f t="shared" si="26"/>
        <v>-11285026.189999998</v>
      </c>
      <c r="J206" s="30">
        <f t="shared" si="22"/>
        <v>120.64651355032838</v>
      </c>
      <c r="K206" s="22">
        <f t="shared" si="23"/>
        <v>52160194.389999986</v>
      </c>
      <c r="L206" s="30">
        <f t="shared" si="24"/>
        <v>99.173237905092307</v>
      </c>
      <c r="M206" s="22">
        <f t="shared" si="25"/>
        <v>-2540933.6000000238</v>
      </c>
    </row>
    <row r="207" spans="1:13" ht="27.75" customHeight="1" outlineLevel="2" collapsed="1">
      <c r="A207" s="4" t="s">
        <v>273</v>
      </c>
      <c r="B207" s="5" t="s">
        <v>274</v>
      </c>
      <c r="C207" s="7" t="s">
        <v>275</v>
      </c>
      <c r="D207" s="9">
        <v>107914900</v>
      </c>
      <c r="E207" s="9">
        <v>103473300</v>
      </c>
      <c r="F207" s="9">
        <v>93836800</v>
      </c>
      <c r="G207" s="20">
        <v>93836800</v>
      </c>
      <c r="H207" s="30">
        <f t="shared" si="20"/>
        <v>86.95444280632239</v>
      </c>
      <c r="I207" s="22">
        <f t="shared" si="26"/>
        <v>-14078100</v>
      </c>
      <c r="J207" s="30">
        <f t="shared" si="22"/>
        <v>90.686969488747337</v>
      </c>
      <c r="K207" s="22">
        <f t="shared" si="23"/>
        <v>-9636500</v>
      </c>
      <c r="L207" s="30">
        <f t="shared" si="24"/>
        <v>100</v>
      </c>
      <c r="M207" s="22">
        <f t="shared" si="25"/>
        <v>0</v>
      </c>
    </row>
    <row r="208" spans="1:13" ht="25.5" hidden="1" outlineLevel="3">
      <c r="A208" s="4" t="s">
        <v>276</v>
      </c>
      <c r="B208" s="5" t="s">
        <v>274</v>
      </c>
      <c r="C208" s="7" t="s">
        <v>277</v>
      </c>
      <c r="D208" s="9"/>
      <c r="E208" s="9">
        <v>97450500</v>
      </c>
      <c r="F208" s="9">
        <v>90161800</v>
      </c>
      <c r="G208" s="20">
        <v>90161800</v>
      </c>
      <c r="H208" s="30" t="e">
        <f t="shared" si="20"/>
        <v>#DIV/0!</v>
      </c>
      <c r="I208" s="22">
        <f t="shared" si="26"/>
        <v>90161800</v>
      </c>
      <c r="J208" s="30">
        <f t="shared" si="22"/>
        <v>92.520613029178918</v>
      </c>
      <c r="K208" s="22">
        <f t="shared" si="23"/>
        <v>-7288700</v>
      </c>
      <c r="L208" s="30">
        <f t="shared" si="24"/>
        <v>100</v>
      </c>
      <c r="M208" s="22">
        <f t="shared" si="25"/>
        <v>0</v>
      </c>
    </row>
    <row r="209" spans="1:13" ht="38.25" hidden="1" outlineLevel="4">
      <c r="A209" s="4" t="s">
        <v>278</v>
      </c>
      <c r="B209" s="5" t="s">
        <v>274</v>
      </c>
      <c r="C209" s="7" t="s">
        <v>279</v>
      </c>
      <c r="D209" s="9"/>
      <c r="E209" s="9">
        <v>97450500</v>
      </c>
      <c r="F209" s="9">
        <v>90161800</v>
      </c>
      <c r="G209" s="20">
        <v>90161800</v>
      </c>
      <c r="H209" s="30" t="e">
        <f t="shared" si="20"/>
        <v>#DIV/0!</v>
      </c>
      <c r="I209" s="22">
        <f t="shared" si="26"/>
        <v>90161800</v>
      </c>
      <c r="J209" s="30">
        <f t="shared" si="22"/>
        <v>92.520613029178918</v>
      </c>
      <c r="K209" s="22">
        <f t="shared" si="23"/>
        <v>-7288700</v>
      </c>
      <c r="L209" s="30">
        <f t="shared" si="24"/>
        <v>100</v>
      </c>
      <c r="M209" s="22">
        <f t="shared" si="25"/>
        <v>0</v>
      </c>
    </row>
    <row r="210" spans="1:13" ht="38.25" hidden="1" outlineLevel="7">
      <c r="A210" s="3" t="s">
        <v>278</v>
      </c>
      <c r="B210" s="3" t="s">
        <v>274</v>
      </c>
      <c r="C210" s="6" t="s">
        <v>279</v>
      </c>
      <c r="D210" s="8"/>
      <c r="E210" s="8">
        <v>97450500</v>
      </c>
      <c r="F210" s="8">
        <v>90161800</v>
      </c>
      <c r="G210" s="21">
        <v>90161800</v>
      </c>
      <c r="H210" s="30" t="e">
        <f t="shared" si="20"/>
        <v>#DIV/0!</v>
      </c>
      <c r="I210" s="22">
        <f t="shared" si="26"/>
        <v>90161800</v>
      </c>
      <c r="J210" s="30">
        <f t="shared" si="22"/>
        <v>92.520613029178918</v>
      </c>
      <c r="K210" s="22">
        <f t="shared" si="23"/>
        <v>-7288700</v>
      </c>
      <c r="L210" s="30">
        <f t="shared" si="24"/>
        <v>100</v>
      </c>
      <c r="M210" s="22">
        <f t="shared" si="25"/>
        <v>0</v>
      </c>
    </row>
    <row r="211" spans="1:13" ht="25.5" hidden="1" outlineLevel="3">
      <c r="A211" s="4" t="s">
        <v>280</v>
      </c>
      <c r="B211" s="5" t="s">
        <v>274</v>
      </c>
      <c r="C211" s="7" t="s">
        <v>281</v>
      </c>
      <c r="D211" s="9"/>
      <c r="E211" s="9">
        <v>6022800</v>
      </c>
      <c r="F211" s="9">
        <v>3675000</v>
      </c>
      <c r="G211" s="20">
        <v>3675000</v>
      </c>
      <c r="H211" s="30" t="e">
        <f t="shared" si="20"/>
        <v>#DIV/0!</v>
      </c>
      <c r="I211" s="22">
        <f t="shared" si="26"/>
        <v>3675000</v>
      </c>
      <c r="J211" s="30">
        <f t="shared" si="22"/>
        <v>61.018131101813111</v>
      </c>
      <c r="K211" s="22">
        <f t="shared" si="23"/>
        <v>-2347800</v>
      </c>
      <c r="L211" s="30">
        <f t="shared" si="24"/>
        <v>100</v>
      </c>
      <c r="M211" s="22">
        <f t="shared" si="25"/>
        <v>0</v>
      </c>
    </row>
    <row r="212" spans="1:13" ht="25.5" hidden="1" outlineLevel="4">
      <c r="A212" s="4" t="s">
        <v>282</v>
      </c>
      <c r="B212" s="5" t="s">
        <v>274</v>
      </c>
      <c r="C212" s="7" t="s">
        <v>283</v>
      </c>
      <c r="D212" s="9"/>
      <c r="E212" s="9">
        <v>6022800</v>
      </c>
      <c r="F212" s="9">
        <v>3675000</v>
      </c>
      <c r="G212" s="20">
        <v>3675000</v>
      </c>
      <c r="H212" s="30" t="e">
        <f t="shared" si="20"/>
        <v>#DIV/0!</v>
      </c>
      <c r="I212" s="22">
        <f t="shared" si="26"/>
        <v>3675000</v>
      </c>
      <c r="J212" s="30">
        <f t="shared" si="22"/>
        <v>61.018131101813111</v>
      </c>
      <c r="K212" s="22">
        <f t="shared" si="23"/>
        <v>-2347800</v>
      </c>
      <c r="L212" s="30">
        <f t="shared" si="24"/>
        <v>100</v>
      </c>
      <c r="M212" s="22">
        <f t="shared" si="25"/>
        <v>0</v>
      </c>
    </row>
    <row r="213" spans="1:13" ht="25.5" hidden="1" outlineLevel="7">
      <c r="A213" s="3" t="s">
        <v>282</v>
      </c>
      <c r="B213" s="3" t="s">
        <v>274</v>
      </c>
      <c r="C213" s="6" t="s">
        <v>283</v>
      </c>
      <c r="D213" s="8"/>
      <c r="E213" s="8">
        <v>6022800</v>
      </c>
      <c r="F213" s="8">
        <v>3675000</v>
      </c>
      <c r="G213" s="21">
        <v>3675000</v>
      </c>
      <c r="H213" s="30" t="e">
        <f t="shared" si="20"/>
        <v>#DIV/0!</v>
      </c>
      <c r="I213" s="22">
        <f t="shared" si="26"/>
        <v>3675000</v>
      </c>
      <c r="J213" s="30">
        <f t="shared" si="22"/>
        <v>61.018131101813111</v>
      </c>
      <c r="K213" s="22">
        <f t="shared" si="23"/>
        <v>-2347800</v>
      </c>
      <c r="L213" s="30">
        <f t="shared" si="24"/>
        <v>100</v>
      </c>
      <c r="M213" s="22">
        <f t="shared" si="25"/>
        <v>0</v>
      </c>
    </row>
    <row r="214" spans="1:13" ht="38.25" outlineLevel="2" collapsed="1">
      <c r="A214" s="4" t="s">
        <v>284</v>
      </c>
      <c r="B214" s="5" t="s">
        <v>274</v>
      </c>
      <c r="C214" s="7" t="s">
        <v>285</v>
      </c>
      <c r="D214" s="9">
        <v>43789068.18</v>
      </c>
      <c r="E214" s="9">
        <v>6723400</v>
      </c>
      <c r="F214" s="9">
        <v>66486217.359999999</v>
      </c>
      <c r="G214" s="20">
        <v>65129702.359999999</v>
      </c>
      <c r="H214" s="30">
        <f t="shared" si="20"/>
        <v>148.73507262652146</v>
      </c>
      <c r="I214" s="22">
        <f t="shared" si="26"/>
        <v>21340634.18</v>
      </c>
      <c r="J214" s="30">
        <f t="shared" si="22"/>
        <v>968.70188238093817</v>
      </c>
      <c r="K214" s="22">
        <f t="shared" si="23"/>
        <v>58406302.359999999</v>
      </c>
      <c r="L214" s="30">
        <f t="shared" si="24"/>
        <v>97.959704952599509</v>
      </c>
      <c r="M214" s="22">
        <f t="shared" si="25"/>
        <v>-1356515</v>
      </c>
    </row>
    <row r="215" spans="1:13" ht="63.75" hidden="1" outlineLevel="3">
      <c r="A215" s="4" t="s">
        <v>286</v>
      </c>
      <c r="B215" s="5" t="s">
        <v>274</v>
      </c>
      <c r="C215" s="7" t="s">
        <v>287</v>
      </c>
      <c r="D215" s="9"/>
      <c r="E215" s="9">
        <v>0</v>
      </c>
      <c r="F215" s="9">
        <v>2811920</v>
      </c>
      <c r="G215" s="20">
        <v>2811920</v>
      </c>
      <c r="H215" s="30" t="e">
        <f t="shared" si="20"/>
        <v>#DIV/0!</v>
      </c>
      <c r="I215" s="22">
        <f t="shared" si="26"/>
        <v>2811920</v>
      </c>
      <c r="J215" s="30" t="e">
        <f t="shared" si="22"/>
        <v>#DIV/0!</v>
      </c>
      <c r="K215" s="22">
        <f t="shared" si="23"/>
        <v>2811920</v>
      </c>
      <c r="L215" s="30">
        <f t="shared" si="24"/>
        <v>100</v>
      </c>
      <c r="M215" s="22">
        <f t="shared" si="25"/>
        <v>0</v>
      </c>
    </row>
    <row r="216" spans="1:13" ht="63.75" hidden="1" outlineLevel="4">
      <c r="A216" s="4" t="s">
        <v>288</v>
      </c>
      <c r="B216" s="5" t="s">
        <v>274</v>
      </c>
      <c r="C216" s="7" t="s">
        <v>289</v>
      </c>
      <c r="D216" s="9"/>
      <c r="E216" s="9">
        <v>0</v>
      </c>
      <c r="F216" s="9">
        <v>2811920</v>
      </c>
      <c r="G216" s="20">
        <v>2811920</v>
      </c>
      <c r="H216" s="30" t="e">
        <f t="shared" si="20"/>
        <v>#DIV/0!</v>
      </c>
      <c r="I216" s="22">
        <f t="shared" si="26"/>
        <v>2811920</v>
      </c>
      <c r="J216" s="30" t="e">
        <f t="shared" si="22"/>
        <v>#DIV/0!</v>
      </c>
      <c r="K216" s="22">
        <f t="shared" si="23"/>
        <v>2811920</v>
      </c>
      <c r="L216" s="30">
        <f t="shared" si="24"/>
        <v>100</v>
      </c>
      <c r="M216" s="22">
        <f t="shared" si="25"/>
        <v>0</v>
      </c>
    </row>
    <row r="217" spans="1:13" ht="63.75" hidden="1" outlineLevel="7">
      <c r="A217" s="3" t="s">
        <v>288</v>
      </c>
      <c r="B217" s="3" t="s">
        <v>274</v>
      </c>
      <c r="C217" s="6" t="s">
        <v>289</v>
      </c>
      <c r="D217" s="8"/>
      <c r="E217" s="8">
        <v>0</v>
      </c>
      <c r="F217" s="8">
        <v>2811920</v>
      </c>
      <c r="G217" s="21">
        <v>2811920</v>
      </c>
      <c r="H217" s="30" t="e">
        <f t="shared" si="20"/>
        <v>#DIV/0!</v>
      </c>
      <c r="I217" s="22">
        <f t="shared" si="26"/>
        <v>2811920</v>
      </c>
      <c r="J217" s="30" t="e">
        <f t="shared" si="22"/>
        <v>#DIV/0!</v>
      </c>
      <c r="K217" s="22">
        <f t="shared" si="23"/>
        <v>2811920</v>
      </c>
      <c r="L217" s="30">
        <f t="shared" si="24"/>
        <v>100</v>
      </c>
      <c r="M217" s="22">
        <f t="shared" si="25"/>
        <v>0</v>
      </c>
    </row>
    <row r="218" spans="1:13" ht="25.5" hidden="1" outlineLevel="3">
      <c r="A218" s="4" t="s">
        <v>290</v>
      </c>
      <c r="B218" s="5" t="s">
        <v>274</v>
      </c>
      <c r="C218" s="7" t="s">
        <v>291</v>
      </c>
      <c r="D218" s="9"/>
      <c r="E218" s="9">
        <v>0</v>
      </c>
      <c r="F218" s="9">
        <v>1387722</v>
      </c>
      <c r="G218" s="20">
        <v>924202</v>
      </c>
      <c r="H218" s="30" t="e">
        <f t="shared" si="20"/>
        <v>#DIV/0!</v>
      </c>
      <c r="I218" s="22">
        <f t="shared" si="26"/>
        <v>924202</v>
      </c>
      <c r="J218" s="30" t="e">
        <f t="shared" si="22"/>
        <v>#DIV/0!</v>
      </c>
      <c r="K218" s="22">
        <f t="shared" si="23"/>
        <v>924202</v>
      </c>
      <c r="L218" s="30">
        <f t="shared" si="24"/>
        <v>66.59849739357017</v>
      </c>
      <c r="M218" s="22">
        <f t="shared" si="25"/>
        <v>-463520</v>
      </c>
    </row>
    <row r="219" spans="1:13" ht="38.25" hidden="1" outlineLevel="4">
      <c r="A219" s="4" t="s">
        <v>292</v>
      </c>
      <c r="B219" s="5" t="s">
        <v>274</v>
      </c>
      <c r="C219" s="7" t="s">
        <v>293</v>
      </c>
      <c r="D219" s="9"/>
      <c r="E219" s="9">
        <v>0</v>
      </c>
      <c r="F219" s="9">
        <v>1387722</v>
      </c>
      <c r="G219" s="20">
        <v>924202</v>
      </c>
      <c r="H219" s="30" t="e">
        <f t="shared" si="20"/>
        <v>#DIV/0!</v>
      </c>
      <c r="I219" s="22">
        <f t="shared" si="26"/>
        <v>924202</v>
      </c>
      <c r="J219" s="30" t="e">
        <f t="shared" si="22"/>
        <v>#DIV/0!</v>
      </c>
      <c r="K219" s="22">
        <f t="shared" si="23"/>
        <v>924202</v>
      </c>
      <c r="L219" s="30">
        <f t="shared" si="24"/>
        <v>66.59849739357017</v>
      </c>
      <c r="M219" s="22">
        <f t="shared" si="25"/>
        <v>-463520</v>
      </c>
    </row>
    <row r="220" spans="1:13" ht="38.25" hidden="1" outlineLevel="7">
      <c r="A220" s="3" t="s">
        <v>292</v>
      </c>
      <c r="B220" s="3" t="s">
        <v>274</v>
      </c>
      <c r="C220" s="6" t="s">
        <v>293</v>
      </c>
      <c r="D220" s="8"/>
      <c r="E220" s="8">
        <v>0</v>
      </c>
      <c r="F220" s="8">
        <v>1387722</v>
      </c>
      <c r="G220" s="21">
        <v>924202</v>
      </c>
      <c r="H220" s="30" t="e">
        <f t="shared" si="20"/>
        <v>#DIV/0!</v>
      </c>
      <c r="I220" s="22">
        <f t="shared" si="26"/>
        <v>924202</v>
      </c>
      <c r="J220" s="30" t="e">
        <f t="shared" si="22"/>
        <v>#DIV/0!</v>
      </c>
      <c r="K220" s="22">
        <f t="shared" si="23"/>
        <v>924202</v>
      </c>
      <c r="L220" s="30">
        <f t="shared" si="24"/>
        <v>66.59849739357017</v>
      </c>
      <c r="M220" s="22">
        <f t="shared" si="25"/>
        <v>-463520</v>
      </c>
    </row>
    <row r="221" spans="1:13" ht="63.75" hidden="1" outlineLevel="3">
      <c r="A221" s="4" t="s">
        <v>294</v>
      </c>
      <c r="B221" s="5" t="s">
        <v>274</v>
      </c>
      <c r="C221" s="7" t="s">
        <v>295</v>
      </c>
      <c r="D221" s="9"/>
      <c r="E221" s="9">
        <v>0</v>
      </c>
      <c r="F221" s="9">
        <v>25312626.030000001</v>
      </c>
      <c r="G221" s="20">
        <v>25312626.030000001</v>
      </c>
      <c r="H221" s="30" t="e">
        <f t="shared" si="20"/>
        <v>#DIV/0!</v>
      </c>
      <c r="I221" s="22">
        <f t="shared" si="26"/>
        <v>25312626.030000001</v>
      </c>
      <c r="J221" s="30" t="e">
        <f t="shared" si="22"/>
        <v>#DIV/0!</v>
      </c>
      <c r="K221" s="22">
        <f t="shared" si="23"/>
        <v>25312626.030000001</v>
      </c>
      <c r="L221" s="30">
        <f t="shared" si="24"/>
        <v>100</v>
      </c>
      <c r="M221" s="22">
        <f t="shared" si="25"/>
        <v>0</v>
      </c>
    </row>
    <row r="222" spans="1:13" ht="51" hidden="1" outlineLevel="4">
      <c r="A222" s="4" t="s">
        <v>296</v>
      </c>
      <c r="B222" s="5" t="s">
        <v>274</v>
      </c>
      <c r="C222" s="7" t="s">
        <v>297</v>
      </c>
      <c r="D222" s="9"/>
      <c r="E222" s="9">
        <v>0</v>
      </c>
      <c r="F222" s="9">
        <v>25312626.030000001</v>
      </c>
      <c r="G222" s="20">
        <v>25312626.030000001</v>
      </c>
      <c r="H222" s="30" t="e">
        <f t="shared" si="20"/>
        <v>#DIV/0!</v>
      </c>
      <c r="I222" s="22">
        <f t="shared" si="26"/>
        <v>25312626.030000001</v>
      </c>
      <c r="J222" s="30" t="e">
        <f t="shared" si="22"/>
        <v>#DIV/0!</v>
      </c>
      <c r="K222" s="22">
        <f t="shared" si="23"/>
        <v>25312626.030000001</v>
      </c>
      <c r="L222" s="30">
        <f t="shared" si="24"/>
        <v>100</v>
      </c>
      <c r="M222" s="22">
        <f t="shared" si="25"/>
        <v>0</v>
      </c>
    </row>
    <row r="223" spans="1:13" ht="51" hidden="1" outlineLevel="7">
      <c r="A223" s="3" t="s">
        <v>296</v>
      </c>
      <c r="B223" s="3" t="s">
        <v>274</v>
      </c>
      <c r="C223" s="6" t="s">
        <v>297</v>
      </c>
      <c r="D223" s="8"/>
      <c r="E223" s="8">
        <v>0</v>
      </c>
      <c r="F223" s="8">
        <v>25312626.030000001</v>
      </c>
      <c r="G223" s="21">
        <v>25312626.030000001</v>
      </c>
      <c r="H223" s="30" t="e">
        <f t="shared" si="20"/>
        <v>#DIV/0!</v>
      </c>
      <c r="I223" s="22">
        <f t="shared" si="26"/>
        <v>25312626.030000001</v>
      </c>
      <c r="J223" s="30" t="e">
        <f t="shared" si="22"/>
        <v>#DIV/0!</v>
      </c>
      <c r="K223" s="22">
        <f t="shared" si="23"/>
        <v>25312626.030000001</v>
      </c>
      <c r="L223" s="30">
        <f t="shared" si="24"/>
        <v>100</v>
      </c>
      <c r="M223" s="22">
        <f t="shared" si="25"/>
        <v>0</v>
      </c>
    </row>
    <row r="224" spans="1:13" ht="38.25" hidden="1" outlineLevel="3">
      <c r="A224" s="4" t="s">
        <v>298</v>
      </c>
      <c r="B224" s="5" t="s">
        <v>274</v>
      </c>
      <c r="C224" s="7" t="s">
        <v>299</v>
      </c>
      <c r="D224" s="9"/>
      <c r="E224" s="9">
        <v>0</v>
      </c>
      <c r="F224" s="9">
        <v>32120000</v>
      </c>
      <c r="G224" s="20">
        <v>32120000</v>
      </c>
      <c r="H224" s="30" t="e">
        <f t="shared" si="20"/>
        <v>#DIV/0!</v>
      </c>
      <c r="I224" s="22">
        <f t="shared" si="26"/>
        <v>32120000</v>
      </c>
      <c r="J224" s="30" t="e">
        <f t="shared" si="22"/>
        <v>#DIV/0!</v>
      </c>
      <c r="K224" s="22">
        <f t="shared" si="23"/>
        <v>32120000</v>
      </c>
      <c r="L224" s="30">
        <f t="shared" si="24"/>
        <v>100</v>
      </c>
      <c r="M224" s="22">
        <f t="shared" si="25"/>
        <v>0</v>
      </c>
    </row>
    <row r="225" spans="1:13" ht="51" hidden="1" outlineLevel="4">
      <c r="A225" s="4" t="s">
        <v>300</v>
      </c>
      <c r="B225" s="5" t="s">
        <v>274</v>
      </c>
      <c r="C225" s="7" t="s">
        <v>301</v>
      </c>
      <c r="D225" s="9"/>
      <c r="E225" s="9">
        <v>0</v>
      </c>
      <c r="F225" s="9">
        <v>32120000</v>
      </c>
      <c r="G225" s="20">
        <v>32120000</v>
      </c>
      <c r="H225" s="30" t="e">
        <f t="shared" si="20"/>
        <v>#DIV/0!</v>
      </c>
      <c r="I225" s="22">
        <f t="shared" si="26"/>
        <v>32120000</v>
      </c>
      <c r="J225" s="30" t="e">
        <f t="shared" si="22"/>
        <v>#DIV/0!</v>
      </c>
      <c r="K225" s="22">
        <f t="shared" si="23"/>
        <v>32120000</v>
      </c>
      <c r="L225" s="30">
        <f t="shared" si="24"/>
        <v>100</v>
      </c>
      <c r="M225" s="22">
        <f t="shared" si="25"/>
        <v>0</v>
      </c>
    </row>
    <row r="226" spans="1:13" ht="38.25" hidden="1" outlineLevel="7">
      <c r="A226" s="3" t="s">
        <v>300</v>
      </c>
      <c r="B226" s="3" t="s">
        <v>274</v>
      </c>
      <c r="C226" s="6" t="s">
        <v>301</v>
      </c>
      <c r="D226" s="8"/>
      <c r="E226" s="8">
        <v>0</v>
      </c>
      <c r="F226" s="8">
        <v>32120000</v>
      </c>
      <c r="G226" s="21">
        <v>32120000</v>
      </c>
      <c r="H226" s="30" t="e">
        <f t="shared" si="20"/>
        <v>#DIV/0!</v>
      </c>
      <c r="I226" s="22">
        <f t="shared" si="26"/>
        <v>32120000</v>
      </c>
      <c r="J226" s="30" t="e">
        <f t="shared" si="22"/>
        <v>#DIV/0!</v>
      </c>
      <c r="K226" s="22">
        <f t="shared" si="23"/>
        <v>32120000</v>
      </c>
      <c r="L226" s="30">
        <f t="shared" si="24"/>
        <v>100</v>
      </c>
      <c r="M226" s="22">
        <f t="shared" si="25"/>
        <v>0</v>
      </c>
    </row>
    <row r="227" spans="1:13" ht="63.75" hidden="1" outlineLevel="3">
      <c r="A227" s="4" t="s">
        <v>302</v>
      </c>
      <c r="B227" s="5" t="s">
        <v>274</v>
      </c>
      <c r="C227" s="7" t="s">
        <v>303</v>
      </c>
      <c r="D227" s="9"/>
      <c r="E227" s="9">
        <v>0</v>
      </c>
      <c r="F227" s="9">
        <v>408333.33</v>
      </c>
      <c r="G227" s="20">
        <v>408333.33</v>
      </c>
      <c r="H227" s="30" t="e">
        <f t="shared" si="20"/>
        <v>#DIV/0!</v>
      </c>
      <c r="I227" s="22">
        <f t="shared" si="26"/>
        <v>408333.33</v>
      </c>
      <c r="J227" s="30" t="e">
        <f t="shared" si="22"/>
        <v>#DIV/0!</v>
      </c>
      <c r="K227" s="22">
        <f t="shared" si="23"/>
        <v>408333.33</v>
      </c>
      <c r="L227" s="30">
        <f t="shared" si="24"/>
        <v>100</v>
      </c>
      <c r="M227" s="22">
        <f t="shared" si="25"/>
        <v>0</v>
      </c>
    </row>
    <row r="228" spans="1:13" ht="76.5" hidden="1" outlineLevel="4">
      <c r="A228" s="4" t="s">
        <v>304</v>
      </c>
      <c r="B228" s="5" t="s">
        <v>274</v>
      </c>
      <c r="C228" s="7" t="s">
        <v>305</v>
      </c>
      <c r="D228" s="9"/>
      <c r="E228" s="9">
        <v>0</v>
      </c>
      <c r="F228" s="9">
        <v>408333.33</v>
      </c>
      <c r="G228" s="20">
        <v>408333.33</v>
      </c>
      <c r="H228" s="30" t="e">
        <f t="shared" si="20"/>
        <v>#DIV/0!</v>
      </c>
      <c r="I228" s="22">
        <f t="shared" si="26"/>
        <v>408333.33</v>
      </c>
      <c r="J228" s="30" t="e">
        <f t="shared" si="22"/>
        <v>#DIV/0!</v>
      </c>
      <c r="K228" s="22">
        <f t="shared" si="23"/>
        <v>408333.33</v>
      </c>
      <c r="L228" s="30">
        <f t="shared" si="24"/>
        <v>100</v>
      </c>
      <c r="M228" s="22">
        <f t="shared" si="25"/>
        <v>0</v>
      </c>
    </row>
    <row r="229" spans="1:13" ht="76.5" hidden="1" outlineLevel="7">
      <c r="A229" s="3" t="s">
        <v>304</v>
      </c>
      <c r="B229" s="3" t="s">
        <v>274</v>
      </c>
      <c r="C229" s="6" t="s">
        <v>305</v>
      </c>
      <c r="D229" s="8"/>
      <c r="E229" s="8">
        <v>0</v>
      </c>
      <c r="F229" s="8">
        <v>408333.33</v>
      </c>
      <c r="G229" s="21">
        <v>408333.33</v>
      </c>
      <c r="H229" s="30" t="e">
        <f t="shared" si="20"/>
        <v>#DIV/0!</v>
      </c>
      <c r="I229" s="22">
        <f t="shared" si="26"/>
        <v>408333.33</v>
      </c>
      <c r="J229" s="30" t="e">
        <f t="shared" si="22"/>
        <v>#DIV/0!</v>
      </c>
      <c r="K229" s="22">
        <f t="shared" si="23"/>
        <v>408333.33</v>
      </c>
      <c r="L229" s="30">
        <f t="shared" si="24"/>
        <v>100</v>
      </c>
      <c r="M229" s="22">
        <f t="shared" si="25"/>
        <v>0</v>
      </c>
    </row>
    <row r="230" spans="1:13" ht="25.5" hidden="1" outlineLevel="3">
      <c r="A230" s="4" t="s">
        <v>306</v>
      </c>
      <c r="B230" s="5" t="s">
        <v>274</v>
      </c>
      <c r="C230" s="7" t="s">
        <v>307</v>
      </c>
      <c r="D230" s="9"/>
      <c r="E230" s="9">
        <v>6723400</v>
      </c>
      <c r="F230" s="9">
        <v>4445616</v>
      </c>
      <c r="G230" s="20">
        <v>3552621</v>
      </c>
      <c r="H230" s="30" t="e">
        <f t="shared" si="20"/>
        <v>#DIV/0!</v>
      </c>
      <c r="I230" s="22">
        <f t="shared" si="26"/>
        <v>3552621</v>
      </c>
      <c r="J230" s="30">
        <f t="shared" si="22"/>
        <v>52.839649582056701</v>
      </c>
      <c r="K230" s="22">
        <f t="shared" si="23"/>
        <v>-3170779</v>
      </c>
      <c r="L230" s="30">
        <f t="shared" si="24"/>
        <v>79.912907457594173</v>
      </c>
      <c r="M230" s="22">
        <f t="shared" si="25"/>
        <v>-892995</v>
      </c>
    </row>
    <row r="231" spans="1:13" ht="25.5" hidden="1" outlineLevel="4">
      <c r="A231" s="4" t="s">
        <v>308</v>
      </c>
      <c r="B231" s="5" t="s">
        <v>274</v>
      </c>
      <c r="C231" s="7" t="s">
        <v>309</v>
      </c>
      <c r="D231" s="9"/>
      <c r="E231" s="9">
        <v>6723400</v>
      </c>
      <c r="F231" s="9">
        <v>4445616</v>
      </c>
      <c r="G231" s="20">
        <v>3552621</v>
      </c>
      <c r="H231" s="30" t="e">
        <f t="shared" si="20"/>
        <v>#DIV/0!</v>
      </c>
      <c r="I231" s="22">
        <f t="shared" si="26"/>
        <v>3552621</v>
      </c>
      <c r="J231" s="30">
        <f t="shared" si="22"/>
        <v>52.839649582056701</v>
      </c>
      <c r="K231" s="22">
        <f t="shared" si="23"/>
        <v>-3170779</v>
      </c>
      <c r="L231" s="30">
        <f t="shared" si="24"/>
        <v>79.912907457594173</v>
      </c>
      <c r="M231" s="22">
        <f t="shared" si="25"/>
        <v>-892995</v>
      </c>
    </row>
    <row r="232" spans="1:13" ht="25.5" hidden="1" outlineLevel="7">
      <c r="A232" s="3" t="s">
        <v>308</v>
      </c>
      <c r="B232" s="3" t="s">
        <v>274</v>
      </c>
      <c r="C232" s="6" t="s">
        <v>309</v>
      </c>
      <c r="D232" s="8"/>
      <c r="E232" s="8">
        <v>6723400</v>
      </c>
      <c r="F232" s="8">
        <v>4445616</v>
      </c>
      <c r="G232" s="21">
        <v>3552621</v>
      </c>
      <c r="H232" s="30" t="e">
        <f t="shared" si="20"/>
        <v>#DIV/0!</v>
      </c>
      <c r="I232" s="22">
        <f t="shared" si="26"/>
        <v>3552621</v>
      </c>
      <c r="J232" s="30">
        <f t="shared" si="22"/>
        <v>52.839649582056701</v>
      </c>
      <c r="K232" s="22">
        <f t="shared" si="23"/>
        <v>-3170779</v>
      </c>
      <c r="L232" s="30">
        <f t="shared" si="24"/>
        <v>79.912907457594173</v>
      </c>
      <c r="M232" s="22">
        <f t="shared" si="25"/>
        <v>-892995</v>
      </c>
    </row>
    <row r="233" spans="1:13" ht="36.75" customHeight="1" outlineLevel="2" collapsed="1">
      <c r="A233" s="4" t="s">
        <v>310</v>
      </c>
      <c r="B233" s="5" t="s">
        <v>274</v>
      </c>
      <c r="C233" s="7" t="s">
        <v>311</v>
      </c>
      <c r="D233" s="9">
        <v>145123469.59</v>
      </c>
      <c r="E233" s="9">
        <v>140948300</v>
      </c>
      <c r="F233" s="9">
        <v>140104239.88</v>
      </c>
      <c r="G233" s="20">
        <v>138919821.28</v>
      </c>
      <c r="H233" s="30">
        <f t="shared" si="20"/>
        <v>95.725261856316948</v>
      </c>
      <c r="I233" s="22">
        <f t="shared" si="26"/>
        <v>-6203648.3100000024</v>
      </c>
      <c r="J233" s="30">
        <f t="shared" si="22"/>
        <v>98.560834916064962</v>
      </c>
      <c r="K233" s="22">
        <f t="shared" si="23"/>
        <v>-2028478.7199999988</v>
      </c>
      <c r="L233" s="30">
        <f t="shared" si="24"/>
        <v>99.154616162212889</v>
      </c>
      <c r="M233" s="22">
        <f t="shared" si="25"/>
        <v>-1184418.599999994</v>
      </c>
    </row>
    <row r="234" spans="1:13" ht="38.25" hidden="1" outlineLevel="3">
      <c r="A234" s="4" t="s">
        <v>312</v>
      </c>
      <c r="B234" s="5" t="s">
        <v>274</v>
      </c>
      <c r="C234" s="7" t="s">
        <v>313</v>
      </c>
      <c r="D234" s="9"/>
      <c r="E234" s="9">
        <v>1470700</v>
      </c>
      <c r="F234" s="9">
        <v>1381200</v>
      </c>
      <c r="G234" s="20">
        <v>1381200</v>
      </c>
      <c r="H234" s="30" t="e">
        <f t="shared" si="20"/>
        <v>#DIV/0!</v>
      </c>
      <c r="I234" s="22">
        <f t="shared" si="26"/>
        <v>1381200</v>
      </c>
      <c r="J234" s="30">
        <f t="shared" si="22"/>
        <v>93.914462500849936</v>
      </c>
      <c r="K234" s="22">
        <f t="shared" si="23"/>
        <v>-89500</v>
      </c>
      <c r="L234" s="30">
        <f t="shared" si="24"/>
        <v>100</v>
      </c>
      <c r="M234" s="22">
        <f t="shared" si="25"/>
        <v>0</v>
      </c>
    </row>
    <row r="235" spans="1:13" ht="51" hidden="1" outlineLevel="4">
      <c r="A235" s="4" t="s">
        <v>314</v>
      </c>
      <c r="B235" s="5" t="s">
        <v>274</v>
      </c>
      <c r="C235" s="7" t="s">
        <v>315</v>
      </c>
      <c r="D235" s="9"/>
      <c r="E235" s="9">
        <v>1470700</v>
      </c>
      <c r="F235" s="9">
        <v>1381200</v>
      </c>
      <c r="G235" s="20">
        <v>1381200</v>
      </c>
      <c r="H235" s="30" t="e">
        <f t="shared" si="20"/>
        <v>#DIV/0!</v>
      </c>
      <c r="I235" s="22">
        <f t="shared" si="26"/>
        <v>1381200</v>
      </c>
      <c r="J235" s="30">
        <f t="shared" si="22"/>
        <v>93.914462500849936</v>
      </c>
      <c r="K235" s="22">
        <f t="shared" si="23"/>
        <v>-89500</v>
      </c>
      <c r="L235" s="30">
        <f t="shared" si="24"/>
        <v>100</v>
      </c>
      <c r="M235" s="22">
        <f t="shared" si="25"/>
        <v>0</v>
      </c>
    </row>
    <row r="236" spans="1:13" ht="38.25" hidden="1" outlineLevel="7">
      <c r="A236" s="3" t="s">
        <v>314</v>
      </c>
      <c r="B236" s="3" t="s">
        <v>274</v>
      </c>
      <c r="C236" s="6" t="s">
        <v>315</v>
      </c>
      <c r="D236" s="8"/>
      <c r="E236" s="8">
        <v>1470700</v>
      </c>
      <c r="F236" s="8">
        <v>1381200</v>
      </c>
      <c r="G236" s="21">
        <v>1381200</v>
      </c>
      <c r="H236" s="30" t="e">
        <f t="shared" si="20"/>
        <v>#DIV/0!</v>
      </c>
      <c r="I236" s="22">
        <f t="shared" si="26"/>
        <v>1381200</v>
      </c>
      <c r="J236" s="30">
        <f t="shared" si="22"/>
        <v>93.914462500849936</v>
      </c>
      <c r="K236" s="22">
        <f t="shared" si="23"/>
        <v>-89500</v>
      </c>
      <c r="L236" s="30">
        <f t="shared" si="24"/>
        <v>100</v>
      </c>
      <c r="M236" s="22">
        <f t="shared" si="25"/>
        <v>0</v>
      </c>
    </row>
    <row r="237" spans="1:13" ht="51" hidden="1" outlineLevel="3">
      <c r="A237" s="4" t="s">
        <v>316</v>
      </c>
      <c r="B237" s="5" t="s">
        <v>274</v>
      </c>
      <c r="C237" s="7" t="s">
        <v>317</v>
      </c>
      <c r="D237" s="9"/>
      <c r="E237" s="9">
        <v>2799711</v>
      </c>
      <c r="F237" s="9">
        <v>2760611</v>
      </c>
      <c r="G237" s="20">
        <v>2682790</v>
      </c>
      <c r="H237" s="30" t="e">
        <f t="shared" si="20"/>
        <v>#DIV/0!</v>
      </c>
      <c r="I237" s="22">
        <f t="shared" si="26"/>
        <v>2682790</v>
      </c>
      <c r="J237" s="30">
        <f t="shared" si="22"/>
        <v>95.823818958456783</v>
      </c>
      <c r="K237" s="22">
        <f t="shared" si="23"/>
        <v>-116921</v>
      </c>
      <c r="L237" s="30">
        <f t="shared" si="24"/>
        <v>97.181022606951871</v>
      </c>
      <c r="M237" s="22">
        <f t="shared" si="25"/>
        <v>-77821</v>
      </c>
    </row>
    <row r="238" spans="1:13" ht="51" hidden="1" outlineLevel="4">
      <c r="A238" s="4" t="s">
        <v>318</v>
      </c>
      <c r="B238" s="5" t="s">
        <v>274</v>
      </c>
      <c r="C238" s="7" t="s">
        <v>319</v>
      </c>
      <c r="D238" s="9"/>
      <c r="E238" s="9">
        <v>2799711</v>
      </c>
      <c r="F238" s="9">
        <v>2760611</v>
      </c>
      <c r="G238" s="20">
        <v>2682790</v>
      </c>
      <c r="H238" s="30" t="e">
        <f t="shared" si="20"/>
        <v>#DIV/0!</v>
      </c>
      <c r="I238" s="22">
        <f t="shared" si="26"/>
        <v>2682790</v>
      </c>
      <c r="J238" s="30">
        <f t="shared" si="22"/>
        <v>95.823818958456783</v>
      </c>
      <c r="K238" s="22">
        <f t="shared" si="23"/>
        <v>-116921</v>
      </c>
      <c r="L238" s="30">
        <f t="shared" si="24"/>
        <v>97.181022606951871</v>
      </c>
      <c r="M238" s="22">
        <f t="shared" si="25"/>
        <v>-77821</v>
      </c>
    </row>
    <row r="239" spans="1:13" ht="38.25" hidden="1" outlineLevel="7">
      <c r="A239" s="3" t="s">
        <v>318</v>
      </c>
      <c r="B239" s="3" t="s">
        <v>274</v>
      </c>
      <c r="C239" s="6" t="s">
        <v>319</v>
      </c>
      <c r="D239" s="8"/>
      <c r="E239" s="8">
        <v>2799711</v>
      </c>
      <c r="F239" s="8">
        <v>2760611</v>
      </c>
      <c r="G239" s="21">
        <v>2682790</v>
      </c>
      <c r="H239" s="30" t="e">
        <f t="shared" si="20"/>
        <v>#DIV/0!</v>
      </c>
      <c r="I239" s="22">
        <f t="shared" si="26"/>
        <v>2682790</v>
      </c>
      <c r="J239" s="30">
        <f t="shared" si="22"/>
        <v>95.823818958456783</v>
      </c>
      <c r="K239" s="22">
        <f t="shared" si="23"/>
        <v>-116921</v>
      </c>
      <c r="L239" s="30">
        <f t="shared" si="24"/>
        <v>97.181022606951871</v>
      </c>
      <c r="M239" s="22">
        <f t="shared" si="25"/>
        <v>-77821</v>
      </c>
    </row>
    <row r="240" spans="1:13" ht="51" hidden="1" outlineLevel="3">
      <c r="A240" s="4" t="s">
        <v>320</v>
      </c>
      <c r="B240" s="5" t="s">
        <v>274</v>
      </c>
      <c r="C240" s="7" t="s">
        <v>321</v>
      </c>
      <c r="D240" s="9"/>
      <c r="E240" s="9">
        <v>131578798.43000001</v>
      </c>
      <c r="F240" s="9">
        <v>131117937.88</v>
      </c>
      <c r="G240" s="20">
        <v>130469739.28</v>
      </c>
      <c r="H240" s="30" t="e">
        <f t="shared" si="20"/>
        <v>#DIV/0!</v>
      </c>
      <c r="I240" s="22">
        <f t="shared" si="26"/>
        <v>130469739.28</v>
      </c>
      <c r="J240" s="30">
        <f t="shared" si="22"/>
        <v>99.157114091910458</v>
      </c>
      <c r="K240" s="22">
        <f t="shared" si="23"/>
        <v>-1109059.150000006</v>
      </c>
      <c r="L240" s="30">
        <f t="shared" si="24"/>
        <v>99.50563697806686</v>
      </c>
      <c r="M240" s="22">
        <f t="shared" si="25"/>
        <v>-648198.59999999404</v>
      </c>
    </row>
    <row r="241" spans="1:13" ht="51" hidden="1" outlineLevel="4">
      <c r="A241" s="4" t="s">
        <v>322</v>
      </c>
      <c r="B241" s="5" t="s">
        <v>274</v>
      </c>
      <c r="C241" s="7" t="s">
        <v>323</v>
      </c>
      <c r="D241" s="9"/>
      <c r="E241" s="9">
        <v>131578798.43000001</v>
      </c>
      <c r="F241" s="9">
        <v>131117937.88</v>
      </c>
      <c r="G241" s="20">
        <v>130469739.28</v>
      </c>
      <c r="H241" s="30" t="e">
        <f t="shared" si="20"/>
        <v>#DIV/0!</v>
      </c>
      <c r="I241" s="22">
        <f t="shared" si="26"/>
        <v>130469739.28</v>
      </c>
      <c r="J241" s="30">
        <f t="shared" si="22"/>
        <v>99.157114091910458</v>
      </c>
      <c r="K241" s="22">
        <f t="shared" si="23"/>
        <v>-1109059.150000006</v>
      </c>
      <c r="L241" s="30">
        <f t="shared" si="24"/>
        <v>99.50563697806686</v>
      </c>
      <c r="M241" s="22">
        <f t="shared" si="25"/>
        <v>-648198.59999999404</v>
      </c>
    </row>
    <row r="242" spans="1:13" ht="51" hidden="1" outlineLevel="7">
      <c r="A242" s="3" t="s">
        <v>322</v>
      </c>
      <c r="B242" s="3" t="s">
        <v>274</v>
      </c>
      <c r="C242" s="6" t="s">
        <v>323</v>
      </c>
      <c r="D242" s="8"/>
      <c r="E242" s="8">
        <v>131578798.43000001</v>
      </c>
      <c r="F242" s="8">
        <v>131117937.88</v>
      </c>
      <c r="G242" s="21">
        <v>130469739.28</v>
      </c>
      <c r="H242" s="30" t="e">
        <f t="shared" si="20"/>
        <v>#DIV/0!</v>
      </c>
      <c r="I242" s="22">
        <f t="shared" si="26"/>
        <v>130469739.28</v>
      </c>
      <c r="J242" s="30">
        <f t="shared" si="22"/>
        <v>99.157114091910458</v>
      </c>
      <c r="K242" s="22">
        <f t="shared" si="23"/>
        <v>-1109059.150000006</v>
      </c>
      <c r="L242" s="30">
        <f t="shared" si="24"/>
        <v>99.50563697806686</v>
      </c>
      <c r="M242" s="22">
        <f t="shared" si="25"/>
        <v>-648198.59999999404</v>
      </c>
    </row>
    <row r="243" spans="1:13" ht="102" hidden="1" outlineLevel="3">
      <c r="A243" s="4" t="s">
        <v>324</v>
      </c>
      <c r="B243" s="5" t="s">
        <v>274</v>
      </c>
      <c r="C243" s="7" t="s">
        <v>325</v>
      </c>
      <c r="D243" s="9"/>
      <c r="E243" s="9">
        <v>1216243</v>
      </c>
      <c r="F243" s="9">
        <v>754643</v>
      </c>
      <c r="G243" s="20">
        <v>622900</v>
      </c>
      <c r="H243" s="30" t="e">
        <f t="shared" si="20"/>
        <v>#DIV/0!</v>
      </c>
      <c r="I243" s="22">
        <f t="shared" si="26"/>
        <v>622900</v>
      </c>
      <c r="J243" s="30">
        <f t="shared" si="22"/>
        <v>51.215094352033276</v>
      </c>
      <c r="K243" s="22">
        <f t="shared" si="23"/>
        <v>-593343</v>
      </c>
      <c r="L243" s="30">
        <f t="shared" si="24"/>
        <v>82.5423412129974</v>
      </c>
      <c r="M243" s="22">
        <f t="shared" si="25"/>
        <v>-131743</v>
      </c>
    </row>
    <row r="244" spans="1:13" ht="102" hidden="1" outlineLevel="4">
      <c r="A244" s="4" t="s">
        <v>326</v>
      </c>
      <c r="B244" s="5" t="s">
        <v>274</v>
      </c>
      <c r="C244" s="7" t="s">
        <v>327</v>
      </c>
      <c r="D244" s="9"/>
      <c r="E244" s="9">
        <v>1216243</v>
      </c>
      <c r="F244" s="9">
        <v>754643</v>
      </c>
      <c r="G244" s="20">
        <v>622900</v>
      </c>
      <c r="H244" s="30" t="e">
        <f t="shared" si="20"/>
        <v>#DIV/0!</v>
      </c>
      <c r="I244" s="22">
        <f t="shared" si="26"/>
        <v>622900</v>
      </c>
      <c r="J244" s="30">
        <f t="shared" si="22"/>
        <v>51.215094352033276</v>
      </c>
      <c r="K244" s="22">
        <f t="shared" si="23"/>
        <v>-593343</v>
      </c>
      <c r="L244" s="30">
        <f t="shared" si="24"/>
        <v>82.5423412129974</v>
      </c>
      <c r="M244" s="22">
        <f t="shared" si="25"/>
        <v>-131743</v>
      </c>
    </row>
    <row r="245" spans="1:13" ht="102" hidden="1" outlineLevel="7">
      <c r="A245" s="3" t="s">
        <v>326</v>
      </c>
      <c r="B245" s="3" t="s">
        <v>274</v>
      </c>
      <c r="C245" s="6" t="s">
        <v>327</v>
      </c>
      <c r="D245" s="8"/>
      <c r="E245" s="8">
        <v>1216243</v>
      </c>
      <c r="F245" s="8">
        <v>754643</v>
      </c>
      <c r="G245" s="21">
        <v>622900</v>
      </c>
      <c r="H245" s="30" t="e">
        <f t="shared" si="20"/>
        <v>#DIV/0!</v>
      </c>
      <c r="I245" s="22">
        <f t="shared" si="26"/>
        <v>622900</v>
      </c>
      <c r="J245" s="30">
        <f t="shared" si="22"/>
        <v>51.215094352033276</v>
      </c>
      <c r="K245" s="22">
        <f t="shared" si="23"/>
        <v>-593343</v>
      </c>
      <c r="L245" s="30">
        <f t="shared" si="24"/>
        <v>82.5423412129974</v>
      </c>
      <c r="M245" s="22">
        <f t="shared" si="25"/>
        <v>-131743</v>
      </c>
    </row>
    <row r="246" spans="1:13" ht="127.5" hidden="1" outlineLevel="3">
      <c r="A246" s="4" t="s">
        <v>328</v>
      </c>
      <c r="B246" s="5" t="s">
        <v>274</v>
      </c>
      <c r="C246" s="11" t="s">
        <v>329</v>
      </c>
      <c r="D246" s="9"/>
      <c r="E246" s="9">
        <v>2588536.7999999998</v>
      </c>
      <c r="F246" s="9">
        <v>2437992</v>
      </c>
      <c r="G246" s="20">
        <v>2437992</v>
      </c>
      <c r="H246" s="30" t="e">
        <f t="shared" si="20"/>
        <v>#DIV/0!</v>
      </c>
      <c r="I246" s="22">
        <f t="shared" si="26"/>
        <v>2437992</v>
      </c>
      <c r="J246" s="30">
        <f t="shared" si="22"/>
        <v>94.184173854511172</v>
      </c>
      <c r="K246" s="22">
        <f t="shared" si="23"/>
        <v>-150544.79999999981</v>
      </c>
      <c r="L246" s="30">
        <f t="shared" si="24"/>
        <v>100</v>
      </c>
      <c r="M246" s="22">
        <f t="shared" si="25"/>
        <v>0</v>
      </c>
    </row>
    <row r="247" spans="1:13" ht="140.25" hidden="1" outlineLevel="4">
      <c r="A247" s="4" t="s">
        <v>330</v>
      </c>
      <c r="B247" s="5" t="s">
        <v>274</v>
      </c>
      <c r="C247" s="11" t="s">
        <v>331</v>
      </c>
      <c r="D247" s="9"/>
      <c r="E247" s="9">
        <v>2588536.7999999998</v>
      </c>
      <c r="F247" s="9">
        <v>2437992</v>
      </c>
      <c r="G247" s="20">
        <v>2437992</v>
      </c>
      <c r="H247" s="30" t="e">
        <f t="shared" si="20"/>
        <v>#DIV/0!</v>
      </c>
      <c r="I247" s="22">
        <f t="shared" si="26"/>
        <v>2437992</v>
      </c>
      <c r="J247" s="30">
        <f t="shared" si="22"/>
        <v>94.184173854511172</v>
      </c>
      <c r="K247" s="22">
        <f t="shared" si="23"/>
        <v>-150544.79999999981</v>
      </c>
      <c r="L247" s="30">
        <f t="shared" si="24"/>
        <v>100</v>
      </c>
      <c r="M247" s="22">
        <f t="shared" si="25"/>
        <v>0</v>
      </c>
    </row>
    <row r="248" spans="1:13" ht="127.5" hidden="1" outlineLevel="7">
      <c r="A248" s="3" t="s">
        <v>330</v>
      </c>
      <c r="B248" s="3" t="s">
        <v>274</v>
      </c>
      <c r="C248" s="12" t="s">
        <v>331</v>
      </c>
      <c r="D248" s="8"/>
      <c r="E248" s="8">
        <v>2588536.7999999998</v>
      </c>
      <c r="F248" s="8">
        <v>2437992</v>
      </c>
      <c r="G248" s="21">
        <v>2437992</v>
      </c>
      <c r="H248" s="30" t="e">
        <f t="shared" si="20"/>
        <v>#DIV/0!</v>
      </c>
      <c r="I248" s="22">
        <f t="shared" si="26"/>
        <v>2437992</v>
      </c>
      <c r="J248" s="30">
        <f t="shared" si="22"/>
        <v>94.184173854511172</v>
      </c>
      <c r="K248" s="22">
        <f t="shared" si="23"/>
        <v>-150544.79999999981</v>
      </c>
      <c r="L248" s="30">
        <f t="shared" si="24"/>
        <v>100</v>
      </c>
      <c r="M248" s="22">
        <f t="shared" si="25"/>
        <v>0</v>
      </c>
    </row>
    <row r="249" spans="1:13" ht="102" hidden="1" outlineLevel="3">
      <c r="A249" s="4" t="s">
        <v>332</v>
      </c>
      <c r="B249" s="5" t="s">
        <v>274</v>
      </c>
      <c r="C249" s="7" t="s">
        <v>333</v>
      </c>
      <c r="D249" s="9"/>
      <c r="E249" s="9">
        <v>1294268.3999999999</v>
      </c>
      <c r="F249" s="9">
        <v>1223856</v>
      </c>
      <c r="G249" s="20">
        <v>1223856</v>
      </c>
      <c r="H249" s="30" t="e">
        <f t="shared" si="20"/>
        <v>#DIV/0!</v>
      </c>
      <c r="I249" s="22">
        <f t="shared" si="26"/>
        <v>1223856</v>
      </c>
      <c r="J249" s="30">
        <f t="shared" si="22"/>
        <v>94.559675566520824</v>
      </c>
      <c r="K249" s="22">
        <f t="shared" si="23"/>
        <v>-70412.399999999907</v>
      </c>
      <c r="L249" s="30">
        <f t="shared" si="24"/>
        <v>100</v>
      </c>
      <c r="M249" s="22">
        <f t="shared" si="25"/>
        <v>0</v>
      </c>
    </row>
    <row r="250" spans="1:13" ht="102" hidden="1" outlineLevel="4">
      <c r="A250" s="4" t="s">
        <v>334</v>
      </c>
      <c r="B250" s="5" t="s">
        <v>274</v>
      </c>
      <c r="C250" s="11" t="s">
        <v>335</v>
      </c>
      <c r="D250" s="9"/>
      <c r="E250" s="9">
        <v>1294268.3999999999</v>
      </c>
      <c r="F250" s="9">
        <v>1223856</v>
      </c>
      <c r="G250" s="20">
        <v>1223856</v>
      </c>
      <c r="H250" s="30" t="e">
        <f t="shared" si="20"/>
        <v>#DIV/0!</v>
      </c>
      <c r="I250" s="22">
        <f t="shared" si="26"/>
        <v>1223856</v>
      </c>
      <c r="J250" s="30">
        <f t="shared" si="22"/>
        <v>94.559675566520824</v>
      </c>
      <c r="K250" s="22">
        <f t="shared" si="23"/>
        <v>-70412.399999999907</v>
      </c>
      <c r="L250" s="30">
        <f t="shared" si="24"/>
        <v>100</v>
      </c>
      <c r="M250" s="22">
        <f t="shared" si="25"/>
        <v>0</v>
      </c>
    </row>
    <row r="251" spans="1:13" ht="102" hidden="1" outlineLevel="7">
      <c r="A251" s="3" t="s">
        <v>334</v>
      </c>
      <c r="B251" s="3" t="s">
        <v>274</v>
      </c>
      <c r="C251" s="12" t="s">
        <v>335</v>
      </c>
      <c r="D251" s="8"/>
      <c r="E251" s="8">
        <v>1294268.3999999999</v>
      </c>
      <c r="F251" s="8">
        <v>1223856</v>
      </c>
      <c r="G251" s="21">
        <v>1223856</v>
      </c>
      <c r="H251" s="30" t="e">
        <f t="shared" si="20"/>
        <v>#DIV/0!</v>
      </c>
      <c r="I251" s="22">
        <f t="shared" si="26"/>
        <v>1223856</v>
      </c>
      <c r="J251" s="30">
        <f t="shared" si="22"/>
        <v>94.559675566520824</v>
      </c>
      <c r="K251" s="22">
        <f t="shared" si="23"/>
        <v>-70412.399999999907</v>
      </c>
      <c r="L251" s="30">
        <f t="shared" si="24"/>
        <v>100</v>
      </c>
      <c r="M251" s="22">
        <f t="shared" si="25"/>
        <v>0</v>
      </c>
    </row>
    <row r="252" spans="1:13" ht="76.5" hidden="1" outlineLevel="3">
      <c r="A252" s="4" t="s">
        <v>336</v>
      </c>
      <c r="B252" s="5" t="s">
        <v>274</v>
      </c>
      <c r="C252" s="7" t="s">
        <v>337</v>
      </c>
      <c r="D252" s="9"/>
      <c r="E252" s="9">
        <v>0</v>
      </c>
      <c r="F252" s="9">
        <v>428000</v>
      </c>
      <c r="G252" s="20">
        <v>101344</v>
      </c>
      <c r="H252" s="30" t="e">
        <f t="shared" si="20"/>
        <v>#DIV/0!</v>
      </c>
      <c r="I252" s="22">
        <f t="shared" si="26"/>
        <v>101344</v>
      </c>
      <c r="J252" s="30" t="e">
        <f t="shared" si="22"/>
        <v>#DIV/0!</v>
      </c>
      <c r="K252" s="22">
        <f t="shared" si="23"/>
        <v>101344</v>
      </c>
      <c r="L252" s="30">
        <f t="shared" si="24"/>
        <v>23.678504672897198</v>
      </c>
      <c r="M252" s="22">
        <f t="shared" si="25"/>
        <v>-326656</v>
      </c>
    </row>
    <row r="253" spans="1:13" ht="76.5" hidden="1" outlineLevel="4">
      <c r="A253" s="4" t="s">
        <v>338</v>
      </c>
      <c r="B253" s="5" t="s">
        <v>274</v>
      </c>
      <c r="C253" s="7" t="s">
        <v>339</v>
      </c>
      <c r="D253" s="9"/>
      <c r="E253" s="9">
        <v>0</v>
      </c>
      <c r="F253" s="9">
        <v>428000</v>
      </c>
      <c r="G253" s="20">
        <v>101344</v>
      </c>
      <c r="H253" s="30" t="e">
        <f t="shared" si="20"/>
        <v>#DIV/0!</v>
      </c>
      <c r="I253" s="22">
        <f t="shared" si="26"/>
        <v>101344</v>
      </c>
      <c r="J253" s="30" t="e">
        <f t="shared" si="22"/>
        <v>#DIV/0!</v>
      </c>
      <c r="K253" s="22">
        <f t="shared" si="23"/>
        <v>101344</v>
      </c>
      <c r="L253" s="30">
        <f t="shared" si="24"/>
        <v>23.678504672897198</v>
      </c>
      <c r="M253" s="22">
        <f t="shared" si="25"/>
        <v>-326656</v>
      </c>
    </row>
    <row r="254" spans="1:13" ht="63.75" hidden="1" outlineLevel="7">
      <c r="A254" s="3" t="s">
        <v>338</v>
      </c>
      <c r="B254" s="3" t="s">
        <v>274</v>
      </c>
      <c r="C254" s="6" t="s">
        <v>339</v>
      </c>
      <c r="D254" s="8"/>
      <c r="E254" s="8">
        <v>0</v>
      </c>
      <c r="F254" s="8">
        <v>428000</v>
      </c>
      <c r="G254" s="21">
        <v>101344</v>
      </c>
      <c r="H254" s="30" t="e">
        <f t="shared" si="20"/>
        <v>#DIV/0!</v>
      </c>
      <c r="I254" s="22">
        <f t="shared" si="26"/>
        <v>101344</v>
      </c>
      <c r="J254" s="30" t="e">
        <f t="shared" si="22"/>
        <v>#DIV/0!</v>
      </c>
      <c r="K254" s="22">
        <f t="shared" si="23"/>
        <v>101344</v>
      </c>
      <c r="L254" s="30">
        <f t="shared" si="24"/>
        <v>23.678504672897198</v>
      </c>
      <c r="M254" s="22">
        <f t="shared" si="25"/>
        <v>-326656</v>
      </c>
    </row>
    <row r="255" spans="1:13" ht="15.75" customHeight="1" outlineLevel="2" collapsed="1">
      <c r="A255" s="4" t="s">
        <v>340</v>
      </c>
      <c r="B255" s="5" t="s">
        <v>274</v>
      </c>
      <c r="C255" s="7" t="s">
        <v>341</v>
      </c>
      <c r="D255" s="9">
        <v>19252176.809999999</v>
      </c>
      <c r="E255" s="9">
        <v>1489394</v>
      </c>
      <c r="F255" s="9">
        <v>6908264.75</v>
      </c>
      <c r="G255" s="20">
        <v>6908264.75</v>
      </c>
      <c r="H255" s="30">
        <f t="shared" si="20"/>
        <v>35.883031919859043</v>
      </c>
      <c r="I255" s="22">
        <f t="shared" si="26"/>
        <v>-12343912.059999999</v>
      </c>
      <c r="J255" s="30">
        <f t="shared" si="22"/>
        <v>463.83057471696543</v>
      </c>
      <c r="K255" s="22">
        <f t="shared" si="23"/>
        <v>5418870.75</v>
      </c>
      <c r="L255" s="30">
        <f t="shared" si="24"/>
        <v>100</v>
      </c>
      <c r="M255" s="22">
        <f t="shared" si="25"/>
        <v>0</v>
      </c>
    </row>
    <row r="256" spans="1:13" ht="89.25" hidden="1" outlineLevel="3">
      <c r="A256" s="4" t="s">
        <v>342</v>
      </c>
      <c r="B256" s="5" t="s">
        <v>274</v>
      </c>
      <c r="C256" s="7" t="s">
        <v>343</v>
      </c>
      <c r="D256" s="9"/>
      <c r="E256" s="9">
        <v>568294</v>
      </c>
      <c r="F256" s="9">
        <v>5743429.75</v>
      </c>
      <c r="G256" s="20">
        <v>5743429.75</v>
      </c>
      <c r="H256" s="30" t="e">
        <f t="shared" si="20"/>
        <v>#DIV/0!</v>
      </c>
      <c r="I256" s="22">
        <f t="shared" si="26"/>
        <v>5743429.75</v>
      </c>
      <c r="J256" s="30">
        <f t="shared" si="22"/>
        <v>1010.6440944299957</v>
      </c>
      <c r="K256" s="22">
        <f t="shared" si="23"/>
        <v>5175135.75</v>
      </c>
      <c r="L256" s="30">
        <f t="shared" si="24"/>
        <v>100</v>
      </c>
      <c r="M256" s="22">
        <f t="shared" si="25"/>
        <v>0</v>
      </c>
    </row>
    <row r="257" spans="1:13" ht="102" hidden="1" outlineLevel="4">
      <c r="A257" s="4" t="s">
        <v>344</v>
      </c>
      <c r="B257" s="5" t="s">
        <v>274</v>
      </c>
      <c r="C257" s="7" t="s">
        <v>345</v>
      </c>
      <c r="D257" s="9"/>
      <c r="E257" s="9">
        <v>568294</v>
      </c>
      <c r="F257" s="9">
        <v>5743429.75</v>
      </c>
      <c r="G257" s="20">
        <v>5743429.75</v>
      </c>
      <c r="H257" s="30" t="e">
        <f t="shared" si="20"/>
        <v>#DIV/0!</v>
      </c>
      <c r="I257" s="22">
        <f t="shared" si="26"/>
        <v>5743429.75</v>
      </c>
      <c r="J257" s="30">
        <f t="shared" si="22"/>
        <v>1010.6440944299957</v>
      </c>
      <c r="K257" s="22">
        <f t="shared" si="23"/>
        <v>5175135.75</v>
      </c>
      <c r="L257" s="30">
        <f t="shared" si="24"/>
        <v>100</v>
      </c>
      <c r="M257" s="22">
        <f t="shared" si="25"/>
        <v>0</v>
      </c>
    </row>
    <row r="258" spans="1:13" ht="89.25" hidden="1" outlineLevel="7">
      <c r="A258" s="3" t="s">
        <v>344</v>
      </c>
      <c r="B258" s="3" t="s">
        <v>274</v>
      </c>
      <c r="C258" s="6" t="s">
        <v>345</v>
      </c>
      <c r="D258" s="8"/>
      <c r="E258" s="8">
        <v>568294</v>
      </c>
      <c r="F258" s="8">
        <v>5743429.75</v>
      </c>
      <c r="G258" s="21">
        <v>5743429.75</v>
      </c>
      <c r="H258" s="30" t="e">
        <f t="shared" si="20"/>
        <v>#DIV/0!</v>
      </c>
      <c r="I258" s="22">
        <f t="shared" si="26"/>
        <v>5743429.75</v>
      </c>
      <c r="J258" s="30">
        <f t="shared" si="22"/>
        <v>1010.6440944299957</v>
      </c>
      <c r="K258" s="22">
        <f t="shared" si="23"/>
        <v>5175135.75</v>
      </c>
      <c r="L258" s="30">
        <f t="shared" si="24"/>
        <v>100</v>
      </c>
      <c r="M258" s="22">
        <f t="shared" si="25"/>
        <v>0</v>
      </c>
    </row>
    <row r="259" spans="1:13" ht="89.25" hidden="1" outlineLevel="3">
      <c r="A259" s="4" t="s">
        <v>346</v>
      </c>
      <c r="B259" s="5" t="s">
        <v>274</v>
      </c>
      <c r="C259" s="7" t="s">
        <v>347</v>
      </c>
      <c r="D259" s="9"/>
      <c r="E259" s="9">
        <v>0</v>
      </c>
      <c r="F259" s="9">
        <v>3300</v>
      </c>
      <c r="G259" s="20">
        <v>3300</v>
      </c>
      <c r="H259" s="30" t="e">
        <f t="shared" si="20"/>
        <v>#DIV/0!</v>
      </c>
      <c r="I259" s="22">
        <f t="shared" si="26"/>
        <v>3300</v>
      </c>
      <c r="J259" s="30" t="e">
        <f t="shared" si="22"/>
        <v>#DIV/0!</v>
      </c>
      <c r="K259" s="22">
        <f t="shared" si="23"/>
        <v>3300</v>
      </c>
      <c r="L259" s="30">
        <f t="shared" si="24"/>
        <v>100</v>
      </c>
      <c r="M259" s="22">
        <f t="shared" si="25"/>
        <v>0</v>
      </c>
    </row>
    <row r="260" spans="1:13" ht="76.5" hidden="1" outlineLevel="4">
      <c r="A260" s="4" t="s">
        <v>348</v>
      </c>
      <c r="B260" s="5" t="s">
        <v>274</v>
      </c>
      <c r="C260" s="7" t="s">
        <v>349</v>
      </c>
      <c r="D260" s="9"/>
      <c r="E260" s="9">
        <v>0</v>
      </c>
      <c r="F260" s="9">
        <v>3300</v>
      </c>
      <c r="G260" s="20">
        <v>3300</v>
      </c>
      <c r="H260" s="30" t="e">
        <f t="shared" si="20"/>
        <v>#DIV/0!</v>
      </c>
      <c r="I260" s="22">
        <f t="shared" si="26"/>
        <v>3300</v>
      </c>
      <c r="J260" s="30" t="e">
        <f t="shared" si="22"/>
        <v>#DIV/0!</v>
      </c>
      <c r="K260" s="22">
        <f t="shared" si="23"/>
        <v>3300</v>
      </c>
      <c r="L260" s="30">
        <f t="shared" si="24"/>
        <v>100</v>
      </c>
      <c r="M260" s="22">
        <f t="shared" si="25"/>
        <v>0</v>
      </c>
    </row>
    <row r="261" spans="1:13" ht="63.75" hidden="1" outlineLevel="7">
      <c r="A261" s="3" t="s">
        <v>348</v>
      </c>
      <c r="B261" s="3" t="s">
        <v>274</v>
      </c>
      <c r="C261" s="6" t="s">
        <v>349</v>
      </c>
      <c r="D261" s="8"/>
      <c r="E261" s="8">
        <v>0</v>
      </c>
      <c r="F261" s="8">
        <v>3300</v>
      </c>
      <c r="G261" s="21">
        <v>3300</v>
      </c>
      <c r="H261" s="30" t="e">
        <f t="shared" si="20"/>
        <v>#DIV/0!</v>
      </c>
      <c r="I261" s="22">
        <f t="shared" si="26"/>
        <v>3300</v>
      </c>
      <c r="J261" s="30" t="e">
        <f t="shared" si="22"/>
        <v>#DIV/0!</v>
      </c>
      <c r="K261" s="22">
        <f t="shared" si="23"/>
        <v>3300</v>
      </c>
      <c r="L261" s="30">
        <f t="shared" si="24"/>
        <v>100</v>
      </c>
      <c r="M261" s="22">
        <f t="shared" si="25"/>
        <v>0</v>
      </c>
    </row>
    <row r="262" spans="1:13" ht="76.5" hidden="1" outlineLevel="3">
      <c r="A262" s="4" t="s">
        <v>350</v>
      </c>
      <c r="B262" s="5" t="s">
        <v>274</v>
      </c>
      <c r="C262" s="7" t="s">
        <v>351</v>
      </c>
      <c r="D262" s="9"/>
      <c r="E262" s="9">
        <v>0</v>
      </c>
      <c r="F262" s="9">
        <v>200000</v>
      </c>
      <c r="G262" s="20">
        <v>200000</v>
      </c>
      <c r="H262" s="30" t="e">
        <f t="shared" si="20"/>
        <v>#DIV/0!</v>
      </c>
      <c r="I262" s="22">
        <f t="shared" si="26"/>
        <v>200000</v>
      </c>
      <c r="J262" s="30" t="e">
        <f t="shared" si="22"/>
        <v>#DIV/0!</v>
      </c>
      <c r="K262" s="22">
        <f t="shared" si="23"/>
        <v>200000</v>
      </c>
      <c r="L262" s="30">
        <f t="shared" si="24"/>
        <v>100</v>
      </c>
      <c r="M262" s="22">
        <f t="shared" si="25"/>
        <v>0</v>
      </c>
    </row>
    <row r="263" spans="1:13" ht="89.25" hidden="1" outlineLevel="4">
      <c r="A263" s="4" t="s">
        <v>352</v>
      </c>
      <c r="B263" s="5" t="s">
        <v>274</v>
      </c>
      <c r="C263" s="7" t="s">
        <v>353</v>
      </c>
      <c r="D263" s="9"/>
      <c r="E263" s="9">
        <v>0</v>
      </c>
      <c r="F263" s="9">
        <v>200000</v>
      </c>
      <c r="G263" s="20">
        <v>200000</v>
      </c>
      <c r="H263" s="30" t="e">
        <f t="shared" si="20"/>
        <v>#DIV/0!</v>
      </c>
      <c r="I263" s="22">
        <f t="shared" si="26"/>
        <v>200000</v>
      </c>
      <c r="J263" s="30" t="e">
        <f t="shared" si="22"/>
        <v>#DIV/0!</v>
      </c>
      <c r="K263" s="22">
        <f t="shared" si="23"/>
        <v>200000</v>
      </c>
      <c r="L263" s="30">
        <f t="shared" si="24"/>
        <v>100</v>
      </c>
      <c r="M263" s="22">
        <f t="shared" si="25"/>
        <v>0</v>
      </c>
    </row>
    <row r="264" spans="1:13" ht="76.5" hidden="1" outlineLevel="7">
      <c r="A264" s="3" t="s">
        <v>352</v>
      </c>
      <c r="B264" s="3" t="s">
        <v>274</v>
      </c>
      <c r="C264" s="6" t="s">
        <v>353</v>
      </c>
      <c r="D264" s="8"/>
      <c r="E264" s="8">
        <v>0</v>
      </c>
      <c r="F264" s="8">
        <v>200000</v>
      </c>
      <c r="G264" s="21">
        <v>200000</v>
      </c>
      <c r="H264" s="30" t="e">
        <f t="shared" si="20"/>
        <v>#DIV/0!</v>
      </c>
      <c r="I264" s="22">
        <f t="shared" si="26"/>
        <v>200000</v>
      </c>
      <c r="J264" s="30" t="e">
        <f t="shared" si="22"/>
        <v>#DIV/0!</v>
      </c>
      <c r="K264" s="22">
        <f t="shared" si="23"/>
        <v>200000</v>
      </c>
      <c r="L264" s="30">
        <f t="shared" si="24"/>
        <v>100</v>
      </c>
      <c r="M264" s="22">
        <f t="shared" si="25"/>
        <v>0</v>
      </c>
    </row>
    <row r="265" spans="1:13" ht="76.5" hidden="1" outlineLevel="3">
      <c r="A265" s="4" t="s">
        <v>354</v>
      </c>
      <c r="B265" s="5" t="s">
        <v>274</v>
      </c>
      <c r="C265" s="7" t="s">
        <v>355</v>
      </c>
      <c r="D265" s="9"/>
      <c r="E265" s="9">
        <v>0</v>
      </c>
      <c r="F265" s="9">
        <v>50000</v>
      </c>
      <c r="G265" s="20">
        <v>50000</v>
      </c>
      <c r="H265" s="30" t="e">
        <f t="shared" si="20"/>
        <v>#DIV/0!</v>
      </c>
      <c r="I265" s="22">
        <f t="shared" si="26"/>
        <v>50000</v>
      </c>
      <c r="J265" s="30" t="e">
        <f t="shared" si="22"/>
        <v>#DIV/0!</v>
      </c>
      <c r="K265" s="22">
        <f t="shared" si="23"/>
        <v>50000</v>
      </c>
      <c r="L265" s="30">
        <f t="shared" si="24"/>
        <v>100</v>
      </c>
      <c r="M265" s="22">
        <f t="shared" si="25"/>
        <v>0</v>
      </c>
    </row>
    <row r="266" spans="1:13" ht="89.25" hidden="1" outlineLevel="4">
      <c r="A266" s="4" t="s">
        <v>356</v>
      </c>
      <c r="B266" s="5" t="s">
        <v>274</v>
      </c>
      <c r="C266" s="7" t="s">
        <v>357</v>
      </c>
      <c r="D266" s="9"/>
      <c r="E266" s="9">
        <v>0</v>
      </c>
      <c r="F266" s="9">
        <v>50000</v>
      </c>
      <c r="G266" s="20">
        <v>50000</v>
      </c>
      <c r="H266" s="30" t="e">
        <f t="shared" ref="H266:H275" si="27">G266/D266*100</f>
        <v>#DIV/0!</v>
      </c>
      <c r="I266" s="22">
        <f t="shared" si="26"/>
        <v>50000</v>
      </c>
      <c r="J266" s="30" t="e">
        <f t="shared" ref="J266:J274" si="28">G266/E266*100</f>
        <v>#DIV/0!</v>
      </c>
      <c r="K266" s="22">
        <f t="shared" si="23"/>
        <v>50000</v>
      </c>
      <c r="L266" s="30">
        <f t="shared" ref="L266:L277" si="29">G266/F266*100</f>
        <v>100</v>
      </c>
      <c r="M266" s="22">
        <f t="shared" si="25"/>
        <v>0</v>
      </c>
    </row>
    <row r="267" spans="1:13" ht="76.5" hidden="1" outlineLevel="7">
      <c r="A267" s="3" t="s">
        <v>356</v>
      </c>
      <c r="B267" s="3" t="s">
        <v>274</v>
      </c>
      <c r="C267" s="6" t="s">
        <v>357</v>
      </c>
      <c r="D267" s="8"/>
      <c r="E267" s="8">
        <v>0</v>
      </c>
      <c r="F267" s="8">
        <v>50000</v>
      </c>
      <c r="G267" s="21">
        <v>50000</v>
      </c>
      <c r="H267" s="30" t="e">
        <f t="shared" si="27"/>
        <v>#DIV/0!</v>
      </c>
      <c r="I267" s="22">
        <f t="shared" ref="I267:I275" si="30">G267-D267</f>
        <v>50000</v>
      </c>
      <c r="J267" s="30" t="e">
        <f t="shared" si="28"/>
        <v>#DIV/0!</v>
      </c>
      <c r="K267" s="22">
        <f t="shared" ref="K267:K275" si="31">G267-E267</f>
        <v>50000</v>
      </c>
      <c r="L267" s="30">
        <f t="shared" si="29"/>
        <v>100</v>
      </c>
      <c r="M267" s="22">
        <f t="shared" ref="M267:M277" si="32">G267-F267</f>
        <v>0</v>
      </c>
    </row>
    <row r="268" spans="1:13" ht="25.5" hidden="1" outlineLevel="3">
      <c r="A268" s="4" t="s">
        <v>358</v>
      </c>
      <c r="B268" s="5" t="s">
        <v>274</v>
      </c>
      <c r="C268" s="7" t="s">
        <v>359</v>
      </c>
      <c r="D268" s="9"/>
      <c r="E268" s="9">
        <v>921100</v>
      </c>
      <c r="F268" s="9">
        <v>911535</v>
      </c>
      <c r="G268" s="20">
        <v>911535</v>
      </c>
      <c r="H268" s="30" t="e">
        <f t="shared" si="27"/>
        <v>#DIV/0!</v>
      </c>
      <c r="I268" s="22">
        <f t="shared" si="30"/>
        <v>911535</v>
      </c>
      <c r="J268" s="30">
        <f t="shared" si="28"/>
        <v>98.961567690804472</v>
      </c>
      <c r="K268" s="22">
        <f t="shared" si="31"/>
        <v>-9565</v>
      </c>
      <c r="L268" s="30">
        <f t="shared" si="29"/>
        <v>100</v>
      </c>
      <c r="M268" s="22">
        <f t="shared" si="32"/>
        <v>0</v>
      </c>
    </row>
    <row r="269" spans="1:13" ht="38.25" hidden="1" outlineLevel="4">
      <c r="A269" s="4" t="s">
        <v>360</v>
      </c>
      <c r="B269" s="5" t="s">
        <v>274</v>
      </c>
      <c r="C269" s="7" t="s">
        <v>361</v>
      </c>
      <c r="D269" s="9"/>
      <c r="E269" s="9">
        <v>921100</v>
      </c>
      <c r="F269" s="9">
        <v>911535</v>
      </c>
      <c r="G269" s="20">
        <v>911535</v>
      </c>
      <c r="H269" s="30" t="e">
        <f t="shared" si="27"/>
        <v>#DIV/0!</v>
      </c>
      <c r="I269" s="22">
        <f t="shared" si="30"/>
        <v>911535</v>
      </c>
      <c r="J269" s="30">
        <f t="shared" si="28"/>
        <v>98.961567690804472</v>
      </c>
      <c r="K269" s="22">
        <f t="shared" si="31"/>
        <v>-9565</v>
      </c>
      <c r="L269" s="30">
        <f t="shared" si="29"/>
        <v>100</v>
      </c>
      <c r="M269" s="22">
        <f t="shared" si="32"/>
        <v>0</v>
      </c>
    </row>
    <row r="270" spans="1:13" ht="38.25" hidden="1" outlineLevel="7">
      <c r="A270" s="3" t="s">
        <v>360</v>
      </c>
      <c r="B270" s="3" t="s">
        <v>274</v>
      </c>
      <c r="C270" s="6" t="s">
        <v>361</v>
      </c>
      <c r="D270" s="8"/>
      <c r="E270" s="8">
        <v>921100</v>
      </c>
      <c r="F270" s="8">
        <v>911535</v>
      </c>
      <c r="G270" s="21">
        <v>911535</v>
      </c>
      <c r="H270" s="30" t="e">
        <f t="shared" si="27"/>
        <v>#DIV/0!</v>
      </c>
      <c r="I270" s="22">
        <f t="shared" si="30"/>
        <v>911535</v>
      </c>
      <c r="J270" s="30">
        <f t="shared" si="28"/>
        <v>98.961567690804472</v>
      </c>
      <c r="K270" s="22">
        <f t="shared" si="31"/>
        <v>-9565</v>
      </c>
      <c r="L270" s="30">
        <f t="shared" si="29"/>
        <v>100</v>
      </c>
      <c r="M270" s="22">
        <f t="shared" si="32"/>
        <v>0</v>
      </c>
    </row>
    <row r="271" spans="1:13" ht="89.25" customHeight="1" outlineLevel="1" collapsed="1">
      <c r="A271" s="4" t="s">
        <v>362</v>
      </c>
      <c r="B271" s="5" t="s">
        <v>274</v>
      </c>
      <c r="C271" s="7" t="s">
        <v>363</v>
      </c>
      <c r="D271" s="9">
        <v>1504526.15</v>
      </c>
      <c r="E271" s="9">
        <v>0</v>
      </c>
      <c r="F271" s="9">
        <v>0</v>
      </c>
      <c r="G271" s="20">
        <v>16176.79</v>
      </c>
      <c r="H271" s="30">
        <f t="shared" si="27"/>
        <v>1.0752082973100867</v>
      </c>
      <c r="I271" s="22">
        <f t="shared" si="30"/>
        <v>-1488349.3599999999</v>
      </c>
      <c r="J271" s="30">
        <v>0</v>
      </c>
      <c r="K271" s="22">
        <f t="shared" si="31"/>
        <v>16176.79</v>
      </c>
      <c r="L271" s="30">
        <v>0</v>
      </c>
      <c r="M271" s="22">
        <f t="shared" si="32"/>
        <v>16176.79</v>
      </c>
    </row>
    <row r="272" spans="1:13" ht="89.25" hidden="1" outlineLevel="2">
      <c r="A272" s="4" t="s">
        <v>364</v>
      </c>
      <c r="B272" s="5" t="s">
        <v>274</v>
      </c>
      <c r="C272" s="7" t="s">
        <v>365</v>
      </c>
      <c r="D272" s="9"/>
      <c r="E272" s="9">
        <v>0</v>
      </c>
      <c r="F272" s="9">
        <v>0</v>
      </c>
      <c r="G272" s="20">
        <v>16176.79</v>
      </c>
      <c r="H272" s="30" t="e">
        <f t="shared" si="27"/>
        <v>#DIV/0!</v>
      </c>
      <c r="I272" s="22">
        <f t="shared" si="30"/>
        <v>16176.79</v>
      </c>
      <c r="J272" s="30" t="e">
        <f t="shared" si="28"/>
        <v>#DIV/0!</v>
      </c>
      <c r="K272" s="22">
        <f t="shared" si="31"/>
        <v>16176.79</v>
      </c>
      <c r="L272" s="30" t="e">
        <f t="shared" si="29"/>
        <v>#DIV/0!</v>
      </c>
      <c r="M272" s="22">
        <f t="shared" si="32"/>
        <v>16176.79</v>
      </c>
    </row>
    <row r="273" spans="1:13" ht="76.5" hidden="1" outlineLevel="3">
      <c r="A273" s="4" t="s">
        <v>366</v>
      </c>
      <c r="B273" s="5" t="s">
        <v>274</v>
      </c>
      <c r="C273" s="7" t="s">
        <v>367</v>
      </c>
      <c r="D273" s="9"/>
      <c r="E273" s="9">
        <v>0</v>
      </c>
      <c r="F273" s="9">
        <v>0</v>
      </c>
      <c r="G273" s="20">
        <v>16176.79</v>
      </c>
      <c r="H273" s="30" t="e">
        <f t="shared" si="27"/>
        <v>#DIV/0!</v>
      </c>
      <c r="I273" s="22">
        <f t="shared" si="30"/>
        <v>16176.79</v>
      </c>
      <c r="J273" s="30" t="e">
        <f t="shared" si="28"/>
        <v>#DIV/0!</v>
      </c>
      <c r="K273" s="22">
        <f t="shared" si="31"/>
        <v>16176.79</v>
      </c>
      <c r="L273" s="30" t="e">
        <f t="shared" si="29"/>
        <v>#DIV/0!</v>
      </c>
      <c r="M273" s="22">
        <f t="shared" si="32"/>
        <v>16176.79</v>
      </c>
    </row>
    <row r="274" spans="1:13" ht="76.5" hidden="1" outlineLevel="7">
      <c r="A274" s="3" t="s">
        <v>366</v>
      </c>
      <c r="B274" s="3" t="s">
        <v>274</v>
      </c>
      <c r="C274" s="6" t="s">
        <v>367</v>
      </c>
      <c r="D274" s="8"/>
      <c r="E274" s="8">
        <v>0</v>
      </c>
      <c r="F274" s="8">
        <v>0</v>
      </c>
      <c r="G274" s="21">
        <v>16176.79</v>
      </c>
      <c r="H274" s="30" t="e">
        <f t="shared" si="27"/>
        <v>#DIV/0!</v>
      </c>
      <c r="I274" s="22">
        <f t="shared" si="30"/>
        <v>16176.79</v>
      </c>
      <c r="J274" s="30" t="e">
        <f t="shared" si="28"/>
        <v>#DIV/0!</v>
      </c>
      <c r="K274" s="22">
        <f t="shared" si="31"/>
        <v>16176.79</v>
      </c>
      <c r="L274" s="30" t="e">
        <f t="shared" si="29"/>
        <v>#DIV/0!</v>
      </c>
      <c r="M274" s="22">
        <f t="shared" si="32"/>
        <v>16176.79</v>
      </c>
    </row>
    <row r="275" spans="1:13" ht="55.5" customHeight="1" outlineLevel="1" collapsed="1">
      <c r="A275" s="4" t="s">
        <v>368</v>
      </c>
      <c r="B275" s="5" t="s">
        <v>5</v>
      </c>
      <c r="C275" s="7" t="s">
        <v>369</v>
      </c>
      <c r="D275" s="9">
        <v>-3522391.45</v>
      </c>
      <c r="E275" s="9">
        <v>0</v>
      </c>
      <c r="F275" s="9">
        <v>0</v>
      </c>
      <c r="G275" s="20">
        <v>-189060.04</v>
      </c>
      <c r="H275" s="30">
        <f t="shared" si="27"/>
        <v>5.3673773254247479</v>
      </c>
      <c r="I275" s="22">
        <f t="shared" si="30"/>
        <v>3333331.41</v>
      </c>
      <c r="J275" s="30">
        <v>0</v>
      </c>
      <c r="K275" s="22">
        <f t="shared" si="31"/>
        <v>-189060.04</v>
      </c>
      <c r="L275" s="30">
        <v>0</v>
      </c>
      <c r="M275" s="22">
        <f t="shared" si="32"/>
        <v>-189060.04</v>
      </c>
    </row>
    <row r="276" spans="1:13" ht="63.75" hidden="1" outlineLevel="2">
      <c r="A276" s="4" t="s">
        <v>370</v>
      </c>
      <c r="B276" s="5" t="s">
        <v>274</v>
      </c>
      <c r="C276" s="7" t="s">
        <v>371</v>
      </c>
      <c r="D276" s="7"/>
      <c r="E276" s="9">
        <v>0</v>
      </c>
      <c r="F276" s="9">
        <v>0</v>
      </c>
      <c r="G276" s="9">
        <v>-189060.04</v>
      </c>
      <c r="L276" s="30" t="e">
        <f t="shared" si="29"/>
        <v>#DIV/0!</v>
      </c>
      <c r="M276" s="22">
        <f t="shared" si="32"/>
        <v>-189060.04</v>
      </c>
    </row>
    <row r="277" spans="1:13" ht="51" hidden="1" outlineLevel="7">
      <c r="A277" s="3" t="s">
        <v>370</v>
      </c>
      <c r="B277" s="3" t="s">
        <v>274</v>
      </c>
      <c r="C277" s="6" t="s">
        <v>371</v>
      </c>
      <c r="D277" s="6"/>
      <c r="E277" s="8">
        <v>0</v>
      </c>
      <c r="F277" s="8">
        <v>0</v>
      </c>
      <c r="G277" s="8">
        <v>-189060.04</v>
      </c>
      <c r="L277" s="30" t="e">
        <f t="shared" si="29"/>
        <v>#DIV/0!</v>
      </c>
      <c r="M277" s="22">
        <f t="shared" si="32"/>
        <v>-189060.04</v>
      </c>
    </row>
    <row r="278" spans="1:13" ht="42.75" customHeight="1">
      <c r="A278" s="1"/>
    </row>
    <row r="279" spans="1:13" ht="42.75" customHeight="1">
      <c r="A279" s="1"/>
    </row>
  </sheetData>
  <mergeCells count="7">
    <mergeCell ref="A7:C7"/>
    <mergeCell ref="J5:K5"/>
    <mergeCell ref="L5:M5"/>
    <mergeCell ref="A1:G1"/>
    <mergeCell ref="A2:G2"/>
    <mergeCell ref="H5:I5"/>
    <mergeCell ref="A3:M3"/>
  </mergeCells>
  <pageMargins left="0.35433070866141736" right="0.35433070866141736" top="0.39370078740157483"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ДЧБ!SIGN</vt:lpstr>
      <vt:lpstr>ДЧБ!Заголовки_для_печати</vt:lpstr>
    </vt:vector>
  </TitlesOfParts>
  <Company>BSS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Светлана Викторовна Кушпелева</cp:lastModifiedBy>
  <cp:lastPrinted>2016-01-29T07:27:05Z</cp:lastPrinted>
  <dcterms:created xsi:type="dcterms:W3CDTF">2002-03-11T10:22:12Z</dcterms:created>
  <dcterms:modified xsi:type="dcterms:W3CDTF">2017-04-13T07:39:43Z</dcterms:modified>
</cp:coreProperties>
</file>