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<sst xmlns="http://schemas.openxmlformats.org/spreadsheetml/2006/main" count="186" uniqueCount="89">
  <si>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</si>
  <si>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</si>
  <si>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</si>
  <si>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</si>
  <si>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</si>
  <si>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</si>
  <si>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</si>
  <si>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</si>
  <si>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</si>
  <si>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</si>
  <si>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</si>
  <si>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</si>
  <si>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</si>
  <si>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</si>
  <si>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</si>
  <si>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</si>
  <si>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</si>
  <si>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</si>
  <si>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</si>
  <si>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</si>
  <si>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</si>
  <si>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</si>
  <si>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</si>
  <si>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</si>
  <si>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</si>
  <si>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</si>
  <si>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</si>
  <si>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</si>
  <si>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</si>
  <si>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</si>
  <si>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</si>
  <si>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</si>
  <si>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</si>
  <si>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</si>
  <si>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</si>
  <si>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</si>
  <si>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</si>
  <si>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</si>
  <si>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</si>
  <si>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</si>
  <si>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</si>
  <si>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</si>
  <si>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</si>
  <si>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</si>
  <si>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</si>
  <si>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</si>
  <si>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</si>
  <si>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</si>
  <si>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</si>
  <si>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</si>
  <si>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</si>
  <si>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</si>
  <si>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</si>
  <si>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</si>
  <si>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</si>
  <si>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</si>
  <si>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</si>
  <si>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</si>
  <si>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</si>
  <si>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</si>
  <si>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</si>
  <si>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</si>
  <si>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</si>
  <si>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</si>
  <si>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</si>
  <si>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</si>
  <si>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</si>
  <si>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</si>
  <si>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</si>
  <si>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</si>
  <si>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</si>
  <si>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</si>
  <si>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</si>
  <si>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</si>
  <si>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Коммунистическая, 73, с. Уинское</t>
  </si>
  <si>
    <t>Всего по Уинскому муниципальному району</t>
  </si>
  <si>
    <t>Ленина, 10, с. Уинское</t>
  </si>
  <si>
    <t>Ленина, 12, с. Уинское</t>
  </si>
  <si>
    <t>Ленина, 3, с. Уинское</t>
  </si>
  <si>
    <t>кирпич</t>
  </si>
  <si>
    <t>РО</t>
  </si>
  <si>
    <t>брус</t>
  </si>
  <si>
    <t>10.2018</t>
  </si>
  <si>
    <t>10.2019</t>
  </si>
  <si>
    <t>10.2020</t>
  </si>
  <si>
    <r>
      <rPr>
        <b/>
        <sz val="14"/>
        <color indexed="8"/>
        <rFont val="Times New Roman"/>
        <family val="1"/>
      </rPr>
  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Уинского муниципального района,  на 2018-2020 годы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Перечень многоквартирных домов</t>
    </r>
    <r>
      <rPr>
        <sz val="14"/>
        <color indexed="8"/>
        <rFont val="Times New Roman"/>
        <family val="1"/>
      </rPr>
      <t xml:space="preserve">
</t>
    </r>
  </si>
  <si>
    <t>Приложение 1 к постановлению администрации Уинского муниципального района от 10.05.2017 № 157-259-01-03</t>
  </si>
  <si>
    <t>Приложение 2 к постановлению администрации Уинского муниципального района от 10.05.2017 № 157-259-01-03</t>
  </si>
  <si>
    <t>Приложение 3 к постановлению администрации Уинского муниципального района от 10.05.2017 № 157-259-01-03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</si>
</sst>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  <numFmt numFmtId="167" formatCode="#,##0.0"/>
    <numFmt numFmtId="168" formatCode="#,##0.0&quot;р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1" fillId="24" borderId="10" xfId="0" applyNumberFormat="1" applyFont="1" applyFill="1" applyBorder="1" applyAlignment="1">
      <alignment wrapText="1"/>
    </xf>
    <xf numFmtId="4" fontId="2" fillId="2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Border="1" applyAlignment="1">
      <alignment horizontal="right"/>
    </xf>
    <xf numFmtId="0" fontId="2" fillId="24" borderId="11" xfId="0" applyNumberFormat="1" applyFont="1" applyFill="1" applyBorder="1" applyAlignment="1">
      <alignment horizontal="right" wrapText="1"/>
    </xf>
    <xf numFmtId="0" fontId="2" fillId="24" borderId="10" xfId="0" applyNumberFormat="1" applyFont="1" applyFill="1" applyBorder="1" applyAlignment="1">
      <alignment horizontal="right" wrapText="1"/>
    </xf>
    <xf numFmtId="165" fontId="2" fillId="24" borderId="10" xfId="0" applyNumberFormat="1" applyFont="1" applyFill="1" applyBorder="1" applyAlignment="1">
      <alignment horizontal="right" wrapText="1"/>
    </xf>
    <xf numFmtId="164" fontId="2" fillId="24" borderId="10" xfId="0" applyNumberFormat="1" applyFont="1" applyFill="1" applyBorder="1" applyAlignment="1">
      <alignment horizontal="right" wrapText="1"/>
    </xf>
    <xf numFmtId="164" fontId="2" fillId="24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3" fillId="24" borderId="10" xfId="0" applyNumberFormat="1" applyFont="1" applyFill="1" applyBorder="1" applyAlignment="1">
      <alignment horizontal="right" wrapText="1"/>
    </xf>
    <xf numFmtId="0" fontId="8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1" fontId="2" fillId="24" borderId="10" xfId="0" applyNumberFormat="1" applyFont="1" applyFill="1" applyBorder="1" applyAlignment="1">
      <alignment horizontal="right" wrapText="1"/>
    </xf>
    <xf numFmtId="1" fontId="2" fillId="24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3" fontId="2" fillId="24" borderId="10" xfId="0" applyNumberFormat="1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167" fontId="3" fillId="24" borderId="10" xfId="0" applyNumberFormat="1" applyFont="1" applyFill="1" applyBorder="1" applyAlignment="1">
      <alignment horizontal="right" wrapText="1"/>
    </xf>
    <xf numFmtId="167" fontId="8" fillId="24" borderId="10" xfId="0" applyNumberFormat="1" applyFont="1" applyFill="1" applyBorder="1" applyAlignment="1">
      <alignment horizontal="right" wrapText="1"/>
    </xf>
    <xf numFmtId="166" fontId="2" fillId="24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165" fontId="1" fillId="24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horizontal="right" wrapText="1"/>
    </xf>
    <xf numFmtId="164" fontId="1" fillId="24" borderId="10" xfId="0" applyNumberFormat="1" applyFont="1" applyFill="1" applyBorder="1" applyAlignment="1">
      <alignment horizontal="right" wrapText="1"/>
    </xf>
    <xf numFmtId="1" fontId="1" fillId="24" borderId="10" xfId="0" applyNumberFormat="1" applyFont="1" applyFill="1" applyBorder="1" applyAlignment="1">
      <alignment horizontal="right" wrapText="1"/>
    </xf>
    <xf numFmtId="49" fontId="2" fillId="24" borderId="10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4" fontId="2" fillId="24" borderId="11" xfId="0" applyNumberFormat="1" applyFont="1" applyFill="1" applyBorder="1" applyAlignment="1">
      <alignment horizontal="right" wrapText="1"/>
    </xf>
    <xf numFmtId="0" fontId="2" fillId="24" borderId="12" xfId="0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right" vertical="center" wrapText="1"/>
    </xf>
    <xf numFmtId="0" fontId="8" fillId="24" borderId="13" xfId="0" applyNumberFormat="1" applyFont="1" applyFill="1" applyBorder="1" applyAlignment="1">
      <alignment horizontal="center" textRotation="90" wrapText="1"/>
    </xf>
    <xf numFmtId="0" fontId="8" fillId="24" borderId="14" xfId="0" applyNumberFormat="1" applyFont="1" applyFill="1" applyBorder="1" applyAlignment="1">
      <alignment horizontal="center" textRotation="90" wrapText="1"/>
    </xf>
    <xf numFmtId="0" fontId="8" fillId="24" borderId="15" xfId="0" applyNumberFormat="1" applyFont="1" applyFill="1" applyBorder="1" applyAlignment="1">
      <alignment horizontal="center" textRotation="90" wrapText="1"/>
    </xf>
    <xf numFmtId="49" fontId="1" fillId="0" borderId="0" xfId="0" applyNumberFormat="1" applyFont="1" applyFill="1" applyBorder="1" applyAlignment="1">
      <alignment horizontal="left"/>
    </xf>
    <xf numFmtId="0" fontId="8" fillId="24" borderId="11" xfId="0" applyNumberFormat="1" applyFont="1" applyFill="1" applyBorder="1" applyAlignment="1">
      <alignment horizontal="center" textRotation="90" wrapText="1"/>
    </xf>
    <xf numFmtId="4" fontId="8" fillId="24" borderId="10" xfId="0" applyNumberFormat="1" applyFont="1" applyFill="1" applyBorder="1" applyAlignment="1">
      <alignment horizontal="center" textRotation="90" wrapText="1"/>
    </xf>
    <xf numFmtId="0" fontId="8" fillId="24" borderId="10" xfId="0" applyNumberFormat="1" applyFont="1" applyFill="1" applyBorder="1" applyAlignment="1">
      <alignment horizontal="center" textRotation="90" wrapText="1"/>
    </xf>
    <xf numFmtId="4" fontId="8" fillId="24" borderId="10" xfId="0" applyNumberFormat="1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right" vertical="center" textRotation="90" wrapText="1"/>
    </xf>
    <xf numFmtId="4" fontId="2" fillId="24" borderId="12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4" fontId="2" fillId="24" borderId="10" xfId="0" applyNumberFormat="1" applyFont="1" applyFill="1" applyBorder="1" applyAlignment="1">
      <alignment horizontal="right" wrapText="1"/>
    </xf>
    <xf numFmtId="4" fontId="2" fillId="24" borderId="12" xfId="0" applyNumberFormat="1" applyFont="1" applyFill="1" applyBorder="1" applyAlignment="1">
      <alignment horizontal="right" wrapText="1"/>
    </xf>
    <xf numFmtId="0" fontId="8" fillId="24" borderId="1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24" borderId="16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left" vertical="top" wrapText="1"/>
    </xf>
    <xf numFmtId="4" fontId="8" fillId="24" borderId="10" xfId="0" applyNumberFormat="1" applyFont="1" applyFill="1" applyBorder="1" applyAlignment="1">
      <alignment horizontal="right" textRotation="90" wrapText="1"/>
    </xf>
    <xf numFmtId="14" fontId="8" fillId="24" borderId="10" xfId="0" applyNumberFormat="1" applyFont="1" applyFill="1" applyBorder="1" applyAlignment="1">
      <alignment horizontal="center" vertical="center" textRotation="90" wrapText="1"/>
    </xf>
    <xf numFmtId="4" fontId="8" fillId="24" borderId="13" xfId="0" applyNumberFormat="1" applyFont="1" applyFill="1" applyBorder="1" applyAlignment="1">
      <alignment horizontal="center" textRotation="90" wrapText="1"/>
    </xf>
    <xf numFmtId="4" fontId="8" fillId="24" borderId="14" xfId="0" applyNumberFormat="1" applyFont="1" applyFill="1" applyBorder="1" applyAlignment="1">
      <alignment horizontal="center" textRotation="90" wrapText="1"/>
    </xf>
    <xf numFmtId="4" fontId="8" fillId="24" borderId="15" xfId="0" applyNumberFormat="1" applyFont="1" applyFill="1" applyBorder="1" applyAlignment="1">
      <alignment horizontal="center" textRotation="90" wrapText="1"/>
    </xf>
    <xf numFmtId="4" fontId="3" fillId="24" borderId="12" xfId="0" applyNumberFormat="1" applyFont="1" applyFill="1" applyBorder="1" applyAlignment="1">
      <alignment horizontal="right" wrapText="1"/>
    </xf>
    <xf numFmtId="4" fontId="3" fillId="24" borderId="11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right" vertical="center" wrapText="1"/>
    </xf>
    <xf numFmtId="0" fontId="3" fillId="24" borderId="11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14" fontId="8" fillId="24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24" borderId="0" xfId="0" applyNumberFormat="1" applyFont="1" applyFill="1" applyBorder="1" applyAlignment="1">
      <alignment horizontal="left" vertical="top" wrapText="1"/>
    </xf>
    <xf numFmtId="4" fontId="8" fillId="24" borderId="16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B1">
      <selection activeCell="U9" sqref="U9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7.57421875" style="0" customWidth="1"/>
    <col min="4" max="4" width="8.00390625" style="0" customWidth="1"/>
    <col min="6" max="7" width="7.00390625" style="0" customWidth="1"/>
    <col min="10" max="10" width="10.57421875" style="0" customWidth="1"/>
    <col min="12" max="12" width="17.00390625" style="8" customWidth="1"/>
    <col min="13" max="13" width="7.28125" style="0" customWidth="1"/>
    <col min="14" max="14" width="8.140625" style="0" customWidth="1"/>
    <col min="15" max="15" width="7.7109375" style="0" customWidth="1"/>
    <col min="16" max="16" width="17.57421875" style="0" customWidth="1"/>
    <col min="17" max="17" width="11.28125" style="0" customWidth="1"/>
    <col min="18" max="18" width="11.00390625" style="0" customWidth="1"/>
    <col min="19" max="19" width="8.7109375" style="0" customWidth="1"/>
    <col min="20" max="20" width="6.140625" style="0" customWidth="1"/>
  </cols>
  <sheetData>
    <row r="1" spans="1:21" ht="46.5" customHeight="1">
      <c r="A1" s="1"/>
      <c r="B1" s="127" t="s">
        <v>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9" t="s">
        <v>86</v>
      </c>
      <c r="R1" s="129"/>
      <c r="S1" s="129"/>
      <c r="T1" s="129"/>
      <c r="U1" s="107"/>
    </row>
    <row r="2" spans="1:21" ht="28.5" customHeight="1">
      <c r="A2" s="1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9"/>
      <c r="R2" s="129"/>
      <c r="S2" s="129"/>
      <c r="T2" s="129"/>
      <c r="U2" s="107"/>
    </row>
    <row r="3" spans="1:20" ht="68.25" customHeight="1">
      <c r="A3" s="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130"/>
      <c r="S3" s="130"/>
      <c r="T3" s="130"/>
    </row>
    <row r="4" spans="1:20" s="40" customFormat="1" ht="30.75" customHeight="1">
      <c r="A4" s="124" t="s">
        <v>0</v>
      </c>
      <c r="B4" s="125" t="s">
        <v>1</v>
      </c>
      <c r="C4" s="126" t="s">
        <v>2</v>
      </c>
      <c r="D4" s="118"/>
      <c r="E4" s="133" t="s">
        <v>3</v>
      </c>
      <c r="F4" s="111" t="s">
        <v>4</v>
      </c>
      <c r="G4" s="117" t="s">
        <v>5</v>
      </c>
      <c r="H4" s="116" t="s">
        <v>6</v>
      </c>
      <c r="I4" s="118" t="s">
        <v>7</v>
      </c>
      <c r="J4" s="118"/>
      <c r="K4" s="117" t="s">
        <v>8</v>
      </c>
      <c r="L4" s="118" t="s">
        <v>9</v>
      </c>
      <c r="M4" s="118"/>
      <c r="N4" s="118"/>
      <c r="O4" s="118"/>
      <c r="P4" s="118"/>
      <c r="Q4" s="131" t="s">
        <v>10</v>
      </c>
      <c r="R4" s="131" t="s">
        <v>11</v>
      </c>
      <c r="S4" s="132" t="s">
        <v>12</v>
      </c>
      <c r="T4" s="119" t="s">
        <v>13</v>
      </c>
    </row>
    <row r="5" spans="1:20" s="40" customFormat="1" ht="15">
      <c r="A5" s="124"/>
      <c r="B5" s="125"/>
      <c r="C5" s="115" t="s">
        <v>14</v>
      </c>
      <c r="D5" s="115" t="s">
        <v>15</v>
      </c>
      <c r="E5" s="134"/>
      <c r="F5" s="112"/>
      <c r="G5" s="117"/>
      <c r="H5" s="116"/>
      <c r="I5" s="116" t="s">
        <v>16</v>
      </c>
      <c r="J5" s="116" t="s">
        <v>17</v>
      </c>
      <c r="K5" s="117"/>
      <c r="L5" s="118" t="s">
        <v>16</v>
      </c>
      <c r="M5" s="118" t="s">
        <v>18</v>
      </c>
      <c r="N5" s="118"/>
      <c r="O5" s="118"/>
      <c r="P5" s="118"/>
      <c r="Q5" s="131"/>
      <c r="R5" s="131"/>
      <c r="S5" s="132"/>
      <c r="T5" s="119"/>
    </row>
    <row r="6" spans="1:20" s="40" customFormat="1" ht="134.25" customHeight="1">
      <c r="A6" s="124"/>
      <c r="B6" s="125"/>
      <c r="C6" s="115"/>
      <c r="D6" s="115"/>
      <c r="E6" s="134"/>
      <c r="F6" s="112"/>
      <c r="G6" s="117"/>
      <c r="H6" s="116"/>
      <c r="I6" s="116"/>
      <c r="J6" s="116"/>
      <c r="K6" s="117"/>
      <c r="L6" s="118"/>
      <c r="M6" s="53" t="s">
        <v>19</v>
      </c>
      <c r="N6" s="53" t="s">
        <v>31</v>
      </c>
      <c r="O6" s="53" t="s">
        <v>20</v>
      </c>
      <c r="P6" s="53" t="s">
        <v>21</v>
      </c>
      <c r="Q6" s="131"/>
      <c r="R6" s="131"/>
      <c r="S6" s="132"/>
      <c r="T6" s="119"/>
    </row>
    <row r="7" spans="1:20" s="40" customFormat="1" ht="15">
      <c r="A7" s="124"/>
      <c r="B7" s="125"/>
      <c r="C7" s="115"/>
      <c r="D7" s="115"/>
      <c r="E7" s="135"/>
      <c r="F7" s="113"/>
      <c r="G7" s="117"/>
      <c r="H7" s="53" t="s">
        <v>22</v>
      </c>
      <c r="I7" s="53" t="s">
        <v>22</v>
      </c>
      <c r="J7" s="53" t="s">
        <v>22</v>
      </c>
      <c r="K7" s="54" t="s">
        <v>23</v>
      </c>
      <c r="L7" s="53" t="s">
        <v>24</v>
      </c>
      <c r="M7" s="53" t="s">
        <v>24</v>
      </c>
      <c r="N7" s="53" t="s">
        <v>24</v>
      </c>
      <c r="O7" s="53" t="s">
        <v>24</v>
      </c>
      <c r="P7" s="53" t="s">
        <v>24</v>
      </c>
      <c r="Q7" s="53" t="s">
        <v>25</v>
      </c>
      <c r="R7" s="53" t="s">
        <v>25</v>
      </c>
      <c r="S7" s="132"/>
      <c r="T7" s="119"/>
    </row>
    <row r="8" spans="1:20" s="58" customFormat="1" ht="15.75" customHeight="1">
      <c r="A8" s="55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 t="s">
        <v>26</v>
      </c>
      <c r="R8" s="56">
        <v>18</v>
      </c>
      <c r="S8" s="56">
        <v>19</v>
      </c>
      <c r="T8" s="56">
        <v>20</v>
      </c>
    </row>
    <row r="9" spans="1:20" s="10" customFormat="1" ht="35.25" customHeight="1">
      <c r="A9" s="109" t="s">
        <v>75</v>
      </c>
      <c r="B9" s="110"/>
      <c r="C9" s="34" t="s">
        <v>27</v>
      </c>
      <c r="D9" s="35" t="s">
        <v>27</v>
      </c>
      <c r="E9" s="35" t="s">
        <v>27</v>
      </c>
      <c r="F9" s="35" t="s">
        <v>27</v>
      </c>
      <c r="G9" s="35" t="s">
        <v>27</v>
      </c>
      <c r="H9" s="36">
        <f aca="true" t="shared" si="0" ref="H9:P9">H10+H12+H14</f>
        <v>1480.6</v>
      </c>
      <c r="I9" s="36">
        <f t="shared" si="0"/>
        <v>1345.8000000000002</v>
      </c>
      <c r="J9" s="24">
        <f t="shared" si="0"/>
        <v>1168.8000000000002</v>
      </c>
      <c r="K9" s="51">
        <f t="shared" si="0"/>
        <v>69</v>
      </c>
      <c r="L9" s="37">
        <f t="shared" si="0"/>
        <v>3177379.972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37">
        <f t="shared" si="0"/>
        <v>3177379.9699999997</v>
      </c>
      <c r="Q9" s="35" t="s">
        <v>27</v>
      </c>
      <c r="R9" s="97" t="s">
        <v>27</v>
      </c>
      <c r="S9" s="35" t="s">
        <v>27</v>
      </c>
      <c r="T9" s="35" t="s">
        <v>27</v>
      </c>
    </row>
    <row r="10" spans="1:20" s="9" customFormat="1" ht="15.75">
      <c r="A10" s="122" t="s">
        <v>30</v>
      </c>
      <c r="B10" s="122"/>
      <c r="C10" s="49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32">
        <f>H11</f>
        <v>405.6</v>
      </c>
      <c r="I10" s="32">
        <f aca="true" t="shared" si="1" ref="I10:P10">I11</f>
        <v>370.7</v>
      </c>
      <c r="J10" s="32">
        <f t="shared" si="1"/>
        <v>370.7</v>
      </c>
      <c r="K10" s="52">
        <f t="shared" si="1"/>
        <v>21</v>
      </c>
      <c r="L10" s="38">
        <f t="shared" si="1"/>
        <v>875207.872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38">
        <f t="shared" si="1"/>
        <v>875207.87</v>
      </c>
      <c r="Q10" s="4" t="s">
        <v>27</v>
      </c>
      <c r="R10" s="98" t="s">
        <v>27</v>
      </c>
      <c r="S10" s="4" t="s">
        <v>27</v>
      </c>
      <c r="T10" s="4" t="s">
        <v>27</v>
      </c>
    </row>
    <row r="11" spans="1:20" s="25" customFormat="1" ht="33.75" customHeight="1">
      <c r="A11" s="84">
        <v>1</v>
      </c>
      <c r="B11" s="23" t="s">
        <v>74</v>
      </c>
      <c r="C11" s="85">
        <v>1962</v>
      </c>
      <c r="D11" s="86">
        <v>1962</v>
      </c>
      <c r="E11" s="87" t="s">
        <v>79</v>
      </c>
      <c r="F11" s="86">
        <v>2</v>
      </c>
      <c r="G11" s="88">
        <v>1</v>
      </c>
      <c r="H11" s="89">
        <v>405.6</v>
      </c>
      <c r="I11" s="89">
        <v>370.7</v>
      </c>
      <c r="J11" s="90">
        <v>370.7</v>
      </c>
      <c r="K11" s="91">
        <v>21</v>
      </c>
      <c r="L11" s="92">
        <f>R11*I11</f>
        <v>875207.872</v>
      </c>
      <c r="M11" s="93">
        <v>0</v>
      </c>
      <c r="N11" s="93">
        <v>0</v>
      </c>
      <c r="O11" s="93">
        <v>0</v>
      </c>
      <c r="P11" s="92">
        <v>875207.87</v>
      </c>
      <c r="Q11" s="103">
        <f>L11/I11</f>
        <v>2360.96</v>
      </c>
      <c r="R11" s="99">
        <v>2360.96</v>
      </c>
      <c r="S11" s="76" t="s">
        <v>82</v>
      </c>
      <c r="T11" s="87" t="s">
        <v>80</v>
      </c>
    </row>
    <row r="12" spans="1:20" s="26" customFormat="1" ht="15.75" customHeight="1">
      <c r="A12" s="123" t="s">
        <v>28</v>
      </c>
      <c r="B12" s="108"/>
      <c r="C12" s="50" t="s">
        <v>27</v>
      </c>
      <c r="D12" s="24" t="s">
        <v>27</v>
      </c>
      <c r="E12" s="24" t="s">
        <v>27</v>
      </c>
      <c r="F12" s="24" t="s">
        <v>27</v>
      </c>
      <c r="G12" s="24" t="s">
        <v>27</v>
      </c>
      <c r="H12" s="63">
        <f>H13</f>
        <v>359</v>
      </c>
      <c r="I12" s="63">
        <f aca="true" t="shared" si="2" ref="I12:P12">I13</f>
        <v>327</v>
      </c>
      <c r="J12" s="63">
        <f t="shared" si="2"/>
        <v>192.4</v>
      </c>
      <c r="K12" s="64">
        <f t="shared" si="2"/>
        <v>16</v>
      </c>
      <c r="L12" s="59">
        <f t="shared" si="2"/>
        <v>772033.92</v>
      </c>
      <c r="M12" s="64">
        <f t="shared" si="2"/>
        <v>0</v>
      </c>
      <c r="N12" s="64">
        <f t="shared" si="2"/>
        <v>0</v>
      </c>
      <c r="O12" s="64">
        <f t="shared" si="2"/>
        <v>0</v>
      </c>
      <c r="P12" s="59">
        <f t="shared" si="2"/>
        <v>772033.92</v>
      </c>
      <c r="Q12" s="104" t="s">
        <v>27</v>
      </c>
      <c r="R12" s="97" t="s">
        <v>27</v>
      </c>
      <c r="S12" s="94" t="s">
        <v>27</v>
      </c>
      <c r="T12" s="24" t="s">
        <v>27</v>
      </c>
    </row>
    <row r="13" spans="1:20" s="27" customFormat="1" ht="15.75">
      <c r="A13" s="95">
        <v>1</v>
      </c>
      <c r="B13" s="82" t="s">
        <v>76</v>
      </c>
      <c r="C13" s="29">
        <v>1963</v>
      </c>
      <c r="D13" s="29">
        <v>1963</v>
      </c>
      <c r="E13" s="29" t="s">
        <v>81</v>
      </c>
      <c r="F13" s="29">
        <v>2</v>
      </c>
      <c r="G13" s="65">
        <v>1</v>
      </c>
      <c r="H13" s="66">
        <v>359</v>
      </c>
      <c r="I13" s="66">
        <v>327</v>
      </c>
      <c r="J13" s="65">
        <v>192.4</v>
      </c>
      <c r="K13" s="67">
        <v>16</v>
      </c>
      <c r="L13" s="60">
        <f>SUM(M13:P13)</f>
        <v>772033.92</v>
      </c>
      <c r="M13" s="68">
        <v>0</v>
      </c>
      <c r="N13" s="68">
        <v>0</v>
      </c>
      <c r="O13" s="68">
        <v>0</v>
      </c>
      <c r="P13" s="30">
        <v>772033.92</v>
      </c>
      <c r="Q13" s="103">
        <f>L13/I13</f>
        <v>2360.96</v>
      </c>
      <c r="R13" s="100">
        <v>2360.96</v>
      </c>
      <c r="S13" s="69" t="s">
        <v>83</v>
      </c>
      <c r="T13" s="29" t="s">
        <v>80</v>
      </c>
    </row>
    <row r="14" spans="1:20" s="28" customFormat="1" ht="15.75" customHeight="1">
      <c r="A14" s="120" t="s">
        <v>29</v>
      </c>
      <c r="B14" s="121"/>
      <c r="C14" s="49" t="s">
        <v>27</v>
      </c>
      <c r="D14" s="4" t="s">
        <v>27</v>
      </c>
      <c r="E14" s="4" t="s">
        <v>27</v>
      </c>
      <c r="F14" s="4" t="s">
        <v>27</v>
      </c>
      <c r="G14" s="4" t="s">
        <v>27</v>
      </c>
      <c r="H14" s="70">
        <f>H15+H16</f>
        <v>716</v>
      </c>
      <c r="I14" s="70">
        <f aca="true" t="shared" si="3" ref="I14:P14">I15+I16</f>
        <v>648.1</v>
      </c>
      <c r="J14" s="70">
        <f t="shared" si="3"/>
        <v>605.7</v>
      </c>
      <c r="K14" s="71">
        <f t="shared" si="3"/>
        <v>32</v>
      </c>
      <c r="L14" s="61">
        <f t="shared" si="3"/>
        <v>1530138.18</v>
      </c>
      <c r="M14" s="71">
        <f t="shared" si="3"/>
        <v>0</v>
      </c>
      <c r="N14" s="71">
        <f t="shared" si="3"/>
        <v>0</v>
      </c>
      <c r="O14" s="71">
        <f t="shared" si="3"/>
        <v>0</v>
      </c>
      <c r="P14" s="61">
        <f t="shared" si="3"/>
        <v>1530138.18</v>
      </c>
      <c r="Q14" s="105" t="s">
        <v>27</v>
      </c>
      <c r="R14" s="98" t="s">
        <v>27</v>
      </c>
      <c r="S14" s="96" t="s">
        <v>27</v>
      </c>
      <c r="T14" s="4" t="s">
        <v>27</v>
      </c>
    </row>
    <row r="15" spans="1:20" s="25" customFormat="1" ht="15.75">
      <c r="A15" s="84">
        <v>1</v>
      </c>
      <c r="B15" s="83" t="s">
        <v>77</v>
      </c>
      <c r="C15" s="31">
        <v>1963</v>
      </c>
      <c r="D15" s="31">
        <v>1963</v>
      </c>
      <c r="E15" s="31" t="s">
        <v>81</v>
      </c>
      <c r="F15" s="31">
        <v>2</v>
      </c>
      <c r="G15" s="31">
        <v>1</v>
      </c>
      <c r="H15" s="72">
        <v>357.6</v>
      </c>
      <c r="I15" s="72">
        <v>326.8</v>
      </c>
      <c r="J15" s="73">
        <v>307.8</v>
      </c>
      <c r="K15" s="74">
        <v>17</v>
      </c>
      <c r="L15" s="62">
        <f>SUM(M15:P15)</f>
        <v>771561.73</v>
      </c>
      <c r="M15" s="75">
        <v>0</v>
      </c>
      <c r="N15" s="75">
        <v>0</v>
      </c>
      <c r="O15" s="75">
        <v>0</v>
      </c>
      <c r="P15" s="33">
        <v>771561.73</v>
      </c>
      <c r="Q15" s="106">
        <f>L15/I15</f>
        <v>2360.960006119951</v>
      </c>
      <c r="R15" s="101">
        <v>2360.96</v>
      </c>
      <c r="S15" s="76" t="s">
        <v>84</v>
      </c>
      <c r="T15" s="31" t="s">
        <v>80</v>
      </c>
    </row>
    <row r="16" spans="1:20" s="25" customFormat="1" ht="15.75">
      <c r="A16" s="11">
        <v>2</v>
      </c>
      <c r="B16" s="83" t="s">
        <v>78</v>
      </c>
      <c r="C16" s="31">
        <v>1965</v>
      </c>
      <c r="D16" s="31">
        <v>1965</v>
      </c>
      <c r="E16" s="31" t="s">
        <v>81</v>
      </c>
      <c r="F16" s="31">
        <v>2</v>
      </c>
      <c r="G16" s="31">
        <v>1</v>
      </c>
      <c r="H16" s="72">
        <v>358.4</v>
      </c>
      <c r="I16" s="72">
        <v>321.3</v>
      </c>
      <c r="J16" s="73">
        <v>297.9</v>
      </c>
      <c r="K16" s="74">
        <v>15</v>
      </c>
      <c r="L16" s="62">
        <f>SUM(M16:P16)</f>
        <v>758576.45</v>
      </c>
      <c r="M16" s="75">
        <v>0</v>
      </c>
      <c r="N16" s="75">
        <v>0</v>
      </c>
      <c r="O16" s="75">
        <v>0</v>
      </c>
      <c r="P16" s="33">
        <v>758576.45</v>
      </c>
      <c r="Q16" s="103">
        <f>L16/I16</f>
        <v>2360.960006224712</v>
      </c>
      <c r="R16" s="101">
        <v>2360.96</v>
      </c>
      <c r="S16" s="76" t="s">
        <v>84</v>
      </c>
      <c r="T16" s="31" t="s">
        <v>80</v>
      </c>
    </row>
    <row r="20" spans="17:20" ht="15.75">
      <c r="Q20" s="102"/>
      <c r="R20" s="114"/>
      <c r="S20" s="114"/>
      <c r="T20" s="114"/>
    </row>
  </sheetData>
  <sheetProtection/>
  <mergeCells count="27">
    <mergeCell ref="B1:P3"/>
    <mergeCell ref="Q1:T3"/>
    <mergeCell ref="M5:P5"/>
    <mergeCell ref="I4:J4"/>
    <mergeCell ref="G4:G7"/>
    <mergeCell ref="R4:R6"/>
    <mergeCell ref="S4:S7"/>
    <mergeCell ref="Q4:Q6"/>
    <mergeCell ref="L5:L6"/>
    <mergeCell ref="E4:E7"/>
    <mergeCell ref="A14:B14"/>
    <mergeCell ref="C5:C7"/>
    <mergeCell ref="A10:B10"/>
    <mergeCell ref="A12:B12"/>
    <mergeCell ref="A9:B9"/>
    <mergeCell ref="A4:A7"/>
    <mergeCell ref="B4:B7"/>
    <mergeCell ref="C4:D4"/>
    <mergeCell ref="F4:F7"/>
    <mergeCell ref="R20:T20"/>
    <mergeCell ref="D5:D7"/>
    <mergeCell ref="I5:I6"/>
    <mergeCell ref="J5:J6"/>
    <mergeCell ref="K4:K6"/>
    <mergeCell ref="L4:P4"/>
    <mergeCell ref="T4:T7"/>
    <mergeCell ref="H4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zoomScalePageLayoutView="0" workbookViewId="0" topLeftCell="A1">
      <selection activeCell="O19" sqref="O18:O19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13.421875" style="0" customWidth="1"/>
    <col min="4" max="4" width="13.00390625" style="0" bestFit="1" customWidth="1"/>
    <col min="5" max="5" width="6.57421875" style="0" customWidth="1"/>
    <col min="6" max="7" width="6.7109375" style="0" customWidth="1"/>
    <col min="8" max="8" width="6.421875" style="0" customWidth="1"/>
    <col min="9" max="9" width="6.140625" style="0" customWidth="1"/>
    <col min="10" max="10" width="6.28125" style="0" customWidth="1"/>
    <col min="11" max="11" width="5.8515625" style="0" customWidth="1"/>
    <col min="12" max="12" width="9.28125" style="0" customWidth="1"/>
    <col min="13" max="13" width="13.28125" style="0" bestFit="1" customWidth="1"/>
    <col min="14" max="14" width="6.140625" style="0" customWidth="1"/>
    <col min="15" max="15" width="6.57421875" style="0" customWidth="1"/>
    <col min="16" max="16" width="6.00390625" style="0" customWidth="1"/>
    <col min="17" max="17" width="7.140625" style="0" customWidth="1"/>
    <col min="18" max="18" width="5.7109375" style="0" customWidth="1"/>
    <col min="19" max="19" width="6.00390625" style="0" customWidth="1"/>
    <col min="20" max="20" width="6.140625" style="0" customWidth="1"/>
    <col min="21" max="21" width="5.8515625" style="0" customWidth="1"/>
    <col min="22" max="22" width="6.00390625" style="0" customWidth="1"/>
    <col min="23" max="23" width="5.8515625" style="0" customWidth="1"/>
    <col min="24" max="25" width="5.7109375" style="0" customWidth="1"/>
    <col min="26" max="26" width="6.421875" style="0" customWidth="1"/>
  </cols>
  <sheetData>
    <row r="1" spans="1:26" ht="18.75">
      <c r="A1" s="12"/>
      <c r="D1" s="142" t="s">
        <v>57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U1" s="147" t="s">
        <v>87</v>
      </c>
      <c r="V1" s="147"/>
      <c r="W1" s="147"/>
      <c r="X1" s="147"/>
      <c r="Y1" s="147"/>
      <c r="Z1" s="147"/>
    </row>
    <row r="2" spans="1:26" ht="48.75" customHeight="1">
      <c r="A2" s="1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U2" s="147"/>
      <c r="V2" s="147"/>
      <c r="W2" s="147"/>
      <c r="X2" s="147"/>
      <c r="Y2" s="147"/>
      <c r="Z2" s="147"/>
    </row>
    <row r="3" ht="18.75">
      <c r="A3" s="12"/>
    </row>
    <row r="4" spans="1:26" s="40" customFormat="1" ht="53.25" customHeight="1">
      <c r="A4" s="138" t="s">
        <v>32</v>
      </c>
      <c r="B4" s="138" t="s">
        <v>1</v>
      </c>
      <c r="C4" s="138" t="s">
        <v>58</v>
      </c>
      <c r="D4" s="148" t="s">
        <v>33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138" t="s">
        <v>34</v>
      </c>
      <c r="U4" s="138"/>
      <c r="V4" s="138"/>
      <c r="W4" s="138"/>
      <c r="X4" s="138"/>
      <c r="Y4" s="138"/>
      <c r="Z4" s="138"/>
    </row>
    <row r="5" spans="1:26" s="40" customFormat="1" ht="185.25" customHeight="1">
      <c r="A5" s="138"/>
      <c r="B5" s="138"/>
      <c r="C5" s="138"/>
      <c r="D5" s="138" t="s">
        <v>35</v>
      </c>
      <c r="E5" s="138"/>
      <c r="F5" s="138"/>
      <c r="G5" s="138"/>
      <c r="H5" s="138"/>
      <c r="I5" s="138"/>
      <c r="J5" s="146" t="s">
        <v>36</v>
      </c>
      <c r="K5" s="146"/>
      <c r="L5" s="146" t="s">
        <v>37</v>
      </c>
      <c r="M5" s="146"/>
      <c r="N5" s="146" t="s">
        <v>38</v>
      </c>
      <c r="O5" s="146"/>
      <c r="P5" s="146" t="s">
        <v>39</v>
      </c>
      <c r="Q5" s="146"/>
      <c r="R5" s="146" t="s">
        <v>40</v>
      </c>
      <c r="S5" s="146"/>
      <c r="T5" s="146" t="s">
        <v>41</v>
      </c>
      <c r="U5" s="144" t="s">
        <v>42</v>
      </c>
      <c r="V5" s="146" t="s">
        <v>43</v>
      </c>
      <c r="W5" s="144" t="s">
        <v>44</v>
      </c>
      <c r="X5" s="146" t="s">
        <v>45</v>
      </c>
      <c r="Y5" s="146" t="s">
        <v>46</v>
      </c>
      <c r="Z5" s="144" t="s">
        <v>47</v>
      </c>
    </row>
    <row r="6" spans="1:26" s="40" customFormat="1" ht="31.5" customHeight="1">
      <c r="A6" s="138"/>
      <c r="B6" s="138"/>
      <c r="C6" s="138"/>
      <c r="D6" s="46" t="s">
        <v>48</v>
      </c>
      <c r="E6" s="46" t="s">
        <v>49</v>
      </c>
      <c r="F6" s="46" t="s">
        <v>50</v>
      </c>
      <c r="G6" s="46" t="s">
        <v>51</v>
      </c>
      <c r="H6" s="46" t="s">
        <v>52</v>
      </c>
      <c r="I6" s="46" t="s">
        <v>53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5"/>
      <c r="V6" s="146"/>
      <c r="W6" s="145"/>
      <c r="X6" s="146"/>
      <c r="Y6" s="146"/>
      <c r="Z6" s="145"/>
    </row>
    <row r="7" spans="1:26" s="40" customFormat="1" ht="15">
      <c r="A7" s="138"/>
      <c r="B7" s="138"/>
      <c r="C7" s="46" t="s">
        <v>24</v>
      </c>
      <c r="D7" s="46" t="s">
        <v>24</v>
      </c>
      <c r="E7" s="46" t="s">
        <v>24</v>
      </c>
      <c r="F7" s="46" t="s">
        <v>24</v>
      </c>
      <c r="G7" s="46" t="s">
        <v>24</v>
      </c>
      <c r="H7" s="46" t="s">
        <v>54</v>
      </c>
      <c r="I7" s="46" t="s">
        <v>24</v>
      </c>
      <c r="J7" s="46" t="s">
        <v>55</v>
      </c>
      <c r="K7" s="46" t="s">
        <v>24</v>
      </c>
      <c r="L7" s="46" t="s">
        <v>22</v>
      </c>
      <c r="M7" s="46" t="s">
        <v>24</v>
      </c>
      <c r="N7" s="46" t="s">
        <v>22</v>
      </c>
      <c r="O7" s="46" t="s">
        <v>24</v>
      </c>
      <c r="P7" s="46" t="s">
        <v>22</v>
      </c>
      <c r="Q7" s="46" t="s">
        <v>24</v>
      </c>
      <c r="R7" s="46" t="s">
        <v>56</v>
      </c>
      <c r="S7" s="46" t="s">
        <v>24</v>
      </c>
      <c r="T7" s="46" t="s">
        <v>24</v>
      </c>
      <c r="U7" s="46" t="s">
        <v>24</v>
      </c>
      <c r="V7" s="46" t="s">
        <v>24</v>
      </c>
      <c r="W7" s="46" t="s">
        <v>24</v>
      </c>
      <c r="X7" s="46" t="s">
        <v>24</v>
      </c>
      <c r="Y7" s="46" t="s">
        <v>24</v>
      </c>
      <c r="Z7" s="46" t="s">
        <v>24</v>
      </c>
    </row>
    <row r="8" spans="1:26" s="40" customFormat="1" ht="1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</row>
    <row r="9" spans="1:26" s="9" customFormat="1" ht="32.25" customHeight="1">
      <c r="A9" s="139" t="s">
        <v>75</v>
      </c>
      <c r="B9" s="140"/>
      <c r="C9" s="41">
        <f>C10+C12+C14</f>
        <v>3177379.9699999997</v>
      </c>
      <c r="D9" s="41">
        <f aca="true" t="shared" si="0" ref="D9:M9">D10+D12+D14</f>
        <v>387576.94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79">
        <f t="shared" si="0"/>
        <v>1991.08</v>
      </c>
      <c r="M9" s="41">
        <f t="shared" si="0"/>
        <v>2789803.03</v>
      </c>
      <c r="N9" s="47">
        <f aca="true" t="shared" si="1" ref="N9:Z9">N10+N12+N14</f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</row>
    <row r="10" spans="1:26" s="9" customFormat="1" ht="15" customHeight="1">
      <c r="A10" s="141" t="s">
        <v>30</v>
      </c>
      <c r="B10" s="141"/>
      <c r="C10" s="41">
        <f>C11</f>
        <v>875207.87</v>
      </c>
      <c r="D10" s="41">
        <f aca="true" t="shared" si="2" ref="D10:Z10">D11</f>
        <v>106757.89</v>
      </c>
      <c r="E10" s="47">
        <f t="shared" si="2"/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79">
        <f t="shared" si="2"/>
        <v>486.08</v>
      </c>
      <c r="M10" s="41">
        <f t="shared" si="2"/>
        <v>768449.98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</row>
    <row r="11" spans="1:26" s="40" customFormat="1" ht="30">
      <c r="A11" s="42">
        <v>1</v>
      </c>
      <c r="B11" s="43" t="s">
        <v>74</v>
      </c>
      <c r="C11" s="39">
        <f>D11+M11</f>
        <v>875207.87</v>
      </c>
      <c r="D11" s="39">
        <v>106757.89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80">
        <v>486.08</v>
      </c>
      <c r="M11" s="39">
        <v>768449.98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</row>
    <row r="12" spans="1:26" s="9" customFormat="1" ht="16.5" customHeight="1">
      <c r="A12" s="136" t="s">
        <v>28</v>
      </c>
      <c r="B12" s="137"/>
      <c r="C12" s="41">
        <f>C13</f>
        <v>772033.9199999999</v>
      </c>
      <c r="D12" s="41">
        <f aca="true" t="shared" si="3" ref="D12:Z12">D13</f>
        <v>94172.73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79">
        <f t="shared" si="3"/>
        <v>502.6</v>
      </c>
      <c r="M12" s="41">
        <f t="shared" si="3"/>
        <v>677861.19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 t="shared" si="3"/>
        <v>0</v>
      </c>
      <c r="V12" s="47">
        <f t="shared" si="3"/>
        <v>0</v>
      </c>
      <c r="W12" s="47">
        <f t="shared" si="3"/>
        <v>0</v>
      </c>
      <c r="X12" s="47">
        <f t="shared" si="3"/>
        <v>0</v>
      </c>
      <c r="Y12" s="47">
        <f t="shared" si="3"/>
        <v>0</v>
      </c>
      <c r="Z12" s="47">
        <f t="shared" si="3"/>
        <v>0</v>
      </c>
    </row>
    <row r="13" spans="1:26" s="40" customFormat="1" ht="15">
      <c r="A13" s="42">
        <v>1</v>
      </c>
      <c r="B13" s="44" t="s">
        <v>76</v>
      </c>
      <c r="C13" s="39">
        <f>D13+M13</f>
        <v>772033.9199999999</v>
      </c>
      <c r="D13" s="39">
        <v>94172.73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80">
        <v>502.6</v>
      </c>
      <c r="M13" s="39">
        <v>677861.19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</row>
    <row r="14" spans="1:26" s="9" customFormat="1" ht="15" customHeight="1">
      <c r="A14" s="136" t="s">
        <v>29</v>
      </c>
      <c r="B14" s="137"/>
      <c r="C14" s="41">
        <f>C15+C16</f>
        <v>1530138.18</v>
      </c>
      <c r="D14" s="41">
        <f>D15+D16</f>
        <v>186646.32</v>
      </c>
      <c r="E14" s="47">
        <f aca="true" t="shared" si="4" ref="E14:X14">E15+E16</f>
        <v>0</v>
      </c>
      <c r="F14" s="47">
        <f t="shared" si="4"/>
        <v>0</v>
      </c>
      <c r="G14" s="47">
        <f t="shared" si="4"/>
        <v>0</v>
      </c>
      <c r="H14" s="47">
        <f t="shared" si="4"/>
        <v>0</v>
      </c>
      <c r="I14" s="47">
        <f t="shared" si="4"/>
        <v>0</v>
      </c>
      <c r="J14" s="47">
        <f t="shared" si="4"/>
        <v>0</v>
      </c>
      <c r="K14" s="47">
        <f t="shared" si="4"/>
        <v>0</v>
      </c>
      <c r="L14" s="79">
        <f t="shared" si="4"/>
        <v>1002.4</v>
      </c>
      <c r="M14" s="41">
        <f t="shared" si="4"/>
        <v>1343491.8599999999</v>
      </c>
      <c r="N14" s="47">
        <f t="shared" si="4"/>
        <v>0</v>
      </c>
      <c r="O14" s="47">
        <f t="shared" si="4"/>
        <v>0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si="4"/>
        <v>0</v>
      </c>
      <c r="T14" s="47">
        <f t="shared" si="4"/>
        <v>0</v>
      </c>
      <c r="U14" s="47">
        <f t="shared" si="4"/>
        <v>0</v>
      </c>
      <c r="V14" s="47">
        <f t="shared" si="4"/>
        <v>0</v>
      </c>
      <c r="W14" s="47">
        <f t="shared" si="4"/>
        <v>0</v>
      </c>
      <c r="X14" s="47">
        <f t="shared" si="4"/>
        <v>0</v>
      </c>
      <c r="Y14" s="47">
        <f>Y15+Y16</f>
        <v>0</v>
      </c>
      <c r="Z14" s="47">
        <f>Z15+Z16</f>
        <v>0</v>
      </c>
    </row>
    <row r="15" spans="1:26" s="40" customFormat="1" ht="15">
      <c r="A15" s="42">
        <v>1</v>
      </c>
      <c r="B15" s="44" t="s">
        <v>77</v>
      </c>
      <c r="C15" s="39">
        <f>D15+M15</f>
        <v>771561.73</v>
      </c>
      <c r="D15" s="39">
        <v>94115.13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80">
        <v>500.64</v>
      </c>
      <c r="M15" s="39">
        <v>677446.6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</row>
    <row r="16" spans="1:26" s="40" customFormat="1" ht="15">
      <c r="A16" s="45">
        <v>2</v>
      </c>
      <c r="B16" s="44" t="s">
        <v>78</v>
      </c>
      <c r="C16" s="39">
        <f>D16+M16</f>
        <v>758576.45</v>
      </c>
      <c r="D16" s="39">
        <v>92531.19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80">
        <v>501.76</v>
      </c>
      <c r="M16" s="39">
        <v>666045.26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24" spans="3:4" ht="15">
      <c r="C24" s="22"/>
      <c r="D24" s="22"/>
    </row>
    <row r="25" spans="3:4" ht="15">
      <c r="C25" s="22"/>
      <c r="D25" s="22"/>
    </row>
    <row r="26" spans="3:4" ht="15.75">
      <c r="C26" s="143"/>
      <c r="D26" s="143"/>
    </row>
  </sheetData>
  <sheetProtection/>
  <mergeCells count="25">
    <mergeCell ref="Y5:Y6"/>
    <mergeCell ref="D4:S4"/>
    <mergeCell ref="T4:Z4"/>
    <mergeCell ref="D5:I5"/>
    <mergeCell ref="J5:K6"/>
    <mergeCell ref="W5:W6"/>
    <mergeCell ref="V5:V6"/>
    <mergeCell ref="Z5:Z6"/>
    <mergeCell ref="D1:Q2"/>
    <mergeCell ref="C26:D26"/>
    <mergeCell ref="U5:U6"/>
    <mergeCell ref="L5:M6"/>
    <mergeCell ref="N5:O6"/>
    <mergeCell ref="P5:Q6"/>
    <mergeCell ref="R5:S6"/>
    <mergeCell ref="T5:T6"/>
    <mergeCell ref="U1:Z2"/>
    <mergeCell ref="X5:X6"/>
    <mergeCell ref="A14:B14"/>
    <mergeCell ref="A4:A7"/>
    <mergeCell ref="B4:B7"/>
    <mergeCell ref="C4:C6"/>
    <mergeCell ref="A9:B9"/>
    <mergeCell ref="A12:B12"/>
    <mergeCell ref="A10:B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zoomScalePageLayoutView="0" workbookViewId="0" topLeftCell="A1">
      <selection activeCell="G29" sqref="G29"/>
    </sheetView>
  </sheetViews>
  <sheetFormatPr defaultColWidth="9.140625" defaultRowHeight="15"/>
  <cols>
    <col min="1" max="1" width="53.28125" style="0" customWidth="1"/>
    <col min="2" max="2" width="10.7109375" style="0" customWidth="1"/>
    <col min="3" max="3" width="8.7109375" style="0" customWidth="1"/>
    <col min="4" max="4" width="7.8515625" style="0" customWidth="1"/>
    <col min="5" max="5" width="7.7109375" style="0" customWidth="1"/>
    <col min="6" max="7" width="8.00390625" style="0" customWidth="1"/>
    <col min="8" max="8" width="7.57421875" style="0" customWidth="1"/>
    <col min="9" max="9" width="7.00390625" style="0" customWidth="1"/>
    <col min="10" max="11" width="7.140625" style="0" customWidth="1"/>
    <col min="12" max="12" width="17.00390625" style="0" customWidth="1"/>
    <col min="13" max="13" width="19.57421875" style="0" customWidth="1"/>
  </cols>
  <sheetData>
    <row r="1" spans="12:13" ht="15">
      <c r="L1" s="151" t="s">
        <v>88</v>
      </c>
      <c r="M1" s="151"/>
    </row>
    <row r="2" spans="12:13" ht="15">
      <c r="L2" s="151"/>
      <c r="M2" s="151"/>
    </row>
    <row r="3" spans="12:13" ht="15">
      <c r="L3" s="151"/>
      <c r="M3" s="151"/>
    </row>
    <row r="4" spans="12:13" ht="15">
      <c r="L4" s="151"/>
      <c r="M4" s="151"/>
    </row>
    <row r="5" spans="1:13" ht="20.25">
      <c r="A5" s="13"/>
      <c r="B5" s="14"/>
      <c r="C5" s="15"/>
      <c r="D5" s="15"/>
      <c r="E5" s="16" t="s">
        <v>59</v>
      </c>
      <c r="F5" s="15"/>
      <c r="G5" s="15"/>
      <c r="H5" s="15"/>
      <c r="I5" s="14"/>
      <c r="J5" s="17"/>
      <c r="K5" s="17"/>
      <c r="L5" s="151"/>
      <c r="M5" s="151"/>
    </row>
    <row r="6" spans="1:13" ht="20.25" customHeight="1">
      <c r="A6" s="13"/>
      <c r="B6" s="14"/>
      <c r="C6" s="15"/>
      <c r="D6" s="15"/>
      <c r="E6" s="16" t="s">
        <v>60</v>
      </c>
      <c r="F6" s="15"/>
      <c r="G6" s="15"/>
      <c r="H6" s="15"/>
      <c r="I6" s="14"/>
      <c r="J6" s="14"/>
      <c r="K6" s="14"/>
      <c r="L6" s="152"/>
      <c r="M6" s="152"/>
    </row>
    <row r="7" spans="1:13" ht="15.75">
      <c r="A7" s="154" t="s">
        <v>61</v>
      </c>
      <c r="B7" s="154" t="s">
        <v>62</v>
      </c>
      <c r="C7" s="155" t="s">
        <v>8</v>
      </c>
      <c r="D7" s="155" t="s">
        <v>63</v>
      </c>
      <c r="E7" s="155"/>
      <c r="F7" s="155"/>
      <c r="G7" s="155"/>
      <c r="H7" s="155"/>
      <c r="I7" s="153" t="s">
        <v>9</v>
      </c>
      <c r="J7" s="153"/>
      <c r="K7" s="153"/>
      <c r="L7" s="153"/>
      <c r="M7" s="153"/>
    </row>
    <row r="8" spans="1:13" ht="48.75" customHeight="1">
      <c r="A8" s="154"/>
      <c r="B8" s="154"/>
      <c r="C8" s="155"/>
      <c r="D8" s="18" t="s">
        <v>64</v>
      </c>
      <c r="E8" s="18" t="s">
        <v>65</v>
      </c>
      <c r="F8" s="18" t="s">
        <v>66</v>
      </c>
      <c r="G8" s="18" t="s">
        <v>67</v>
      </c>
      <c r="H8" s="18" t="s">
        <v>68</v>
      </c>
      <c r="I8" s="19" t="s">
        <v>64</v>
      </c>
      <c r="J8" s="19" t="s">
        <v>65</v>
      </c>
      <c r="K8" s="19" t="s">
        <v>66</v>
      </c>
      <c r="L8" s="7" t="s">
        <v>67</v>
      </c>
      <c r="M8" s="7" t="s">
        <v>68</v>
      </c>
    </row>
    <row r="9" spans="1:13" ht="15.75">
      <c r="A9" s="154"/>
      <c r="B9" s="20" t="s">
        <v>69</v>
      </c>
      <c r="C9" s="2" t="s">
        <v>23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0" t="s">
        <v>24</v>
      </c>
      <c r="J9" s="20" t="s">
        <v>24</v>
      </c>
      <c r="K9" s="20" t="s">
        <v>24</v>
      </c>
      <c r="L9" s="3" t="s">
        <v>24</v>
      </c>
      <c r="M9" s="3" t="s">
        <v>24</v>
      </c>
    </row>
    <row r="10" spans="1:13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.75">
      <c r="A11" s="21" t="s">
        <v>70</v>
      </c>
      <c r="B11" s="81">
        <f>B12+B13+B14</f>
        <v>1480.6</v>
      </c>
      <c r="C11" s="77">
        <f aca="true" t="shared" si="0" ref="C11:M11">C12+C13+C14</f>
        <v>69</v>
      </c>
      <c r="D11" s="77">
        <f t="shared" si="0"/>
        <v>0</v>
      </c>
      <c r="E11" s="77">
        <f t="shared" si="0"/>
        <v>0</v>
      </c>
      <c r="F11" s="77">
        <f t="shared" si="0"/>
        <v>0</v>
      </c>
      <c r="G11" s="77">
        <f t="shared" si="0"/>
        <v>4</v>
      </c>
      <c r="H11" s="77">
        <f t="shared" si="0"/>
        <v>4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4">
        <f t="shared" si="0"/>
        <v>3177379.9699999997</v>
      </c>
      <c r="M11" s="4">
        <f t="shared" si="0"/>
        <v>3177379.9699999997</v>
      </c>
    </row>
    <row r="12" spans="1:13" ht="23.25" customHeight="1">
      <c r="A12" s="19" t="s">
        <v>71</v>
      </c>
      <c r="B12" s="72">
        <v>405.6</v>
      </c>
      <c r="C12" s="6">
        <v>21</v>
      </c>
      <c r="D12" s="6">
        <v>0</v>
      </c>
      <c r="E12" s="6">
        <v>0</v>
      </c>
      <c r="F12" s="6">
        <v>0</v>
      </c>
      <c r="G12" s="6">
        <v>1</v>
      </c>
      <c r="H12" s="6">
        <f>SUM(D12:G12)</f>
        <v>1</v>
      </c>
      <c r="I12" s="78">
        <v>0</v>
      </c>
      <c r="J12" s="78">
        <v>0</v>
      </c>
      <c r="K12" s="78">
        <v>0</v>
      </c>
      <c r="L12" s="5">
        <v>875207.87</v>
      </c>
      <c r="M12" s="5">
        <f>SUM(I12:L12)</f>
        <v>875207.87</v>
      </c>
    </row>
    <row r="13" spans="1:13" ht="23.25" customHeight="1">
      <c r="A13" s="19" t="s">
        <v>72</v>
      </c>
      <c r="B13" s="72">
        <v>359</v>
      </c>
      <c r="C13" s="6">
        <v>16</v>
      </c>
      <c r="D13" s="6">
        <v>0</v>
      </c>
      <c r="E13" s="6">
        <v>0</v>
      </c>
      <c r="F13" s="6">
        <v>0</v>
      </c>
      <c r="G13" s="6">
        <v>1</v>
      </c>
      <c r="H13" s="6">
        <f>SUM(D13:G13)</f>
        <v>1</v>
      </c>
      <c r="I13" s="78">
        <v>0</v>
      </c>
      <c r="J13" s="78">
        <v>0</v>
      </c>
      <c r="K13" s="78">
        <v>0</v>
      </c>
      <c r="L13" s="5">
        <v>772033.92</v>
      </c>
      <c r="M13" s="5">
        <f>SUM(I13:L13)</f>
        <v>772033.92</v>
      </c>
    </row>
    <row r="14" spans="1:13" ht="23.25" customHeight="1">
      <c r="A14" s="19" t="s">
        <v>73</v>
      </c>
      <c r="B14" s="72">
        <v>716</v>
      </c>
      <c r="C14" s="6">
        <v>32</v>
      </c>
      <c r="D14" s="6">
        <v>0</v>
      </c>
      <c r="E14" s="6">
        <v>0</v>
      </c>
      <c r="F14" s="6">
        <v>0</v>
      </c>
      <c r="G14" s="6">
        <v>2</v>
      </c>
      <c r="H14" s="6">
        <f>SUM(D14:G14)</f>
        <v>2</v>
      </c>
      <c r="I14" s="78">
        <v>0</v>
      </c>
      <c r="J14" s="78">
        <v>0</v>
      </c>
      <c r="K14" s="78">
        <v>0</v>
      </c>
      <c r="L14" s="5">
        <v>1530138.18</v>
      </c>
      <c r="M14" s="5">
        <f>SUM(I14:L14)</f>
        <v>1530138.18</v>
      </c>
    </row>
  </sheetData>
  <sheetProtection/>
  <mergeCells count="6">
    <mergeCell ref="L1:M6"/>
    <mergeCell ref="I7:M7"/>
    <mergeCell ref="A7:A9"/>
    <mergeCell ref="B7:B8"/>
    <mergeCell ref="C7:C8"/>
    <mergeCell ref="D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2017-05-11T07:56:24Z</cp:lastPrinted>
  <dcterms:created xsi:type="dcterms:W3CDTF">2006-09-16T00:00:00Z</dcterms:created>
  <dcterms:modified xsi:type="dcterms:W3CDTF">2017-05-11T07:57:41Z</dcterms:modified>
  <cp:category/>
  <cp:version/>
  <cp:contentType/>
  <cp:contentStatus/>
</cp:coreProperties>
</file>