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50" windowWidth="15255" windowHeight="86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Лист1!$10:$12</definedName>
  </definedNames>
  <calcPr calcId="124519"/>
</workbook>
</file>

<file path=xl/calcChain.xml><?xml version="1.0" encoding="utf-8"?>
<calcChain xmlns="http://schemas.openxmlformats.org/spreadsheetml/2006/main">
  <c r="I284" i="1"/>
  <c r="I285"/>
  <c r="I261"/>
  <c r="I262"/>
  <c r="I241"/>
  <c r="I227"/>
  <c r="I228"/>
  <c r="I229"/>
  <c r="I230"/>
  <c r="I62"/>
  <c r="I16"/>
  <c r="G306"/>
  <c r="H306"/>
  <c r="F306"/>
  <c r="G300"/>
  <c r="H300"/>
  <c r="F300"/>
  <c r="G265"/>
  <c r="G250" s="1"/>
  <c r="H265"/>
  <c r="F265"/>
  <c r="H250"/>
  <c r="F250"/>
  <c r="F257"/>
  <c r="F251"/>
  <c r="G215"/>
  <c r="I215" s="1"/>
  <c r="H215"/>
  <c r="F215"/>
  <c r="G213"/>
  <c r="H213"/>
  <c r="F213"/>
  <c r="G90"/>
  <c r="H90"/>
  <c r="F90"/>
  <c r="G314"/>
  <c r="H314"/>
  <c r="I314" s="1"/>
  <c r="F314"/>
  <c r="I315"/>
  <c r="G303"/>
  <c r="H303"/>
  <c r="F303"/>
  <c r="H284"/>
  <c r="G284"/>
  <c r="G271"/>
  <c r="H271"/>
  <c r="F271"/>
  <c r="I268"/>
  <c r="G267"/>
  <c r="H267"/>
  <c r="I267" s="1"/>
  <c r="F267"/>
  <c r="F263"/>
  <c r="H231"/>
  <c r="G229"/>
  <c r="H229"/>
  <c r="H227"/>
  <c r="G227"/>
  <c r="I224"/>
  <c r="H223"/>
  <c r="G223"/>
  <c r="I192"/>
  <c r="I193"/>
  <c r="H163"/>
  <c r="G163"/>
  <c r="I164"/>
  <c r="G123"/>
  <c r="H123"/>
  <c r="G44"/>
  <c r="H44"/>
  <c r="F44"/>
  <c r="G42"/>
  <c r="H42"/>
  <c r="F42"/>
  <c r="I43"/>
  <c r="I45"/>
  <c r="G36"/>
  <c r="H36"/>
  <c r="F36"/>
  <c r="I37"/>
  <c r="G33"/>
  <c r="H33"/>
  <c r="F33"/>
  <c r="I83"/>
  <c r="I84"/>
  <c r="I85"/>
  <c r="I82"/>
  <c r="I150"/>
  <c r="I152"/>
  <c r="I153"/>
  <c r="I266"/>
  <c r="I232"/>
  <c r="I233"/>
  <c r="G210"/>
  <c r="H210"/>
  <c r="F210"/>
  <c r="G101"/>
  <c r="H101"/>
  <c r="F101"/>
  <c r="G331"/>
  <c r="H331"/>
  <c r="F331"/>
  <c r="F329"/>
  <c r="I328"/>
  <c r="G327"/>
  <c r="H327"/>
  <c r="H324" s="1"/>
  <c r="F327"/>
  <c r="F301"/>
  <c r="G301"/>
  <c r="H301"/>
  <c r="E301"/>
  <c r="E300" s="1"/>
  <c r="I291"/>
  <c r="F284"/>
  <c r="H280"/>
  <c r="G280"/>
  <c r="H278"/>
  <c r="G278"/>
  <c r="F278"/>
  <c r="I277"/>
  <c r="G276"/>
  <c r="H276"/>
  <c r="F276"/>
  <c r="G274"/>
  <c r="H274"/>
  <c r="F274"/>
  <c r="F261"/>
  <c r="H261"/>
  <c r="G261"/>
  <c r="H253"/>
  <c r="G253"/>
  <c r="F253"/>
  <c r="I252"/>
  <c r="I256"/>
  <c r="H255"/>
  <c r="G255"/>
  <c r="H251"/>
  <c r="G251"/>
  <c r="I248"/>
  <c r="G247"/>
  <c r="I247" s="1"/>
  <c r="H247"/>
  <c r="F247"/>
  <c r="I244"/>
  <c r="H243"/>
  <c r="I243" s="1"/>
  <c r="G243"/>
  <c r="I238"/>
  <c r="H237"/>
  <c r="H234" s="1"/>
  <c r="I234" s="1"/>
  <c r="G237"/>
  <c r="G234" s="1"/>
  <c r="F235"/>
  <c r="F234" s="1"/>
  <c r="H225"/>
  <c r="G225"/>
  <c r="F220"/>
  <c r="F229"/>
  <c r="I226"/>
  <c r="F217"/>
  <c r="F212" s="1"/>
  <c r="I216"/>
  <c r="F206"/>
  <c r="F201"/>
  <c r="F177"/>
  <c r="F167"/>
  <c r="G196"/>
  <c r="H196"/>
  <c r="F196"/>
  <c r="I195"/>
  <c r="I197"/>
  <c r="G194"/>
  <c r="H194"/>
  <c r="F194"/>
  <c r="F198"/>
  <c r="G198"/>
  <c r="H198"/>
  <c r="I191"/>
  <c r="G190"/>
  <c r="H190"/>
  <c r="F190"/>
  <c r="I188"/>
  <c r="I189"/>
  <c r="G171"/>
  <c r="H171"/>
  <c r="F171"/>
  <c r="H157"/>
  <c r="G161"/>
  <c r="G160" s="1"/>
  <c r="H161"/>
  <c r="H160" s="1"/>
  <c r="F161"/>
  <c r="F160" s="1"/>
  <c r="F158"/>
  <c r="F157" s="1"/>
  <c r="G151"/>
  <c r="H151"/>
  <c r="G147"/>
  <c r="H147"/>
  <c r="G142"/>
  <c r="H142"/>
  <c r="F142"/>
  <c r="G134"/>
  <c r="H134"/>
  <c r="F134"/>
  <c r="F123"/>
  <c r="G117"/>
  <c r="H117"/>
  <c r="F117"/>
  <c r="G115"/>
  <c r="H115"/>
  <c r="F115"/>
  <c r="H112"/>
  <c r="G112"/>
  <c r="I113"/>
  <c r="G103"/>
  <c r="H103"/>
  <c r="F103"/>
  <c r="G98"/>
  <c r="H98"/>
  <c r="F98"/>
  <c r="G94"/>
  <c r="H94"/>
  <c r="F94"/>
  <c r="G87"/>
  <c r="G86" s="1"/>
  <c r="H87"/>
  <c r="H86" s="1"/>
  <c r="F87"/>
  <c r="F86" s="1"/>
  <c r="G70"/>
  <c r="H70"/>
  <c r="F70"/>
  <c r="F67" s="1"/>
  <c r="G28"/>
  <c r="H28"/>
  <c r="F28"/>
  <c r="G25"/>
  <c r="H25"/>
  <c r="F25"/>
  <c r="G81"/>
  <c r="H81"/>
  <c r="F81"/>
  <c r="I78"/>
  <c r="I80"/>
  <c r="G79"/>
  <c r="H79"/>
  <c r="F79"/>
  <c r="G75"/>
  <c r="H75"/>
  <c r="H74" s="1"/>
  <c r="F75"/>
  <c r="I76"/>
  <c r="G72"/>
  <c r="H72"/>
  <c r="F72"/>
  <c r="G68"/>
  <c r="H68"/>
  <c r="H67" s="1"/>
  <c r="G15"/>
  <c r="H15"/>
  <c r="F15"/>
  <c r="G316"/>
  <c r="H316"/>
  <c r="G324"/>
  <c r="I322"/>
  <c r="I323"/>
  <c r="H321"/>
  <c r="G321"/>
  <c r="F321"/>
  <c r="H319"/>
  <c r="G319"/>
  <c r="H312"/>
  <c r="G312"/>
  <c r="H310"/>
  <c r="G310"/>
  <c r="I309"/>
  <c r="I308"/>
  <c r="H307"/>
  <c r="G307"/>
  <c r="H294"/>
  <c r="G294"/>
  <c r="H298"/>
  <c r="G298"/>
  <c r="H296"/>
  <c r="G296"/>
  <c r="H290"/>
  <c r="G290"/>
  <c r="F290"/>
  <c r="F282"/>
  <c r="H263"/>
  <c r="G263"/>
  <c r="H240"/>
  <c r="G240"/>
  <c r="F240"/>
  <c r="F245"/>
  <c r="G231"/>
  <c r="G217"/>
  <c r="H217"/>
  <c r="G206"/>
  <c r="H206"/>
  <c r="H201"/>
  <c r="G201"/>
  <c r="H187"/>
  <c r="G187"/>
  <c r="H183"/>
  <c r="G183"/>
  <c r="F183"/>
  <c r="G179"/>
  <c r="H179"/>
  <c r="F179"/>
  <c r="H177"/>
  <c r="G177"/>
  <c r="H173"/>
  <c r="G173"/>
  <c r="F173"/>
  <c r="H167"/>
  <c r="G167"/>
  <c r="F147"/>
  <c r="I140"/>
  <c r="I141"/>
  <c r="H139"/>
  <c r="G139"/>
  <c r="I132"/>
  <c r="I133"/>
  <c r="H131"/>
  <c r="G131"/>
  <c r="I129"/>
  <c r="I130"/>
  <c r="H128"/>
  <c r="G128"/>
  <c r="I116"/>
  <c r="I111"/>
  <c r="H110"/>
  <c r="G110"/>
  <c r="G107" s="1"/>
  <c r="E107"/>
  <c r="H64"/>
  <c r="G64"/>
  <c r="F64"/>
  <c r="H60"/>
  <c r="G60"/>
  <c r="F60"/>
  <c r="H56"/>
  <c r="G56"/>
  <c r="F56"/>
  <c r="H53"/>
  <c r="G53"/>
  <c r="F53"/>
  <c r="H50"/>
  <c r="G50"/>
  <c r="F50"/>
  <c r="F46"/>
  <c r="G46"/>
  <c r="H46"/>
  <c r="H40"/>
  <c r="G40"/>
  <c r="F40"/>
  <c r="H30"/>
  <c r="G30"/>
  <c r="F30"/>
  <c r="E321"/>
  <c r="F316"/>
  <c r="E316"/>
  <c r="F307"/>
  <c r="E307"/>
  <c r="I320"/>
  <c r="I318"/>
  <c r="I317"/>
  <c r="I313"/>
  <c r="I311"/>
  <c r="E289"/>
  <c r="E273"/>
  <c r="E250"/>
  <c r="I281"/>
  <c r="I279"/>
  <c r="I275"/>
  <c r="I264"/>
  <c r="E239"/>
  <c r="E219"/>
  <c r="E205"/>
  <c r="F187"/>
  <c r="E187"/>
  <c r="E173"/>
  <c r="E171"/>
  <c r="I204"/>
  <c r="I203"/>
  <c r="I202"/>
  <c r="E201"/>
  <c r="I200"/>
  <c r="I199"/>
  <c r="I218"/>
  <c r="I214"/>
  <c r="I211"/>
  <c r="I176"/>
  <c r="I175"/>
  <c r="I174"/>
  <c r="I170"/>
  <c r="I169"/>
  <c r="I168"/>
  <c r="I209"/>
  <c r="I208"/>
  <c r="I207"/>
  <c r="I185"/>
  <c r="I184"/>
  <c r="I182"/>
  <c r="I181"/>
  <c r="I180"/>
  <c r="I178"/>
  <c r="I172"/>
  <c r="I242"/>
  <c r="I292"/>
  <c r="F151"/>
  <c r="E151"/>
  <c r="E146" s="1"/>
  <c r="E145" s="1"/>
  <c r="I162"/>
  <c r="H154"/>
  <c r="I149"/>
  <c r="I148"/>
  <c r="F108"/>
  <c r="F107" s="1"/>
  <c r="I124"/>
  <c r="F128"/>
  <c r="E125"/>
  <c r="I144"/>
  <c r="I143"/>
  <c r="E137"/>
  <c r="I136"/>
  <c r="I135"/>
  <c r="I120"/>
  <c r="E67"/>
  <c r="I73"/>
  <c r="I66"/>
  <c r="I65"/>
  <c r="E64"/>
  <c r="I63"/>
  <c r="I61"/>
  <c r="E60"/>
  <c r="I59"/>
  <c r="I58"/>
  <c r="I57"/>
  <c r="E56"/>
  <c r="I29"/>
  <c r="E28"/>
  <c r="E30"/>
  <c r="I31"/>
  <c r="I27"/>
  <c r="I26"/>
  <c r="I88"/>
  <c r="I105"/>
  <c r="I104"/>
  <c r="E103"/>
  <c r="I102"/>
  <c r="I100"/>
  <c r="I99"/>
  <c r="I97"/>
  <c r="I96"/>
  <c r="I95"/>
  <c r="E94"/>
  <c r="I93"/>
  <c r="I92"/>
  <c r="I91"/>
  <c r="E81"/>
  <c r="E74" s="1"/>
  <c r="I71"/>
  <c r="I69"/>
  <c r="I55"/>
  <c r="I54"/>
  <c r="E53"/>
  <c r="I52"/>
  <c r="I51"/>
  <c r="E50"/>
  <c r="I49"/>
  <c r="I48"/>
  <c r="I47"/>
  <c r="E46"/>
  <c r="I41"/>
  <c r="I39"/>
  <c r="I38"/>
  <c r="I32"/>
  <c r="H23"/>
  <c r="G23"/>
  <c r="F23"/>
  <c r="E23"/>
  <c r="I22"/>
  <c r="I21"/>
  <c r="I20"/>
  <c r="H19"/>
  <c r="G19"/>
  <c r="F19"/>
  <c r="E19"/>
  <c r="I18"/>
  <c r="I17"/>
  <c r="E327"/>
  <c r="E329"/>
  <c r="I293"/>
  <c r="I295"/>
  <c r="I297"/>
  <c r="I299"/>
  <c r="I44" l="1"/>
  <c r="F166"/>
  <c r="G35"/>
  <c r="H14"/>
  <c r="F35"/>
  <c r="I223"/>
  <c r="G14"/>
  <c r="H35"/>
  <c r="H107"/>
  <c r="G166"/>
  <c r="H166"/>
  <c r="F14"/>
  <c r="G67"/>
  <c r="I70"/>
  <c r="I225"/>
  <c r="I255"/>
  <c r="I324"/>
  <c r="F239"/>
  <c r="F324"/>
  <c r="I151"/>
  <c r="I327"/>
  <c r="I42"/>
  <c r="I123"/>
  <c r="H212"/>
  <c r="I312"/>
  <c r="F205"/>
  <c r="I90"/>
  <c r="I280"/>
  <c r="H273"/>
  <c r="I276"/>
  <c r="I274"/>
  <c r="I265"/>
  <c r="I251"/>
  <c r="H239"/>
  <c r="G239"/>
  <c r="I231"/>
  <c r="H220"/>
  <c r="H219" s="1"/>
  <c r="G212"/>
  <c r="I190"/>
  <c r="I187"/>
  <c r="I163"/>
  <c r="I139"/>
  <c r="I107"/>
  <c r="I56"/>
  <c r="F219"/>
  <c r="I110"/>
  <c r="I196"/>
  <c r="I79"/>
  <c r="I237"/>
  <c r="I103"/>
  <c r="I171"/>
  <c r="G220"/>
  <c r="I101"/>
  <c r="I25"/>
  <c r="I310"/>
  <c r="I307"/>
  <c r="I298"/>
  <c r="G289"/>
  <c r="H289"/>
  <c r="I290"/>
  <c r="I278"/>
  <c r="G273"/>
  <c r="F273"/>
  <c r="F249" s="1"/>
  <c r="I240"/>
  <c r="I30"/>
  <c r="I53"/>
  <c r="F146"/>
  <c r="F145" s="1"/>
  <c r="G305"/>
  <c r="F74"/>
  <c r="I98"/>
  <c r="G146"/>
  <c r="G145" s="1"/>
  <c r="G205"/>
  <c r="I321"/>
  <c r="I36"/>
  <c r="I75"/>
  <c r="I194"/>
  <c r="E324"/>
  <c r="H146"/>
  <c r="H145" s="1"/>
  <c r="I50"/>
  <c r="I64"/>
  <c r="I296"/>
  <c r="G74"/>
  <c r="I74" s="1"/>
  <c r="I81"/>
  <c r="I94"/>
  <c r="I142"/>
  <c r="I161"/>
  <c r="I60"/>
  <c r="H205"/>
  <c r="I15"/>
  <c r="I28"/>
  <c r="H305"/>
  <c r="I316"/>
  <c r="I263"/>
  <c r="I294"/>
  <c r="H89"/>
  <c r="I134"/>
  <c r="I198"/>
  <c r="I183"/>
  <c r="I179"/>
  <c r="I160"/>
  <c r="I147"/>
  <c r="I128"/>
  <c r="G114"/>
  <c r="G106" s="1"/>
  <c r="F114"/>
  <c r="F106" s="1"/>
  <c r="H114"/>
  <c r="I115"/>
  <c r="I112"/>
  <c r="G89"/>
  <c r="F89"/>
  <c r="I87"/>
  <c r="I72"/>
  <c r="I68"/>
  <c r="I319"/>
  <c r="I217"/>
  <c r="I213"/>
  <c r="I210"/>
  <c r="I206"/>
  <c r="I201"/>
  <c r="I177"/>
  <c r="I173"/>
  <c r="I167"/>
  <c r="I131"/>
  <c r="I40"/>
  <c r="E306"/>
  <c r="I86"/>
  <c r="I46"/>
  <c r="E249"/>
  <c r="E166"/>
  <c r="E165" s="1"/>
  <c r="I186"/>
  <c r="E114"/>
  <c r="E106" s="1"/>
  <c r="I119"/>
  <c r="I117"/>
  <c r="E35"/>
  <c r="E14"/>
  <c r="E89"/>
  <c r="I19"/>
  <c r="F165" l="1"/>
  <c r="I212"/>
  <c r="E305"/>
  <c r="F305"/>
  <c r="H249"/>
  <c r="I250"/>
  <c r="I220"/>
  <c r="G219"/>
  <c r="I219" s="1"/>
  <c r="G249"/>
  <c r="I273"/>
  <c r="F13"/>
  <c r="H13"/>
  <c r="I205"/>
  <c r="I306"/>
  <c r="I305"/>
  <c r="I289"/>
  <c r="I239"/>
  <c r="G165"/>
  <c r="I67"/>
  <c r="I89"/>
  <c r="I166"/>
  <c r="H165"/>
  <c r="I145"/>
  <c r="I146"/>
  <c r="I114"/>
  <c r="H106"/>
  <c r="G13"/>
  <c r="I35"/>
  <c r="I118"/>
  <c r="I14"/>
  <c r="E13"/>
  <c r="E333" s="1"/>
  <c r="F333" l="1"/>
  <c r="I249"/>
  <c r="I165"/>
  <c r="H333"/>
  <c r="G333"/>
  <c r="I106"/>
  <c r="I13"/>
  <c r="I333" l="1"/>
</calcChain>
</file>

<file path=xl/sharedStrings.xml><?xml version="1.0" encoding="utf-8"?>
<sst xmlns="http://schemas.openxmlformats.org/spreadsheetml/2006/main" count="809" uniqueCount="320">
  <si>
    <t>(наименование органа, исполняющего бюджет)</t>
  </si>
  <si>
    <t xml:space="preserve"> на 01.04.2015 г.</t>
  </si>
  <si>
    <t>Дата печати 22.04.2015 (14:53:32)</t>
  </si>
  <si>
    <t>01</t>
  </si>
  <si>
    <t/>
  </si>
  <si>
    <t>3300000</t>
  </si>
  <si>
    <t>Муниципальная программа Уинского муниципального района "Развитие муниципального управления в Уинском муниципальном районе на 2015 - 2017 годы"</t>
  </si>
  <si>
    <t>3320000</t>
  </si>
  <si>
    <t>Подпрограмма "Развитие муниципальной службы и организация деятельности органов местного самоуправления " муниципальной программы Уинского муниципального района "Развитие муниципального управления в Унском муниципальном районе на 2015-2017 годы"</t>
  </si>
  <si>
    <t>3320001</t>
  </si>
  <si>
    <t>Глава муниципального образования</t>
  </si>
  <si>
    <t>8000000</t>
  </si>
  <si>
    <t>Непрограммные мероприятия</t>
  </si>
  <si>
    <t>8100000</t>
  </si>
  <si>
    <t>Обеспечение деятельности органов местного самоуправления</t>
  </si>
  <si>
    <t>8100003</t>
  </si>
  <si>
    <t>Председатель Земского Собрания муниципального образования</t>
  </si>
  <si>
    <t>8100004</t>
  </si>
  <si>
    <t>Депутаты (члены) Земского Собрания муниципального образования</t>
  </si>
  <si>
    <t>8100009</t>
  </si>
  <si>
    <t>Обеспечение выполнения функций муниципальными органами</t>
  </si>
  <si>
    <t>3320009</t>
  </si>
  <si>
    <t>3320501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</si>
  <si>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</si>
  <si>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3326319</t>
  </si>
  <si>
    <t>Образование комиссий по делам несовершеннолетних и защите их прав и организацию их деятельности</t>
  </si>
  <si>
    <t>3326321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</si>
  <si>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</si>
  <si>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3326322</t>
  </si>
  <si>
    <t>Составление протоколов об административных правонарушениях</t>
  </si>
  <si>
    <t>3326325</t>
  </si>
  <si>
    <t>Администрирование отдельных государственных полномочий по поддежке сельскохозяйственного производства</t>
  </si>
  <si>
    <t>3326326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</si>
  <si>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</si>
  <si>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8100201</t>
  </si>
  <si>
    <t>Ремонт, устройство водопровода и канализации, монтажа ТСО в помещении под МФЦ по адресу: с. Уинское, ул. Коммунистическая, 1</t>
  </si>
  <si>
    <t>3400000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</si>
  <si>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2015-2017 годы</t>
  </si>
  <si>
    <t>3410000</t>
  </si>
  <si>
    <t>Подпрограмма "Обеспечение реализации муниципальной программы 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2015-2017 годы</t>
  </si>
  <si>
    <t>3410009</t>
  </si>
  <si>
    <t>3410503</t>
  </si>
  <si>
    <t>Передача полномочий по казначейскому исполнению бюджета поселений</t>
  </si>
  <si>
    <t>3416327</t>
  </si>
  <si>
    <t>Обслуживание лицевых счетов органов государственной власти Пермского края, государственных краевых учреждений</t>
  </si>
  <si>
    <t>3420000</t>
  </si>
  <si>
    <t>Подпрограмма "Нормативно-методическое обеспечение и организация бюджетного процесса в Уинском муниципальном районе"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2015-2017 годы</t>
  </si>
  <si>
    <t>3422001</t>
  </si>
  <si>
    <t>Резервные фонды</t>
  </si>
  <si>
    <t>3310000</t>
  </si>
  <si>
    <t>Подпрограмма "Формирование общедоступной информационно - коммуникационной среды" муниципальной целевой программы "Развитие муниципального управления в Унском муниципальном районе"</t>
  </si>
  <si>
    <t>3312001</t>
  </si>
  <si>
    <t>Расходы на уплату взносов в АНО "Предуралье"</t>
  </si>
  <si>
    <t>3312002</t>
  </si>
  <si>
    <t>Расходы на уплату членского взноса в Совет муниципальных образований</t>
  </si>
  <si>
    <t>3325930</t>
  </si>
  <si>
    <t>3700000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</si>
  <si>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2015-2017 годы</t>
  </si>
  <si>
    <t>3702001</t>
  </si>
  <si>
    <t>Мероприятия по управлению муниципальным имуществом и земельными участками</t>
  </si>
  <si>
    <t>3800000</t>
  </si>
  <si>
    <t>Муниципальная программа Уинского муниципального района "Устойчивое развитие сельских территорий Уинского муниципального района на 2015-2017 годы"</t>
  </si>
  <si>
    <t>3830000</t>
  </si>
  <si>
    <t>Подпрограмма "Энергосбережение и повышение энергетической эффективности Уинского муниципального района" муниципальной программы Уинского муниципального района "Устойчивое развитие сельских территорий Уинского муниципального района на 2015-2017 годы"</t>
  </si>
  <si>
    <t>3832001</t>
  </si>
  <si>
    <t>Меропрятия, направленные на повышение эффективности использования энергетических ресурсов</t>
  </si>
  <si>
    <t>3840000</t>
  </si>
  <si>
    <t>Подпрограмма "Обеспечение реализации муниципальной программы" муниципальной программы Уинского муниципального района "Устойчивое развитие сельских территорий Уинского муниципального района 2015-2017 годы"</t>
  </si>
  <si>
    <t>3840011</t>
  </si>
  <si>
    <t>Обеспечение деятельности казенных учреждений</t>
  </si>
  <si>
    <t>3840111</t>
  </si>
  <si>
    <t>Передача полномочий на администрирование сельскими поселениями</t>
  </si>
  <si>
    <t>3842001</t>
  </si>
  <si>
    <t>Взносы в СРО "Строители Урала"</t>
  </si>
  <si>
    <t>3846329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</si>
  <si>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</si>
  <si>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04</t>
  </si>
  <si>
    <t>3600000</t>
  </si>
  <si>
    <t>Муниципальная программа Уинского муниципального района"Экономическое развитие Уинского муниципального района на 2015-2017 годы"</t>
  </si>
  <si>
    <t>3610000</t>
  </si>
  <si>
    <t>Подпрограмма "Развитие сельского хозяйства Уинского муниципального района на 2015-2017 годы" муниципальной программы Уинского муниципального района "Экономическое развитие Уинского муниципального района на 2015-2017 годы"</t>
  </si>
  <si>
    <t>3612001</t>
  </si>
  <si>
    <t>Развитие отрасли растениеводства</t>
  </si>
  <si>
    <t>3612002</t>
  </si>
  <si>
    <t>Поддержка начинающих крестьянских (фермерских) хозяйств.</t>
  </si>
  <si>
    <t>3612003</t>
  </si>
  <si>
    <t>Развитие кадрового потенциала</t>
  </si>
  <si>
    <t>3616324</t>
  </si>
  <si>
    <t>Государственная поддержка кредитования малых форм хозяйствования</t>
  </si>
  <si>
    <t>3810000</t>
  </si>
  <si>
    <t>Подпрограмма "Комплексное обустройство сельских поселений объектами социальной и инженерной инфраструктуры" муниципальной программы Уинского муниципального района"Устойчивое развитие сельских территорий Уинского муниципального района на 2015-2017 годы"</t>
  </si>
  <si>
    <t>3810802</t>
  </si>
  <si>
    <t>Реконструкция ГТС пруда в с.Суда Уинского района</t>
  </si>
  <si>
    <t>8200000</t>
  </si>
  <si>
    <t>Мероприятия, осуществляемые органами местного самоуправления, в рамках непрограммных направлений расходов</t>
  </si>
  <si>
    <t>8202001</t>
  </si>
  <si>
    <t>Разработка декларации безопасности ГТС на реке Уя в с. Уинское</t>
  </si>
  <si>
    <t>3820000</t>
  </si>
  <si>
    <t>Подпрограмма "Развитие транспортной системы и благоустойства Уинского муниципального района" муниципальной программы Уинского муниципального района "Устойчивое развитие сельских территорий Уинского муниципального района на 2015-2017 годы"</t>
  </si>
  <si>
    <t>3822004</t>
  </si>
  <si>
    <t>Возмещение убытков по перевозке пассажиров автомобильным транспортом</t>
  </si>
  <si>
    <t>3822001</t>
  </si>
  <si>
    <t>Средства на содержание автомобильных дорог общего пользования</t>
  </si>
  <si>
    <t>3822002</t>
  </si>
  <si>
    <t>Средства на ремонт автомобильных дорог общего пользования</t>
  </si>
  <si>
    <t>3822005</t>
  </si>
  <si>
    <t>Ремонт автомобильных дорог ул.Бабушкина, ул Космонавтов ул. Строителей, ул Сиреневая в с. Уинское Уинского района Пермского края.</t>
  </si>
  <si>
    <t>3825390</t>
  </si>
  <si>
    <t>Иные межбюджетные трансферты, передаваемые в 2015 году в бюджеты муниципальных образований на финансовое обеспечение дорожной деятельности за счет федерального бюджета</t>
  </si>
  <si>
    <t>3620000</t>
  </si>
  <si>
    <t>Подпрограмма "Поддержка малого и среднего предпринимательства в Уинском муниципальном районе на 2015-2017 годы" муниципальной программы Уинского муниципального района "Экономическое развитие Уинского муниципального района на 2015-2017 годы"</t>
  </si>
  <si>
    <t>3622001</t>
  </si>
  <si>
    <t>Мероприятия по поддержке малого и среднего предпринимательства</t>
  </si>
  <si>
    <t>3702003</t>
  </si>
  <si>
    <t>Уплата взносов на капитальный ремонт общего имущества в многоквартирных домах</t>
  </si>
  <si>
    <t>3702002</t>
  </si>
  <si>
    <t>Организация в границах поселения газоснабжения населения, в части технического обслуживания газопроводов</t>
  </si>
  <si>
    <t>3810604</t>
  </si>
  <si>
    <t>Газификация жилого фонда с. Уинское. Распределительные газопроводы 7-я очередь</t>
  </si>
  <si>
    <t>3810607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</si>
  <si>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</t>
  </si>
  <si>
    <t>3812800</t>
  </si>
  <si>
    <t>Реконструкция сетей водопровода в д. Ломь</t>
  </si>
  <si>
    <t>3822003</t>
  </si>
  <si>
    <t>Обслуживание и содержание места размещения бытовых отходов и строительного мусора у автодороги "Уинское-Салаваты"</t>
  </si>
  <si>
    <t>3200000</t>
  </si>
  <si>
    <t>Муниципальная программа Уинского муниципального района "Развитие системы образования в Уинском муниципальном районе на 2015 - 2017 годы"</t>
  </si>
  <si>
    <t>3210000</t>
  </si>
  <si>
    <t>Подпрограмма "Развитие системы дошкольного образования" муниципальной программы Уинского муниципального района "Развитие системы образования в Уинском муниципальном районе на 2015 - 2017 годы"</t>
  </si>
  <si>
    <t>3210011</t>
  </si>
  <si>
    <t>3216306</t>
  </si>
  <si>
    <t>Обеспечение воспитания и обучения детей-инвалидов в муниципальных дошкольных образовательных организациях и на дому</t>
  </si>
  <si>
    <t>3216311</t>
  </si>
  <si>
    <t>Предоставление мер социальной поддержки педагогическим работникам муниципальных общеобразовательных организаций</t>
  </si>
  <si>
    <t>3216330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</si>
  <si>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</si>
  <si>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3812700</t>
  </si>
  <si>
    <t>Реконструкция здания школы по адресу: с. Уинское, ул. 30 лет Победы, 2, под здание детского сада</t>
  </si>
  <si>
    <t>3816201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</si>
  <si>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</si>
  <si>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3220000</t>
  </si>
  <si>
    <t>Подпрограмма "Развитие системы начального, основного, среднего общего образования" муниципальной программы Уинского муниципального района "Развитие системы образования в Уинском муниципальном районе на 2015-2017 годы"</t>
  </si>
  <si>
    <t>3220011</t>
  </si>
  <si>
    <t>3220015</t>
  </si>
  <si>
    <t>Предоставление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</si>
  <si>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3226307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</si>
  <si>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</si>
  <si>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3226310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</si>
  <si>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</t>
  </si>
  <si>
    <t>3226311</t>
  </si>
  <si>
    <t>Предоставление мер социальной поддержки педагогическим работникам муниципальных общееобразовательных организаций</t>
  </si>
  <si>
    <t>3230000</t>
  </si>
  <si>
    <t>Подпрограмма "Развитие системы воспитания и дополнительного образования" муниципальной программы Уинского муниципального района "Развитие системы образования в Уинском муниципальном районе на 2015-2017 годы"</t>
  </si>
  <si>
    <t>3230010</t>
  </si>
  <si>
    <t>Предоставление муниципальной услуги по дополнительному образованию детей</t>
  </si>
  <si>
    <t>3232002</t>
  </si>
  <si>
    <t>Организация и проведение значимых мероприятий в сфере дополнительного образования, обеспечивающие функционирование и развитие дополнительного образования</t>
  </si>
  <si>
    <t>3500000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</si>
  <si>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районе"на 2015-2017 годы</t>
  </si>
  <si>
    <t>3510000</t>
  </si>
  <si>
    <t>Подпрограмма "Развитие сферы культуры в Уинском муниципальном районе "на 2015-2017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2015-2017 годы</t>
  </si>
  <si>
    <t>3510010</t>
  </si>
  <si>
    <t>3520000</t>
  </si>
  <si>
    <t>3520008</t>
  </si>
  <si>
    <t>Обеспечение деятельности казенных учреждений дополнительного образования</t>
  </si>
  <si>
    <t>3240000</t>
  </si>
  <si>
    <t>Подпрограмма "Организация в каникулярное время, оздоровления и занятость детей" муниципальной программы Уинского муниципального района "Развитие системы образования в Уинском муниципальном районе на 2015 - 2017 годы"</t>
  </si>
  <si>
    <t>3242001</t>
  </si>
  <si>
    <t>Мероприятия по проведению оздоровительной компании детей</t>
  </si>
  <si>
    <t>3242002</t>
  </si>
  <si>
    <t>Организация и проведение мероприятий по занятости детей</t>
  </si>
  <si>
    <t>3246320</t>
  </si>
  <si>
    <t>Организация отдыха и оздоровления детей</t>
  </si>
  <si>
    <t>3260000</t>
  </si>
  <si>
    <t>Подпрограмма "Развитие системы управления образования" муниципальной программы Уинского муниципального района "Развитие системы образования в Уинском муниципальном районе на 2015 - 2017 годы"</t>
  </si>
  <si>
    <t>3260009</t>
  </si>
  <si>
    <t>3260011</t>
  </si>
  <si>
    <t>3260016</t>
  </si>
  <si>
    <t>Обеспечение деятельности казенного учреждения по работе по мониторингу и развитию образования</t>
  </si>
  <si>
    <t>3262002</t>
  </si>
  <si>
    <t>Прочие мероприятия в области образования</t>
  </si>
  <si>
    <t>3266316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</si>
  <si>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общеобразовательную программу дошкольного образования</t>
  </si>
  <si>
    <t>3510012</t>
  </si>
  <si>
    <t>Культурно-досуговое обслуживание населения</t>
  </si>
  <si>
    <t>3510013</t>
  </si>
  <si>
    <t>Обеспечение деятельности казенного учреждения по библиотечному обслуживанию населения</t>
  </si>
  <si>
    <t>3510014</t>
  </si>
  <si>
    <t>Обеспечение деятельности казенного учреждения по сохранению и развитию музея</t>
  </si>
  <si>
    <t>3512002</t>
  </si>
  <si>
    <t>Организация и проведение значимых мероприятий в сфере искусства и культуры</t>
  </si>
  <si>
    <t>3510009</t>
  </si>
  <si>
    <t>3510011</t>
  </si>
  <si>
    <t>3512003</t>
  </si>
  <si>
    <t>Организация и проведение значимых мероприятий в сфере молодежи</t>
  </si>
  <si>
    <t>10</t>
  </si>
  <si>
    <t>3322001</t>
  </si>
  <si>
    <t>Расходы на выплату пенсии за выслугу лет лицам, замещавшим муниципальные должности, должности муниципальной службы в органах местного самоуправления</t>
  </si>
  <si>
    <t>3216314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</si>
  <si>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</si>
  <si>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3226314</t>
  </si>
  <si>
    <t>3226317</t>
  </si>
  <si>
    <t>Предоставление мер социальной поддержки учащимся из многодетных малоимущих семей</t>
  </si>
  <si>
    <t>3226318</t>
  </si>
  <si>
    <t>Предоставление мер социальной поддержки учащимся из малоимущих семей</t>
  </si>
  <si>
    <t>3236314</t>
  </si>
  <si>
    <t>3516314</t>
  </si>
  <si>
    <t>3516315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</si>
  <si>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</si>
  <si>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3530000</t>
  </si>
  <si>
    <t>Подпрограмма "Обеспечение жильем молодых семей в Уинском муниципальном районе" на 2015-2017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2015-2017 годы</t>
  </si>
  <si>
    <t>3530020</t>
  </si>
  <si>
    <t>Субсидии на обеспечение жильем молодых семей в рамках подпрограммы "Обеспечение жильем молодых семей в Уинском муниципальном районе на 2015-2017 годы.</t>
  </si>
  <si>
    <t>3536210</t>
  </si>
  <si>
    <t>Софинансирование мероприятий подпрограммы "Обеспечение жильем молодых семей" ФЦП "Жилище"</t>
  </si>
  <si>
    <t>8205134</t>
  </si>
  <si>
    <t>Обеспечение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Федерации от 7 мая 2008 г. № 714 «Об обеспечении жильем ветеранов Великой Отечественной войны 1941 - 1945 годов»</t>
  </si>
  <si>
    <t>8205135</t>
  </si>
  <si>
    <t>Обеспечение жильем отдельных категорий граждан, установленных федеральными законами от 12 января 1995 г. № 5-ФЗ «О ветеранах» и от 24 ноября 1995 г. № 181-ФЗ «О социальной защите инвалидов в Российской Федерации»</t>
  </si>
  <si>
    <t>3216316</t>
  </si>
  <si>
    <t>3250000</t>
  </si>
  <si>
    <t>Подпрограмма "Развитие физической культуры и спорта в образовательных учреждениях "Развитие системы образования в Уинском муниципальном районе на 2015 - 2017 годы"</t>
  </si>
  <si>
    <t>3252001</t>
  </si>
  <si>
    <t>Проведение физкультурных мероприятий и массовых спортивных мероприятий</t>
  </si>
  <si>
    <t>3522001</t>
  </si>
  <si>
    <t>Организация и проведение значимых мероприятий в сфере физической культуры</t>
  </si>
  <si>
    <t>3312003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</si>
  <si>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</si>
  <si>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3440000</t>
  </si>
  <si>
    <t>3442900</t>
  </si>
  <si>
    <t>Выравнивание бюджетной обеспеченности поселения из районного фонда финансовой поддержки</t>
  </si>
  <si>
    <t>100</t>
  </si>
  <si>
    <t>200</t>
  </si>
  <si>
    <t>800</t>
  </si>
  <si>
    <t>400</t>
  </si>
  <si>
    <t>300</t>
  </si>
  <si>
    <t>600</t>
  </si>
  <si>
    <t>500</t>
  </si>
  <si>
    <t>Раздел, подраздел</t>
  </si>
  <si>
    <t>ЦСР</t>
  </si>
  <si>
    <t>вид расходов</t>
  </si>
  <si>
    <t>Наименование насходов</t>
  </si>
  <si>
    <t>первоночальный план</t>
  </si>
  <si>
    <t>Уточненный план</t>
  </si>
  <si>
    <t>Исполнено за отчетный период (кассовые расходы)</t>
  </si>
  <si>
    <t>% выполнения уточненного плана на отчетную дату</t>
  </si>
  <si>
    <t>на год</t>
  </si>
  <si>
    <t>на отчетный период</t>
  </si>
  <si>
    <t>1</t>
  </si>
  <si>
    <t>2</t>
  </si>
  <si>
    <t>3</t>
  </si>
  <si>
    <t>4</t>
  </si>
  <si>
    <t>5</t>
  </si>
  <si>
    <t>6</t>
  </si>
  <si>
    <t>7</t>
  </si>
  <si>
    <t>8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</si>
  <si>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</si>
  <si>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</si>
  <si>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Межбюджетные трансферты</t>
  </si>
  <si>
    <t>Бюджетные инвестиции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</si>
  <si>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</si>
  <si>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</si>
  <si>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</si>
  <si>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Приложение 2</t>
  </si>
  <si>
    <t>к постановлению администрации</t>
  </si>
  <si>
    <t>Уинского мауниципального района Пермского края</t>
  </si>
  <si>
    <t>Обеспчение выполнения функций муниципальными органами</t>
  </si>
  <si>
    <t>3325903</t>
  </si>
  <si>
    <t>Государственная регистрация актов гражданского состояния</t>
  </si>
  <si>
    <t>8100002</t>
  </si>
  <si>
    <t>Руководитель Контрольно-счетной палаты муниципального образования</t>
  </si>
  <si>
    <t>8100502</t>
  </si>
  <si>
    <t>Передача полномочий по внешнему финансовому контролю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</si>
  <si>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2015-2017 годы</t>
  </si>
  <si>
    <t>Подпрограмма "Развитиефизической культуры и спорта в Уинском районе в Уинском муниципальном районе"на 2015-2017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2015-2017 годы</t>
  </si>
  <si>
    <t>3515147</t>
  </si>
  <si>
    <t>3515148</t>
  </si>
  <si>
    <t>Государственная поддержка муниципальных учреждений культуры, находящихся на территории сельских поселений</t>
  </si>
  <si>
    <t>Государственная поддержка лучших работников муниципальных учреждений культуры находящихся на территориях сельских поселений</t>
  </si>
  <si>
    <t>3535020</t>
  </si>
  <si>
    <t>Обеспечение жильем молодых семей 35%(ФБ)</t>
  </si>
  <si>
    <t>3615055</t>
  </si>
  <si>
    <t>3616209</t>
  </si>
  <si>
    <t>Возмещение части процентной ставки по долгосрочным среднесрочным и краткосрочным кредитам взятым малыми формами хозяйствования.</t>
  </si>
  <si>
    <t>Поддержка начинающих крестьянских ( фермерских) хозяйств (краевой бюджет)</t>
  </si>
  <si>
    <t>2625064</t>
  </si>
  <si>
    <t>Субсидии на государственную поддержку малого и среднего предпринимательства, включая крестьянские (фермерские) хозяйства в рамках подпрограммы "Развитие малого и среднего предпринимательства" государственной программы Российской Федерации "Экономическое развитие и инновационная экономика"</t>
  </si>
  <si>
    <t>3702004</t>
  </si>
  <si>
    <t>Страхование опасных объектов</t>
  </si>
  <si>
    <t>3810605</t>
  </si>
  <si>
    <t>Газификация жилого фонда с. Аспа (улицы Макарова, Школьная Свердлова)</t>
  </si>
  <si>
    <t>3812101</t>
  </si>
  <si>
    <t>Субсидии бюджетам муниципальных районов на софинансирование капитальных вложений в объекты муниципальной собственности.</t>
  </si>
  <si>
    <t>3850000</t>
  </si>
  <si>
    <t>3850702</t>
  </si>
  <si>
    <t>Подпрограмма "Сельское жильё"" муниципальной программы Уинского муниципального района "Устойчивое развитие сельских территорий Уинского муниципального района на 2015-2017 годы"</t>
  </si>
  <si>
    <t>Передача полномочий от поселений по созданию условий для жилищного строительства в рамках мероприятий "Сельское жилье"</t>
  </si>
  <si>
    <t>8206203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</si>
  <si>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</si>
  <si>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Внедрение федеральных государственных образовательных стандартов дошкольного образования</t>
  </si>
  <si>
    <t>3216405</t>
  </si>
  <si>
    <t>3220016</t>
  </si>
  <si>
    <t>3225097</t>
  </si>
  <si>
    <t>Мероприятия, направленные на создание в общеобразовательных организациях Пермского края, расположенных в сельской местности, условий для занятия физической культурой и спортом в Уинском муниципальном районе</t>
  </si>
  <si>
    <t>Субсидии на реализацию мероприятий на создание в общеобразовательных организациях, расположенных в сельской местности, условий для занятия физической культурой и спортом по ремонту спортивных залов</t>
  </si>
  <si>
    <t>3443000</t>
  </si>
  <si>
    <t>3515144</t>
  </si>
  <si>
    <t>Иные межбюджетные трансферты на комплектование книжных фондов библиотек муниципальных образований в рамках подпрограммы " Наследие" государственной программы Российской Федерации "Развитие культуры и туризма" на 2013-2020 годы"</t>
  </si>
  <si>
    <t>3815018</t>
  </si>
  <si>
    <t>Мероприятия федеральной целевой програмы " Устичивое развитие сельских территорий на 2014-2017 годы и на период до 2020 года". Развитие водоснобжения в сельской местности.</t>
  </si>
  <si>
    <t>3816216</t>
  </si>
  <si>
    <t>Предоставление субсидий бюджетам муниципальных образований на решение вопросов местного значения с участием средств самообложения граждан.</t>
  </si>
  <si>
    <t>3855018</t>
  </si>
  <si>
    <t>Субсидии на обеспечение жильем граждан РФ, проживающих в сельской местности, в том числе молодых семей и молодых специалистов.</t>
  </si>
  <si>
    <t>8100005</t>
  </si>
  <si>
    <t>Исполнение решения Арбитражного суда Пермского края на оплату судебных расходов по исполнительным листам ФС №00352324 от 29.12.2014 .,ФС №000352326 от 26.12.2014</t>
  </si>
  <si>
    <t>Иные межбюджетные трансферты</t>
  </si>
  <si>
    <t>3810608</t>
  </si>
  <si>
    <t>Реконструкция сетей водопровода в д.Ломь Уинского муниципального района Пермского края, протяженностью 8 км.</t>
  </si>
  <si>
    <t xml:space="preserve">от  28.10.2015 № 272-01-01-03 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</si>
</sst>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/>
    <xf numFmtId="0" fontId="2" fillId="0" borderId="0" xfId="1" applyFont="1" applyAlignment="1">
      <alignment horizontal="left" vertical="top" wrapText="1"/>
    </xf>
    <xf numFmtId="0" fontId="4" fillId="0" borderId="0" xfId="1" applyFont="1" applyAlignment="1"/>
    <xf numFmtId="0" fontId="3" fillId="0" borderId="0" xfId="1" applyFont="1" applyAlignment="1">
      <alignment horizontal="left"/>
    </xf>
    <xf numFmtId="22" fontId="3" fillId="0" borderId="0" xfId="1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left" vertical="center" wrapText="1"/>
    </xf>
    <xf numFmtId="49" fontId="5" fillId="0" borderId="3" xfId="1" applyNumberFormat="1" applyFont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right" vertical="center" wrapText="1"/>
    </xf>
    <xf numFmtId="165" fontId="8" fillId="2" borderId="1" xfId="1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right" vertical="center"/>
    </xf>
    <xf numFmtId="49" fontId="7" fillId="2" borderId="1" xfId="1" applyNumberFormat="1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left" vertical="center" wrapText="1"/>
    </xf>
    <xf numFmtId="49" fontId="5" fillId="0" borderId="0" xfId="1" applyNumberFormat="1" applyFont="1" applyBorder="1" applyAlignment="1">
      <alignment horizontal="left" vertical="center" wrapText="1"/>
    </xf>
    <xf numFmtId="49" fontId="6" fillId="0" borderId="0" xfId="1" applyNumberFormat="1" applyFont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4" fontId="8" fillId="0" borderId="1" xfId="1" applyNumberFormat="1" applyFont="1" applyBorder="1"/>
    <xf numFmtId="165" fontId="11" fillId="0" borderId="1" xfId="0" applyNumberFormat="1" applyFont="1" applyBorder="1"/>
    <xf numFmtId="49" fontId="7" fillId="0" borderId="6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top" wrapText="1"/>
    </xf>
    <xf numFmtId="4" fontId="7" fillId="2" borderId="0" xfId="1" applyNumberFormat="1" applyFont="1" applyFill="1" applyBorder="1" applyAlignment="1">
      <alignment horizontal="right" vertical="center" wrapText="1"/>
    </xf>
    <xf numFmtId="165" fontId="7" fillId="2" borderId="0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wrapText="1"/>
    </xf>
    <xf numFmtId="165" fontId="12" fillId="0" borderId="1" xfId="0" applyNumberFormat="1" applyFont="1" applyBorder="1"/>
    <xf numFmtId="49" fontId="7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3"/>
  <sheetViews>
    <sheetView tabSelected="1" topLeftCell="B1" workbookViewId="0">
      <selection activeCell="F4" sqref="F4:H4"/>
    </sheetView>
  </sheetViews>
  <sheetFormatPr defaultRowHeight="15"/>
  <cols>
    <col min="1" max="1" width="0" hidden="1" customWidth="1"/>
    <col min="2" max="2" width="8.85546875" customWidth="1"/>
    <col min="3" max="3" width="6.42578125" customWidth="1"/>
    <col min="4" max="4" width="42.85546875" customWidth="1"/>
    <col min="5" max="5" width="15.28515625" customWidth="1"/>
    <col min="6" max="6" width="14.85546875" customWidth="1"/>
    <col min="7" max="7" width="16.140625" customWidth="1"/>
    <col min="8" max="8" width="14.7109375" customWidth="1"/>
    <col min="9" max="9" width="11.28515625" customWidth="1"/>
  </cols>
  <sheetData>
    <row r="1" spans="1:9" ht="18.75">
      <c r="A1" s="48"/>
      <c r="B1" s="48"/>
      <c r="C1" s="48"/>
      <c r="D1" s="48"/>
      <c r="E1" s="48"/>
      <c r="F1" s="10" t="s">
        <v>263</v>
      </c>
      <c r="G1" s="11"/>
      <c r="H1" s="11"/>
      <c r="I1" s="2"/>
    </row>
    <row r="2" spans="1:9" ht="18.75">
      <c r="A2" s="6" t="s">
        <v>0</v>
      </c>
      <c r="B2" s="4"/>
      <c r="C2" s="4"/>
      <c r="D2" s="4"/>
      <c r="E2" s="4"/>
      <c r="F2" s="10" t="s">
        <v>264</v>
      </c>
      <c r="G2" s="11"/>
      <c r="H2" s="11"/>
      <c r="I2" s="2"/>
    </row>
    <row r="3" spans="1:9" ht="18.75">
      <c r="A3" s="7"/>
      <c r="B3" s="3"/>
      <c r="C3" s="3"/>
      <c r="D3" s="3"/>
      <c r="E3" s="3"/>
      <c r="F3" s="10" t="s">
        <v>265</v>
      </c>
      <c r="G3" s="11"/>
      <c r="H3" s="11"/>
      <c r="I3" s="3"/>
    </row>
    <row r="4" spans="1:9" ht="15.6" customHeight="1">
      <c r="A4" s="7" t="s">
        <v>1</v>
      </c>
      <c r="B4" s="3"/>
      <c r="C4" s="3"/>
      <c r="D4" s="8"/>
      <c r="E4" s="3"/>
      <c r="F4" s="51" t="s">
        <v>319</v>
      </c>
      <c r="G4" s="51"/>
      <c r="H4" s="51"/>
      <c r="I4" s="3"/>
    </row>
    <row r="5" spans="1:9">
      <c r="A5" s="4" t="s">
        <v>2</v>
      </c>
      <c r="B5" s="4"/>
      <c r="C5" s="4"/>
      <c r="D5" s="4"/>
      <c r="E5" s="4"/>
      <c r="F5" s="4"/>
      <c r="G5" s="4"/>
      <c r="H5" s="2"/>
      <c r="I5" s="2"/>
    </row>
    <row r="6" spans="1:9" ht="14.45" customHeight="1">
      <c r="A6" s="12"/>
      <c r="B6" s="52"/>
      <c r="C6" s="52"/>
      <c r="D6" s="52"/>
      <c r="E6" s="52"/>
      <c r="F6" s="52"/>
      <c r="G6" s="52"/>
      <c r="H6" s="52"/>
      <c r="I6" s="5"/>
    </row>
    <row r="7" spans="1:9" ht="14.45" customHeight="1">
      <c r="A7" s="12"/>
      <c r="B7" s="52"/>
      <c r="C7" s="52"/>
      <c r="D7" s="52"/>
      <c r="E7" s="52"/>
      <c r="F7" s="52"/>
      <c r="G7" s="52"/>
      <c r="H7" s="52"/>
      <c r="I7" s="1"/>
    </row>
    <row r="8" spans="1:9" ht="14.45" customHeight="1">
      <c r="A8" s="12"/>
      <c r="B8" s="12"/>
      <c r="C8" s="12"/>
      <c r="D8" s="12"/>
      <c r="E8" s="12"/>
      <c r="F8" s="12"/>
      <c r="G8" s="12"/>
      <c r="H8" s="12"/>
      <c r="I8" s="1"/>
    </row>
    <row r="9" spans="1:9">
      <c r="A9" s="49"/>
      <c r="B9" s="50"/>
      <c r="C9" s="50"/>
      <c r="D9" s="50"/>
      <c r="E9" s="50"/>
      <c r="F9" s="50"/>
      <c r="G9" s="1"/>
      <c r="H9" s="1"/>
      <c r="I9" s="1"/>
    </row>
    <row r="10" spans="1:9" ht="15.6" customHeight="1">
      <c r="A10" s="53" t="s">
        <v>238</v>
      </c>
      <c r="B10" s="44" t="s">
        <v>239</v>
      </c>
      <c r="C10" s="44" t="s">
        <v>240</v>
      </c>
      <c r="D10" s="44" t="s">
        <v>241</v>
      </c>
      <c r="E10" s="44" t="s">
        <v>242</v>
      </c>
      <c r="F10" s="45" t="s">
        <v>243</v>
      </c>
      <c r="G10" s="45"/>
      <c r="H10" s="44" t="s">
        <v>244</v>
      </c>
      <c r="I10" s="46" t="s">
        <v>245</v>
      </c>
    </row>
    <row r="11" spans="1:9" ht="15.6" customHeight="1">
      <c r="A11" s="53"/>
      <c r="B11" s="44"/>
      <c r="C11" s="44"/>
      <c r="D11" s="44"/>
      <c r="E11" s="44"/>
      <c r="F11" s="9" t="s">
        <v>246</v>
      </c>
      <c r="G11" s="9" t="s">
        <v>247</v>
      </c>
      <c r="H11" s="44"/>
      <c r="I11" s="47"/>
    </row>
    <row r="12" spans="1:9" ht="15.75">
      <c r="A12" s="13" t="s">
        <v>248</v>
      </c>
      <c r="B12" s="41" t="s">
        <v>248</v>
      </c>
      <c r="C12" s="41" t="s">
        <v>249</v>
      </c>
      <c r="D12" s="41" t="s">
        <v>250</v>
      </c>
      <c r="E12" s="41" t="s">
        <v>251</v>
      </c>
      <c r="F12" s="41" t="s">
        <v>252</v>
      </c>
      <c r="G12" s="41" t="s">
        <v>253</v>
      </c>
      <c r="H12" s="41" t="s">
        <v>254</v>
      </c>
      <c r="I12" s="41" t="s">
        <v>255</v>
      </c>
    </row>
    <row r="13" spans="1:9" ht="78.75">
      <c r="A13" s="18"/>
      <c r="B13" s="19" t="s">
        <v>125</v>
      </c>
      <c r="C13" s="19" t="s">
        <v>4</v>
      </c>
      <c r="D13" s="26" t="s">
        <v>126</v>
      </c>
      <c r="E13" s="20">
        <f>E14+E35+E67+E74+E86+E89</f>
        <v>176723000</v>
      </c>
      <c r="F13" s="20">
        <f>F14+F35+F67+F74+F86+F89</f>
        <v>176010653.31999999</v>
      </c>
      <c r="G13" s="20">
        <f>G14+G35+G67+G74+G86+G89</f>
        <v>127852436.51000002</v>
      </c>
      <c r="H13" s="20">
        <f>H14+H35+H67+H74+H86+H89</f>
        <v>125595983.74000002</v>
      </c>
      <c r="I13" s="21">
        <f t="shared" ref="I13:I22" si="0">H13/G13*100</f>
        <v>98.235111639954155</v>
      </c>
    </row>
    <row r="14" spans="1:9" ht="100.15" customHeight="1">
      <c r="A14" s="18"/>
      <c r="B14" s="16" t="s">
        <v>127</v>
      </c>
      <c r="C14" s="16" t="s">
        <v>4</v>
      </c>
      <c r="D14" s="24" t="s">
        <v>128</v>
      </c>
      <c r="E14" s="17">
        <f>E15+E19+E30+E23+E28+E25</f>
        <v>37898100</v>
      </c>
      <c r="F14" s="17">
        <f>F15+F19+F30+F23+F28+F25+F33</f>
        <v>36493946.310000002</v>
      </c>
      <c r="G14" s="17">
        <f t="shared" ref="G14:H14" si="1">G15+G19+G30+G23+G28+G25+G33</f>
        <v>26344482.949999999</v>
      </c>
      <c r="H14" s="17">
        <f t="shared" si="1"/>
        <v>24803081.650000002</v>
      </c>
      <c r="I14" s="23">
        <f t="shared" si="0"/>
        <v>94.149054650548763</v>
      </c>
    </row>
    <row r="15" spans="1:9" ht="31.5">
      <c r="A15" s="18"/>
      <c r="B15" s="16" t="s">
        <v>129</v>
      </c>
      <c r="C15" s="16" t="s">
        <v>4</v>
      </c>
      <c r="D15" s="24" t="s">
        <v>69</v>
      </c>
      <c r="E15" s="17">
        <v>8065600</v>
      </c>
      <c r="F15" s="17">
        <f>F16+F17+F18</f>
        <v>7940600</v>
      </c>
      <c r="G15" s="17">
        <f t="shared" ref="G15:H15" si="2">G16+G17+G18</f>
        <v>5683513.4100000001</v>
      </c>
      <c r="H15" s="17">
        <f t="shared" si="2"/>
        <v>5683513.4100000001</v>
      </c>
      <c r="I15" s="23">
        <f t="shared" si="0"/>
        <v>100</v>
      </c>
    </row>
    <row r="16" spans="1:9" ht="63">
      <c r="A16" s="34"/>
      <c r="B16" s="16"/>
      <c r="C16" s="16" t="s">
        <v>231</v>
      </c>
      <c r="D16" s="22" t="s">
        <v>256</v>
      </c>
      <c r="E16" s="17">
        <v>0</v>
      </c>
      <c r="F16" s="17">
        <v>100</v>
      </c>
      <c r="G16" s="17">
        <v>100</v>
      </c>
      <c r="H16" s="17">
        <v>100</v>
      </c>
      <c r="I16" s="23">
        <f t="shared" si="0"/>
        <v>100</v>
      </c>
    </row>
    <row r="17" spans="1:9" ht="31.5">
      <c r="A17" s="18"/>
      <c r="B17" s="16"/>
      <c r="C17" s="16" t="s">
        <v>232</v>
      </c>
      <c r="D17" s="22" t="s">
        <v>257</v>
      </c>
      <c r="E17" s="17">
        <v>7621400</v>
      </c>
      <c r="F17" s="17">
        <v>7443399.25</v>
      </c>
      <c r="G17" s="17">
        <v>5321522.41</v>
      </c>
      <c r="H17" s="17">
        <v>5321522.41</v>
      </c>
      <c r="I17" s="23">
        <f t="shared" si="0"/>
        <v>100</v>
      </c>
    </row>
    <row r="18" spans="1:9" ht="15.75">
      <c r="A18" s="18"/>
      <c r="B18" s="16"/>
      <c r="C18" s="16" t="s">
        <v>233</v>
      </c>
      <c r="D18" s="22" t="s">
        <v>260</v>
      </c>
      <c r="E18" s="17">
        <v>444200</v>
      </c>
      <c r="F18" s="17">
        <v>497100.75</v>
      </c>
      <c r="G18" s="17">
        <v>361891</v>
      </c>
      <c r="H18" s="17">
        <v>361891</v>
      </c>
      <c r="I18" s="23">
        <f t="shared" si="0"/>
        <v>100</v>
      </c>
    </row>
    <row r="19" spans="1:9" ht="63">
      <c r="A19" s="18"/>
      <c r="B19" s="16" t="s">
        <v>130</v>
      </c>
      <c r="C19" s="16" t="s">
        <v>4</v>
      </c>
      <c r="D19" s="24" t="s">
        <v>131</v>
      </c>
      <c r="E19" s="17">
        <f>E20+E21+E22</f>
        <v>71800</v>
      </c>
      <c r="F19" s="17">
        <f t="shared" ref="F19:H19" si="3">F20+F21+F22</f>
        <v>71824</v>
      </c>
      <c r="G19" s="17">
        <f t="shared" si="3"/>
        <v>52676</v>
      </c>
      <c r="H19" s="17">
        <f t="shared" si="3"/>
        <v>52662.720000000001</v>
      </c>
      <c r="I19" s="23">
        <f t="shared" si="0"/>
        <v>99.974789277849496</v>
      </c>
    </row>
    <row r="20" spans="1:9" ht="63">
      <c r="A20" s="18"/>
      <c r="B20" s="16"/>
      <c r="C20" s="16" t="s">
        <v>231</v>
      </c>
      <c r="D20" s="22" t="s">
        <v>256</v>
      </c>
      <c r="E20" s="17">
        <v>8500</v>
      </c>
      <c r="F20" s="17">
        <v>8546</v>
      </c>
      <c r="G20" s="17">
        <v>8546</v>
      </c>
      <c r="H20" s="17">
        <v>8545.92</v>
      </c>
      <c r="I20" s="23">
        <f t="shared" si="0"/>
        <v>99.999063889538959</v>
      </c>
    </row>
    <row r="21" spans="1:9" ht="31.5">
      <c r="A21" s="18"/>
      <c r="B21" s="16"/>
      <c r="C21" s="16" t="s">
        <v>232</v>
      </c>
      <c r="D21" s="22" t="s">
        <v>257</v>
      </c>
      <c r="E21" s="17">
        <v>900</v>
      </c>
      <c r="F21" s="17">
        <v>935</v>
      </c>
      <c r="G21" s="17">
        <v>450</v>
      </c>
      <c r="H21" s="17">
        <v>436.8</v>
      </c>
      <c r="I21" s="23">
        <f t="shared" si="0"/>
        <v>97.066666666666663</v>
      </c>
    </row>
    <row r="22" spans="1:9" ht="31.5">
      <c r="A22" s="18"/>
      <c r="B22" s="16"/>
      <c r="C22" s="16" t="s">
        <v>235</v>
      </c>
      <c r="D22" s="22" t="s">
        <v>262</v>
      </c>
      <c r="E22" s="17">
        <v>62400</v>
      </c>
      <c r="F22" s="17">
        <v>62343</v>
      </c>
      <c r="G22" s="17">
        <v>43680</v>
      </c>
      <c r="H22" s="17">
        <v>43680</v>
      </c>
      <c r="I22" s="23">
        <f t="shared" si="0"/>
        <v>100</v>
      </c>
    </row>
    <row r="23" spans="1:9" ht="63">
      <c r="A23" s="18"/>
      <c r="B23" s="16" t="s">
        <v>132</v>
      </c>
      <c r="C23" s="16" t="s">
        <v>4</v>
      </c>
      <c r="D23" s="24" t="s">
        <v>133</v>
      </c>
      <c r="E23" s="17">
        <f>E24</f>
        <v>58100</v>
      </c>
      <c r="F23" s="17">
        <f t="shared" ref="F23:H23" si="4">F24</f>
        <v>58085</v>
      </c>
      <c r="G23" s="17">
        <f t="shared" si="4"/>
        <v>0</v>
      </c>
      <c r="H23" s="17">
        <f t="shared" si="4"/>
        <v>0</v>
      </c>
      <c r="I23" s="23">
        <v>0</v>
      </c>
    </row>
    <row r="24" spans="1:9" ht="63">
      <c r="A24" s="18"/>
      <c r="B24" s="16"/>
      <c r="C24" s="16" t="s">
        <v>231</v>
      </c>
      <c r="D24" s="22" t="s">
        <v>256</v>
      </c>
      <c r="E24" s="17">
        <v>58100</v>
      </c>
      <c r="F24" s="17">
        <v>58085</v>
      </c>
      <c r="G24" s="17">
        <v>0</v>
      </c>
      <c r="H24" s="17">
        <v>0</v>
      </c>
      <c r="I24" s="23">
        <v>0</v>
      </c>
    </row>
    <row r="25" spans="1:9" ht="126">
      <c r="A25" s="18"/>
      <c r="B25" s="16" t="s">
        <v>198</v>
      </c>
      <c r="C25" s="16" t="s">
        <v>4</v>
      </c>
      <c r="D25" s="24" t="s">
        <v>199</v>
      </c>
      <c r="E25" s="17">
        <v>606000</v>
      </c>
      <c r="F25" s="17">
        <f>F26+F27</f>
        <v>716016.31</v>
      </c>
      <c r="G25" s="17">
        <f t="shared" ref="G25:H25" si="5">G26+G27</f>
        <v>564933.54</v>
      </c>
      <c r="H25" s="17">
        <f t="shared" si="5"/>
        <v>510613.70999999996</v>
      </c>
      <c r="I25" s="23">
        <f t="shared" ref="I25:I29" si="6">H25/G25*100</f>
        <v>90.384739769566508</v>
      </c>
    </row>
    <row r="26" spans="1:9" ht="63">
      <c r="A26" s="18"/>
      <c r="B26" s="16"/>
      <c r="C26" s="16" t="s">
        <v>231</v>
      </c>
      <c r="D26" s="22" t="s">
        <v>256</v>
      </c>
      <c r="E26" s="17">
        <v>386000</v>
      </c>
      <c r="F26" s="17">
        <v>456179.94</v>
      </c>
      <c r="G26" s="17">
        <v>368217.93</v>
      </c>
      <c r="H26" s="17">
        <v>332631.21999999997</v>
      </c>
      <c r="I26" s="23">
        <f t="shared" si="6"/>
        <v>90.335421743313788</v>
      </c>
    </row>
    <row r="27" spans="1:9" ht="31.5">
      <c r="A27" s="18"/>
      <c r="B27" s="16"/>
      <c r="C27" s="16" t="s">
        <v>235</v>
      </c>
      <c r="D27" s="22" t="s">
        <v>262</v>
      </c>
      <c r="E27" s="17">
        <v>220000</v>
      </c>
      <c r="F27" s="17">
        <v>259836.37</v>
      </c>
      <c r="G27" s="17">
        <v>196715.61</v>
      </c>
      <c r="H27" s="17">
        <v>177982.49</v>
      </c>
      <c r="I27" s="23">
        <f t="shared" si="6"/>
        <v>90.477054667903573</v>
      </c>
    </row>
    <row r="28" spans="1:9" ht="94.5">
      <c r="A28" s="18"/>
      <c r="B28" s="16" t="s">
        <v>219</v>
      </c>
      <c r="C28" s="16" t="s">
        <v>4</v>
      </c>
      <c r="D28" s="24" t="s">
        <v>182</v>
      </c>
      <c r="E28" s="17">
        <f>E29</f>
        <v>1216200</v>
      </c>
      <c r="F28" s="17">
        <f>F29</f>
        <v>1086843</v>
      </c>
      <c r="G28" s="17">
        <f t="shared" ref="G28:H28" si="7">G29</f>
        <v>387900</v>
      </c>
      <c r="H28" s="17">
        <f t="shared" si="7"/>
        <v>386692.18</v>
      </c>
      <c r="I28" s="23">
        <f t="shared" si="6"/>
        <v>99.688625934519209</v>
      </c>
    </row>
    <row r="29" spans="1:9" ht="31.5">
      <c r="A29" s="18"/>
      <c r="B29" s="16"/>
      <c r="C29" s="16" t="s">
        <v>235</v>
      </c>
      <c r="D29" s="22" t="s">
        <v>262</v>
      </c>
      <c r="E29" s="17">
        <v>1216200</v>
      </c>
      <c r="F29" s="17">
        <v>1086843</v>
      </c>
      <c r="G29" s="17">
        <v>387900</v>
      </c>
      <c r="H29" s="17">
        <v>386692.18</v>
      </c>
      <c r="I29" s="23">
        <f t="shared" si="6"/>
        <v>99.688625934519209</v>
      </c>
    </row>
    <row r="30" spans="1:9" ht="94.5">
      <c r="A30" s="18"/>
      <c r="B30" s="16" t="s">
        <v>134</v>
      </c>
      <c r="C30" s="16" t="s">
        <v>4</v>
      </c>
      <c r="D30" s="24" t="s">
        <v>135</v>
      </c>
      <c r="E30" s="17">
        <f>E31+E32</f>
        <v>27880400</v>
      </c>
      <c r="F30" s="17">
        <f>F31+F32</f>
        <v>26207278</v>
      </c>
      <c r="G30" s="17">
        <f>G31+G32</f>
        <v>19655460</v>
      </c>
      <c r="H30" s="17">
        <f>H31+H32</f>
        <v>18169599.630000003</v>
      </c>
      <c r="I30" s="23">
        <f t="shared" ref="I30:I82" si="8">H30/G30*100</f>
        <v>92.440470128910761</v>
      </c>
    </row>
    <row r="31" spans="1:9" ht="63">
      <c r="A31" s="18"/>
      <c r="B31" s="16"/>
      <c r="C31" s="16" t="s">
        <v>231</v>
      </c>
      <c r="D31" s="22" t="s">
        <v>256</v>
      </c>
      <c r="E31" s="17">
        <v>27256100</v>
      </c>
      <c r="F31" s="17">
        <v>24735068</v>
      </c>
      <c r="G31" s="17">
        <v>18627833</v>
      </c>
      <c r="H31" s="17">
        <v>17238090.510000002</v>
      </c>
      <c r="I31" s="23">
        <f t="shared" si="8"/>
        <v>92.539430163454867</v>
      </c>
    </row>
    <row r="32" spans="1:9" ht="31.5">
      <c r="A32" s="18"/>
      <c r="B32" s="16"/>
      <c r="C32" s="16" t="s">
        <v>232</v>
      </c>
      <c r="D32" s="22" t="s">
        <v>257</v>
      </c>
      <c r="E32" s="17">
        <v>624300</v>
      </c>
      <c r="F32" s="17">
        <v>1472210</v>
      </c>
      <c r="G32" s="17">
        <v>1027627</v>
      </c>
      <c r="H32" s="17">
        <v>931509.12</v>
      </c>
      <c r="I32" s="23">
        <f t="shared" si="8"/>
        <v>90.646617887618746</v>
      </c>
    </row>
    <row r="33" spans="1:9" ht="46.9" customHeight="1">
      <c r="A33" s="43"/>
      <c r="B33" s="16" t="s">
        <v>300</v>
      </c>
      <c r="C33" s="16"/>
      <c r="D33" s="22" t="s">
        <v>299</v>
      </c>
      <c r="E33" s="17">
        <v>0</v>
      </c>
      <c r="F33" s="17">
        <f>F34</f>
        <v>413300</v>
      </c>
      <c r="G33" s="17">
        <f t="shared" ref="G33:H33" si="9">G34</f>
        <v>0</v>
      </c>
      <c r="H33" s="17">
        <f t="shared" si="9"/>
        <v>0</v>
      </c>
      <c r="I33" s="23">
        <v>0</v>
      </c>
    </row>
    <row r="34" spans="1:9" ht="31.5">
      <c r="A34" s="43"/>
      <c r="B34" s="16"/>
      <c r="C34" s="16" t="s">
        <v>232</v>
      </c>
      <c r="D34" s="22" t="s">
        <v>257</v>
      </c>
      <c r="E34" s="17">
        <v>0</v>
      </c>
      <c r="F34" s="17">
        <v>413300</v>
      </c>
      <c r="G34" s="17">
        <v>0</v>
      </c>
      <c r="H34" s="17">
        <v>0</v>
      </c>
      <c r="I34" s="23">
        <v>0</v>
      </c>
    </row>
    <row r="35" spans="1:9" ht="110.25">
      <c r="A35" s="18"/>
      <c r="B35" s="16" t="s">
        <v>140</v>
      </c>
      <c r="C35" s="16" t="s">
        <v>4</v>
      </c>
      <c r="D35" s="24" t="s">
        <v>141</v>
      </c>
      <c r="E35" s="17">
        <f>E36+E40+E46+E50+E53+E56+E60+E64</f>
        <v>124140900</v>
      </c>
      <c r="F35" s="17">
        <f>F36+F40+F46+F50+F53+F56+F60+F64+F42+F44</f>
        <v>123913812.89999999</v>
      </c>
      <c r="G35" s="17">
        <f t="shared" ref="G35:H35" si="10">G36+G40+G46+G50+G53+G56+G60+G64+G42+G44</f>
        <v>91195965.480000004</v>
      </c>
      <c r="H35" s="17">
        <f t="shared" si="10"/>
        <v>90522759.140000015</v>
      </c>
      <c r="I35" s="23">
        <f t="shared" si="8"/>
        <v>99.261802497011089</v>
      </c>
    </row>
    <row r="36" spans="1:9" ht="31.5">
      <c r="A36" s="18"/>
      <c r="B36" s="16" t="s">
        <v>142</v>
      </c>
      <c r="C36" s="16" t="s">
        <v>4</v>
      </c>
      <c r="D36" s="24" t="s">
        <v>69</v>
      </c>
      <c r="E36" s="17">
        <v>6136300</v>
      </c>
      <c r="F36" s="17">
        <f>F38+F39+F37</f>
        <v>5219100</v>
      </c>
      <c r="G36" s="17">
        <f t="shared" ref="G36:H36" si="11">G38+G39+G37</f>
        <v>3257509.95</v>
      </c>
      <c r="H36" s="17">
        <f t="shared" si="11"/>
        <v>3257509.95</v>
      </c>
      <c r="I36" s="23">
        <f t="shared" si="8"/>
        <v>100</v>
      </c>
    </row>
    <row r="37" spans="1:9" ht="63">
      <c r="A37" s="43"/>
      <c r="B37" s="16"/>
      <c r="C37" s="16" t="s">
        <v>231</v>
      </c>
      <c r="D37" s="22" t="s">
        <v>256</v>
      </c>
      <c r="E37" s="17">
        <v>0</v>
      </c>
      <c r="F37" s="17">
        <v>829</v>
      </c>
      <c r="G37" s="17">
        <v>829</v>
      </c>
      <c r="H37" s="17">
        <v>829</v>
      </c>
      <c r="I37" s="23">
        <f t="shared" si="8"/>
        <v>100</v>
      </c>
    </row>
    <row r="38" spans="1:9" ht="31.5">
      <c r="A38" s="18"/>
      <c r="B38" s="16"/>
      <c r="C38" s="16" t="s">
        <v>232</v>
      </c>
      <c r="D38" s="22" t="s">
        <v>257</v>
      </c>
      <c r="E38" s="17">
        <v>5579600</v>
      </c>
      <c r="F38" s="17">
        <v>4635708</v>
      </c>
      <c r="G38" s="17">
        <v>2816921.95</v>
      </c>
      <c r="H38" s="17">
        <v>2816921.95</v>
      </c>
      <c r="I38" s="23">
        <f t="shared" si="8"/>
        <v>100</v>
      </c>
    </row>
    <row r="39" spans="1:9" ht="15.75">
      <c r="A39" s="18"/>
      <c r="B39" s="16"/>
      <c r="C39" s="16" t="s">
        <v>233</v>
      </c>
      <c r="D39" s="22" t="s">
        <v>260</v>
      </c>
      <c r="E39" s="17">
        <v>556700</v>
      </c>
      <c r="F39" s="17">
        <v>582563</v>
      </c>
      <c r="G39" s="17">
        <v>439759</v>
      </c>
      <c r="H39" s="17">
        <v>439759</v>
      </c>
      <c r="I39" s="23">
        <f t="shared" si="8"/>
        <v>100</v>
      </c>
    </row>
    <row r="40" spans="1:9" ht="94.5">
      <c r="A40" s="18"/>
      <c r="B40" s="16" t="s">
        <v>143</v>
      </c>
      <c r="C40" s="16" t="s">
        <v>4</v>
      </c>
      <c r="D40" s="24" t="s">
        <v>144</v>
      </c>
      <c r="E40" s="17">
        <v>15824500</v>
      </c>
      <c r="F40" s="17">
        <f>F41</f>
        <v>15249900</v>
      </c>
      <c r="G40" s="17">
        <f>G41</f>
        <v>9622633.8000000007</v>
      </c>
      <c r="H40" s="17">
        <f>H41</f>
        <v>9622633.8000000007</v>
      </c>
      <c r="I40" s="23">
        <f t="shared" si="8"/>
        <v>100</v>
      </c>
    </row>
    <row r="41" spans="1:9" ht="47.25">
      <c r="A41" s="18"/>
      <c r="B41" s="16"/>
      <c r="C41" s="16" t="s">
        <v>236</v>
      </c>
      <c r="D41" s="22" t="s">
        <v>261</v>
      </c>
      <c r="E41" s="17">
        <v>15824500</v>
      </c>
      <c r="F41" s="17">
        <v>15249900</v>
      </c>
      <c r="G41" s="17">
        <v>9622633.8000000007</v>
      </c>
      <c r="H41" s="17">
        <v>9622633.8000000007</v>
      </c>
      <c r="I41" s="23">
        <f t="shared" si="8"/>
        <v>100</v>
      </c>
    </row>
    <row r="42" spans="1:9" ht="97.15" customHeight="1">
      <c r="A42" s="43"/>
      <c r="B42" s="16" t="s">
        <v>301</v>
      </c>
      <c r="C42" s="16"/>
      <c r="D42" s="22" t="s">
        <v>303</v>
      </c>
      <c r="E42" s="17">
        <v>0</v>
      </c>
      <c r="F42" s="17">
        <f>F43</f>
        <v>175000</v>
      </c>
      <c r="G42" s="17">
        <f t="shared" ref="G42:H42" si="12">G43</f>
        <v>175000</v>
      </c>
      <c r="H42" s="17">
        <f t="shared" si="12"/>
        <v>175000</v>
      </c>
      <c r="I42" s="23">
        <f t="shared" si="8"/>
        <v>100</v>
      </c>
    </row>
    <row r="43" spans="1:9" ht="46.9" customHeight="1">
      <c r="A43" s="43"/>
      <c r="B43" s="16"/>
      <c r="C43" s="16" t="s">
        <v>236</v>
      </c>
      <c r="D43" s="22" t="s">
        <v>261</v>
      </c>
      <c r="E43" s="17">
        <v>0</v>
      </c>
      <c r="F43" s="17">
        <v>175000</v>
      </c>
      <c r="G43" s="17">
        <v>175000</v>
      </c>
      <c r="H43" s="17">
        <v>175000</v>
      </c>
      <c r="I43" s="23">
        <f t="shared" si="8"/>
        <v>100</v>
      </c>
    </row>
    <row r="44" spans="1:9" ht="80.45" customHeight="1">
      <c r="A44" s="43"/>
      <c r="B44" s="16" t="s">
        <v>302</v>
      </c>
      <c r="C44" s="16"/>
      <c r="D44" s="22" t="s">
        <v>304</v>
      </c>
      <c r="E44" s="17">
        <v>0</v>
      </c>
      <c r="F44" s="17">
        <f>F45</f>
        <v>408333.33</v>
      </c>
      <c r="G44" s="17">
        <f t="shared" ref="G44:H44" si="13">G45</f>
        <v>408333.33</v>
      </c>
      <c r="H44" s="17">
        <f t="shared" si="13"/>
        <v>408333.33</v>
      </c>
      <c r="I44" s="23">
        <f t="shared" si="8"/>
        <v>100</v>
      </c>
    </row>
    <row r="45" spans="1:9" ht="52.15" customHeight="1">
      <c r="A45" s="43"/>
      <c r="B45" s="16"/>
      <c r="C45" s="16" t="s">
        <v>236</v>
      </c>
      <c r="D45" s="22" t="s">
        <v>261</v>
      </c>
      <c r="E45" s="17">
        <v>0</v>
      </c>
      <c r="F45" s="17">
        <v>408333.33</v>
      </c>
      <c r="G45" s="17">
        <v>408333.33</v>
      </c>
      <c r="H45" s="17">
        <v>408333.33</v>
      </c>
      <c r="I45" s="23">
        <f t="shared" si="8"/>
        <v>100</v>
      </c>
    </row>
    <row r="46" spans="1:9" ht="110.25">
      <c r="A46" s="18"/>
      <c r="B46" s="16" t="s">
        <v>145</v>
      </c>
      <c r="C46" s="16" t="s">
        <v>4</v>
      </c>
      <c r="D46" s="24" t="s">
        <v>146</v>
      </c>
      <c r="E46" s="17">
        <f>E47+E48+E49</f>
        <v>85057200</v>
      </c>
      <c r="F46" s="17">
        <f>F47+F48+F49</f>
        <v>85360210</v>
      </c>
      <c r="G46" s="17">
        <f>G47+G48+G49</f>
        <v>65016792</v>
      </c>
      <c r="H46" s="17">
        <f>H47+H48+H49</f>
        <v>65015992.490000002</v>
      </c>
      <c r="I46" s="23">
        <f t="shared" si="8"/>
        <v>99.998770302293607</v>
      </c>
    </row>
    <row r="47" spans="1:9" ht="82.15" customHeight="1">
      <c r="A47" s="18"/>
      <c r="B47" s="16"/>
      <c r="C47" s="16" t="s">
        <v>231</v>
      </c>
      <c r="D47" s="22" t="s">
        <v>256</v>
      </c>
      <c r="E47" s="17">
        <v>17000000</v>
      </c>
      <c r="F47" s="17">
        <v>18136137.059999999</v>
      </c>
      <c r="G47" s="17">
        <v>12325269.17</v>
      </c>
      <c r="H47" s="17">
        <v>12325267.4</v>
      </c>
      <c r="I47" s="23">
        <f t="shared" si="8"/>
        <v>99.999985639258867</v>
      </c>
    </row>
    <row r="48" spans="1:9" ht="31.5">
      <c r="A48" s="18"/>
      <c r="B48" s="16"/>
      <c r="C48" s="16" t="s">
        <v>232</v>
      </c>
      <c r="D48" s="22" t="s">
        <v>257</v>
      </c>
      <c r="E48" s="17">
        <v>500000</v>
      </c>
      <c r="F48" s="17">
        <v>366310.94</v>
      </c>
      <c r="G48" s="17">
        <v>275605.13</v>
      </c>
      <c r="H48" s="17">
        <v>274807.39</v>
      </c>
      <c r="I48" s="23">
        <f t="shared" si="8"/>
        <v>99.710549654863101</v>
      </c>
    </row>
    <row r="49" spans="1:9" ht="47.25">
      <c r="A49" s="18"/>
      <c r="B49" s="16"/>
      <c r="C49" s="16" t="s">
        <v>236</v>
      </c>
      <c r="D49" s="22" t="s">
        <v>261</v>
      </c>
      <c r="E49" s="17">
        <v>67557200</v>
      </c>
      <c r="F49" s="17">
        <v>66857762</v>
      </c>
      <c r="G49" s="17">
        <v>52415917.700000003</v>
      </c>
      <c r="H49" s="17">
        <v>52415917.700000003</v>
      </c>
      <c r="I49" s="23">
        <f t="shared" si="8"/>
        <v>100</v>
      </c>
    </row>
    <row r="50" spans="1:9" ht="78.75">
      <c r="A50" s="18"/>
      <c r="B50" s="16" t="s">
        <v>147</v>
      </c>
      <c r="C50" s="16" t="s">
        <v>4</v>
      </c>
      <c r="D50" s="24" t="s">
        <v>148</v>
      </c>
      <c r="E50" s="17">
        <f>E51+E52</f>
        <v>2799700</v>
      </c>
      <c r="F50" s="17">
        <f>F51+F52</f>
        <v>2799711</v>
      </c>
      <c r="G50" s="17">
        <f>G51+G52</f>
        <v>1845670</v>
      </c>
      <c r="H50" s="17">
        <f>H51+H52</f>
        <v>1845025.78</v>
      </c>
      <c r="I50" s="23">
        <f t="shared" si="8"/>
        <v>99.965095602139058</v>
      </c>
    </row>
    <row r="51" spans="1:9" ht="63">
      <c r="A51" s="18"/>
      <c r="B51" s="16"/>
      <c r="C51" s="16" t="s">
        <v>231</v>
      </c>
      <c r="D51" s="22" t="s">
        <v>256</v>
      </c>
      <c r="E51" s="17">
        <v>604910</v>
      </c>
      <c r="F51" s="17">
        <v>576658.80000000005</v>
      </c>
      <c r="G51" s="17">
        <v>390824.01</v>
      </c>
      <c r="H51" s="17">
        <v>390824.01</v>
      </c>
      <c r="I51" s="23">
        <f t="shared" si="8"/>
        <v>100</v>
      </c>
    </row>
    <row r="52" spans="1:9" ht="47.25">
      <c r="A52" s="18"/>
      <c r="B52" s="16"/>
      <c r="C52" s="16" t="s">
        <v>236</v>
      </c>
      <c r="D52" s="22" t="s">
        <v>261</v>
      </c>
      <c r="E52" s="17">
        <v>2194790</v>
      </c>
      <c r="F52" s="17">
        <v>2223052.2000000002</v>
      </c>
      <c r="G52" s="17">
        <v>1454845.99</v>
      </c>
      <c r="H52" s="17">
        <v>1454201.77</v>
      </c>
      <c r="I52" s="23">
        <f t="shared" si="8"/>
        <v>99.95571902425219</v>
      </c>
    </row>
    <row r="53" spans="1:9" ht="63">
      <c r="A53" s="18"/>
      <c r="B53" s="16" t="s">
        <v>149</v>
      </c>
      <c r="C53" s="16" t="s">
        <v>4</v>
      </c>
      <c r="D53" s="24" t="s">
        <v>150</v>
      </c>
      <c r="E53" s="17">
        <f>E54+E55</f>
        <v>1719300</v>
      </c>
      <c r="F53" s="17">
        <f>F54+F55</f>
        <v>1719331</v>
      </c>
      <c r="G53" s="17">
        <f>G54+G55</f>
        <v>1312986</v>
      </c>
      <c r="H53" s="17">
        <f>H54+H55</f>
        <v>1312986</v>
      </c>
      <c r="I53" s="23">
        <f t="shared" si="8"/>
        <v>100</v>
      </c>
    </row>
    <row r="54" spans="1:9" ht="63">
      <c r="A54" s="18"/>
      <c r="B54" s="16"/>
      <c r="C54" s="16" t="s">
        <v>231</v>
      </c>
      <c r="D54" s="22" t="s">
        <v>256</v>
      </c>
      <c r="E54" s="17">
        <v>165900</v>
      </c>
      <c r="F54" s="17">
        <v>167228.04999999999</v>
      </c>
      <c r="G54" s="17">
        <v>121511.42</v>
      </c>
      <c r="H54" s="17">
        <v>121511.42</v>
      </c>
      <c r="I54" s="23">
        <f t="shared" si="8"/>
        <v>100</v>
      </c>
    </row>
    <row r="55" spans="1:9" ht="47.25">
      <c r="A55" s="18"/>
      <c r="B55" s="16"/>
      <c r="C55" s="16" t="s">
        <v>236</v>
      </c>
      <c r="D55" s="22" t="s">
        <v>261</v>
      </c>
      <c r="E55" s="17">
        <v>1553400</v>
      </c>
      <c r="F55" s="17">
        <v>1552102.95</v>
      </c>
      <c r="G55" s="17">
        <v>1191474.58</v>
      </c>
      <c r="H55" s="17">
        <v>1191474.58</v>
      </c>
      <c r="I55" s="23">
        <f t="shared" si="8"/>
        <v>100</v>
      </c>
    </row>
    <row r="56" spans="1:9" ht="126">
      <c r="A56" s="18"/>
      <c r="B56" s="16" t="s">
        <v>200</v>
      </c>
      <c r="C56" s="16" t="s">
        <v>4</v>
      </c>
      <c r="D56" s="24" t="s">
        <v>199</v>
      </c>
      <c r="E56" s="17">
        <f>E57+E58+E59</f>
        <v>4658200</v>
      </c>
      <c r="F56" s="17">
        <f>F57+F58+F59</f>
        <v>5308570.57</v>
      </c>
      <c r="G56" s="17">
        <f>G57+G58+G59</f>
        <v>5182880.4000000004</v>
      </c>
      <c r="H56" s="17">
        <f>H57+H58+H59</f>
        <v>4511829.79</v>
      </c>
      <c r="I56" s="23">
        <f t="shared" si="8"/>
        <v>87.05255459879028</v>
      </c>
    </row>
    <row r="57" spans="1:9" ht="63">
      <c r="A57" s="18"/>
      <c r="B57" s="16"/>
      <c r="C57" s="16" t="s">
        <v>231</v>
      </c>
      <c r="D57" s="22" t="s">
        <v>256</v>
      </c>
      <c r="E57" s="17">
        <v>909000</v>
      </c>
      <c r="F57" s="17">
        <v>1063092.1599999999</v>
      </c>
      <c r="G57" s="17">
        <v>1002094.22</v>
      </c>
      <c r="H57" s="17">
        <v>650570.85</v>
      </c>
      <c r="I57" s="23">
        <f t="shared" si="8"/>
        <v>64.921125879760083</v>
      </c>
    </row>
    <row r="58" spans="1:9" ht="31.5">
      <c r="A58" s="18"/>
      <c r="B58" s="16"/>
      <c r="C58" s="16" t="s">
        <v>235</v>
      </c>
      <c r="D58" s="22" t="s">
        <v>262</v>
      </c>
      <c r="E58" s="17">
        <v>600200</v>
      </c>
      <c r="F58" s="17">
        <v>1506474.03</v>
      </c>
      <c r="G58" s="17">
        <v>1441781.8</v>
      </c>
      <c r="H58" s="17">
        <v>1122254.56</v>
      </c>
      <c r="I58" s="23">
        <f t="shared" si="8"/>
        <v>77.838030692300322</v>
      </c>
    </row>
    <row r="59" spans="1:9" ht="47.25">
      <c r="A59" s="18"/>
      <c r="B59" s="16"/>
      <c r="C59" s="16" t="s">
        <v>236</v>
      </c>
      <c r="D59" s="22" t="s">
        <v>261</v>
      </c>
      <c r="E59" s="17">
        <v>3149000</v>
      </c>
      <c r="F59" s="17">
        <v>2739004.38</v>
      </c>
      <c r="G59" s="17">
        <v>2739004.38</v>
      </c>
      <c r="H59" s="17">
        <v>2739004.38</v>
      </c>
      <c r="I59" s="23">
        <f t="shared" si="8"/>
        <v>100</v>
      </c>
    </row>
    <row r="60" spans="1:9" ht="47.25">
      <c r="A60" s="18"/>
      <c r="B60" s="16" t="s">
        <v>201</v>
      </c>
      <c r="C60" s="16" t="s">
        <v>4</v>
      </c>
      <c r="D60" s="24" t="s">
        <v>202</v>
      </c>
      <c r="E60" s="17">
        <f>E61+E62+E63</f>
        <v>2780300</v>
      </c>
      <c r="F60" s="17">
        <f>F61+F62+F63</f>
        <v>2673287</v>
      </c>
      <c r="G60" s="17">
        <f>G61+G62+G63</f>
        <v>1753240</v>
      </c>
      <c r="H60" s="17">
        <f>H61+H62+H63</f>
        <v>1752528</v>
      </c>
      <c r="I60" s="23">
        <f t="shared" si="8"/>
        <v>99.959389473203899</v>
      </c>
    </row>
    <row r="61" spans="1:9" ht="31.5">
      <c r="A61" s="18"/>
      <c r="B61" s="16"/>
      <c r="C61" s="16" t="s">
        <v>232</v>
      </c>
      <c r="D61" s="22" t="s">
        <v>257</v>
      </c>
      <c r="E61" s="17">
        <v>365700</v>
      </c>
      <c r="F61" s="17">
        <v>365435.64</v>
      </c>
      <c r="G61" s="17">
        <v>199043.38</v>
      </c>
      <c r="H61" s="17">
        <v>199043.38</v>
      </c>
      <c r="I61" s="23">
        <f t="shared" si="8"/>
        <v>100</v>
      </c>
    </row>
    <row r="62" spans="1:9" ht="31.5">
      <c r="A62" s="18"/>
      <c r="B62" s="16"/>
      <c r="C62" s="16" t="s">
        <v>235</v>
      </c>
      <c r="D62" s="22" t="s">
        <v>262</v>
      </c>
      <c r="E62" s="17">
        <v>94900</v>
      </c>
      <c r="F62" s="17">
        <v>83487</v>
      </c>
      <c r="G62" s="17">
        <v>83487</v>
      </c>
      <c r="H62" s="17">
        <v>82775</v>
      </c>
      <c r="I62" s="23">
        <f t="shared" si="8"/>
        <v>99.147172613700334</v>
      </c>
    </row>
    <row r="63" spans="1:9" ht="47.25">
      <c r="A63" s="18"/>
      <c r="B63" s="16"/>
      <c r="C63" s="16" t="s">
        <v>236</v>
      </c>
      <c r="D63" s="22" t="s">
        <v>261</v>
      </c>
      <c r="E63" s="17">
        <v>2319700</v>
      </c>
      <c r="F63" s="17">
        <v>2224364.36</v>
      </c>
      <c r="G63" s="17">
        <v>1470709.62</v>
      </c>
      <c r="H63" s="17">
        <v>1470709.62</v>
      </c>
      <c r="I63" s="23">
        <f t="shared" ref="I63:I66" si="14">H63/G63*100</f>
        <v>100</v>
      </c>
    </row>
    <row r="64" spans="1:9" ht="47.25">
      <c r="A64" s="18"/>
      <c r="B64" s="16" t="s">
        <v>203</v>
      </c>
      <c r="C64" s="16" t="s">
        <v>4</v>
      </c>
      <c r="D64" s="24" t="s">
        <v>204</v>
      </c>
      <c r="E64" s="17">
        <f>E65+E66</f>
        <v>5165400</v>
      </c>
      <c r="F64" s="17">
        <f>F65+F66</f>
        <v>5000370</v>
      </c>
      <c r="G64" s="17">
        <f>G65+G66</f>
        <v>2620920</v>
      </c>
      <c r="H64" s="17">
        <f>H65+H66</f>
        <v>2620920</v>
      </c>
      <c r="I64" s="23">
        <f t="shared" si="14"/>
        <v>100</v>
      </c>
    </row>
    <row r="65" spans="1:9" ht="31.5">
      <c r="A65" s="18"/>
      <c r="B65" s="16"/>
      <c r="C65" s="16" t="s">
        <v>232</v>
      </c>
      <c r="D65" s="22" t="s">
        <v>257</v>
      </c>
      <c r="E65" s="17">
        <v>963300</v>
      </c>
      <c r="F65" s="17">
        <v>922681.31</v>
      </c>
      <c r="G65" s="17">
        <v>463370.63</v>
      </c>
      <c r="H65" s="17">
        <v>463370.63</v>
      </c>
      <c r="I65" s="23">
        <f t="shared" si="14"/>
        <v>100</v>
      </c>
    </row>
    <row r="66" spans="1:9" ht="47.25">
      <c r="A66" s="18"/>
      <c r="B66" s="16"/>
      <c r="C66" s="16" t="s">
        <v>236</v>
      </c>
      <c r="D66" s="22" t="s">
        <v>261</v>
      </c>
      <c r="E66" s="17">
        <v>4202100</v>
      </c>
      <c r="F66" s="17">
        <v>4077688.69</v>
      </c>
      <c r="G66" s="17">
        <v>2157549.37</v>
      </c>
      <c r="H66" s="17">
        <v>2157549.37</v>
      </c>
      <c r="I66" s="23">
        <f t="shared" si="14"/>
        <v>100</v>
      </c>
    </row>
    <row r="67" spans="1:9" ht="110.25">
      <c r="A67" s="18"/>
      <c r="B67" s="16" t="s">
        <v>151</v>
      </c>
      <c r="C67" s="16" t="s">
        <v>4</v>
      </c>
      <c r="D67" s="24" t="s">
        <v>152</v>
      </c>
      <c r="E67" s="17">
        <f>E68+E70+E73</f>
        <v>4625100</v>
      </c>
      <c r="F67" s="17">
        <f>F68+F70+F72</f>
        <v>6038087.5800000001</v>
      </c>
      <c r="G67" s="17">
        <f t="shared" ref="G67:H67" si="15">G68+G70+G72</f>
        <v>3230051.01</v>
      </c>
      <c r="H67" s="17">
        <f t="shared" si="15"/>
        <v>3205374.5799999996</v>
      </c>
      <c r="I67" s="23">
        <f t="shared" si="8"/>
        <v>99.236035903965487</v>
      </c>
    </row>
    <row r="68" spans="1:9" ht="31.5">
      <c r="A68" s="18"/>
      <c r="B68" s="16" t="s">
        <v>153</v>
      </c>
      <c r="C68" s="16" t="s">
        <v>4</v>
      </c>
      <c r="D68" s="24" t="s">
        <v>154</v>
      </c>
      <c r="E68" s="17">
        <v>4197100</v>
      </c>
      <c r="F68" s="17">
        <v>5641998</v>
      </c>
      <c r="G68" s="17">
        <f t="shared" ref="G68:H68" si="16">G69</f>
        <v>2944183.3</v>
      </c>
      <c r="H68" s="17">
        <f t="shared" si="16"/>
        <v>2944183.3</v>
      </c>
      <c r="I68" s="23">
        <f t="shared" si="8"/>
        <v>100</v>
      </c>
    </row>
    <row r="69" spans="1:9" ht="47.25">
      <c r="A69" s="18"/>
      <c r="B69" s="16"/>
      <c r="C69" s="16" t="s">
        <v>236</v>
      </c>
      <c r="D69" s="22" t="s">
        <v>261</v>
      </c>
      <c r="E69" s="17">
        <v>4197100</v>
      </c>
      <c r="F69" s="17">
        <v>5641998</v>
      </c>
      <c r="G69" s="17">
        <v>2944183.3</v>
      </c>
      <c r="H69" s="17">
        <v>2944183.3</v>
      </c>
      <c r="I69" s="23">
        <f t="shared" si="8"/>
        <v>100</v>
      </c>
    </row>
    <row r="70" spans="1:9" ht="78.75">
      <c r="A70" s="18"/>
      <c r="B70" s="16" t="s">
        <v>155</v>
      </c>
      <c r="C70" s="16" t="s">
        <v>4</v>
      </c>
      <c r="D70" s="24" t="s">
        <v>156</v>
      </c>
      <c r="E70" s="17">
        <v>163000</v>
      </c>
      <c r="F70" s="17">
        <f>F71</f>
        <v>66922</v>
      </c>
      <c r="G70" s="17">
        <f t="shared" ref="G70:H70" si="17">G71</f>
        <v>57481.65</v>
      </c>
      <c r="H70" s="17">
        <f t="shared" si="17"/>
        <v>57481.65</v>
      </c>
      <c r="I70" s="23">
        <f t="shared" si="8"/>
        <v>100</v>
      </c>
    </row>
    <row r="71" spans="1:9" ht="47.25">
      <c r="A71" s="18"/>
      <c r="B71" s="16"/>
      <c r="C71" s="16" t="s">
        <v>236</v>
      </c>
      <c r="D71" s="22" t="s">
        <v>261</v>
      </c>
      <c r="E71" s="17">
        <v>163000</v>
      </c>
      <c r="F71" s="17">
        <v>66922</v>
      </c>
      <c r="G71" s="17">
        <v>57481.65</v>
      </c>
      <c r="H71" s="17">
        <v>57481.65</v>
      </c>
      <c r="I71" s="23">
        <f t="shared" si="8"/>
        <v>100</v>
      </c>
    </row>
    <row r="72" spans="1:9" ht="126">
      <c r="A72" s="18"/>
      <c r="B72" s="16" t="s">
        <v>205</v>
      </c>
      <c r="C72" s="16" t="s">
        <v>4</v>
      </c>
      <c r="D72" s="24" t="s">
        <v>199</v>
      </c>
      <c r="E72" s="17">
        <v>265000</v>
      </c>
      <c r="F72" s="17">
        <f>F73</f>
        <v>329167.58</v>
      </c>
      <c r="G72" s="17">
        <f t="shared" ref="G72:H72" si="18">G73</f>
        <v>228386.06</v>
      </c>
      <c r="H72" s="17">
        <f t="shared" si="18"/>
        <v>203709.63</v>
      </c>
      <c r="I72" s="23">
        <f t="shared" si="8"/>
        <v>89.195299397870428</v>
      </c>
    </row>
    <row r="73" spans="1:9" ht="47.25">
      <c r="A73" s="18"/>
      <c r="B73" s="16"/>
      <c r="C73" s="16" t="s">
        <v>236</v>
      </c>
      <c r="D73" s="22" t="s">
        <v>261</v>
      </c>
      <c r="E73" s="17">
        <v>265000</v>
      </c>
      <c r="F73" s="17">
        <v>329167.58</v>
      </c>
      <c r="G73" s="17">
        <v>228386.06</v>
      </c>
      <c r="H73" s="17">
        <v>203709.63</v>
      </c>
      <c r="I73" s="23">
        <f t="shared" si="8"/>
        <v>89.195299397870428</v>
      </c>
    </row>
    <row r="74" spans="1:9" ht="110.25">
      <c r="A74" s="18"/>
      <c r="B74" s="16" t="s">
        <v>165</v>
      </c>
      <c r="C74" s="16" t="s">
        <v>4</v>
      </c>
      <c r="D74" s="24" t="s">
        <v>166</v>
      </c>
      <c r="E74" s="17">
        <f>E75+E79+E81</f>
        <v>2346900</v>
      </c>
      <c r="F74" s="17">
        <f>F75+F79+F81</f>
        <v>2272559.5299999998</v>
      </c>
      <c r="G74" s="17">
        <f t="shared" ref="G74:H74" si="19">G75+G79+G81</f>
        <v>2247323.65</v>
      </c>
      <c r="H74" s="17">
        <f t="shared" si="19"/>
        <v>2230250.2599999998</v>
      </c>
      <c r="I74" s="23">
        <f t="shared" si="8"/>
        <v>99.240278986962991</v>
      </c>
    </row>
    <row r="75" spans="1:9" ht="31.5">
      <c r="A75" s="18"/>
      <c r="B75" s="16" t="s">
        <v>167</v>
      </c>
      <c r="C75" s="16" t="s">
        <v>4</v>
      </c>
      <c r="D75" s="24" t="s">
        <v>168</v>
      </c>
      <c r="E75" s="17">
        <v>580000</v>
      </c>
      <c r="F75" s="17">
        <f>F76+F77+F78</f>
        <v>611848</v>
      </c>
      <c r="G75" s="17">
        <f t="shared" ref="G75:H75" si="20">G76+G77+G78</f>
        <v>586612.12</v>
      </c>
      <c r="H75" s="17">
        <f t="shared" si="20"/>
        <v>586612.12</v>
      </c>
      <c r="I75" s="23">
        <f t="shared" si="8"/>
        <v>100</v>
      </c>
    </row>
    <row r="76" spans="1:9" ht="31.5">
      <c r="A76" s="18"/>
      <c r="B76" s="16"/>
      <c r="C76" s="16" t="s">
        <v>232</v>
      </c>
      <c r="D76" s="22" t="s">
        <v>257</v>
      </c>
      <c r="E76" s="17">
        <v>291200</v>
      </c>
      <c r="F76" s="17">
        <v>255258</v>
      </c>
      <c r="G76" s="17">
        <v>247592.12</v>
      </c>
      <c r="H76" s="17">
        <v>247592.12</v>
      </c>
      <c r="I76" s="23">
        <f t="shared" si="8"/>
        <v>100</v>
      </c>
    </row>
    <row r="77" spans="1:9" ht="31.5">
      <c r="A77" s="34"/>
      <c r="B77" s="16"/>
      <c r="C77" s="16" t="s">
        <v>235</v>
      </c>
      <c r="D77" s="22" t="s">
        <v>262</v>
      </c>
      <c r="E77" s="17">
        <v>0</v>
      </c>
      <c r="F77" s="17">
        <v>17570</v>
      </c>
      <c r="G77" s="17">
        <v>0</v>
      </c>
      <c r="H77" s="17">
        <v>0</v>
      </c>
      <c r="I77" s="23">
        <v>0</v>
      </c>
    </row>
    <row r="78" spans="1:9" ht="47.25">
      <c r="A78" s="18"/>
      <c r="B78" s="16"/>
      <c r="C78" s="16" t="s">
        <v>236</v>
      </c>
      <c r="D78" s="22" t="s">
        <v>261</v>
      </c>
      <c r="E78" s="17">
        <v>288800</v>
      </c>
      <c r="F78" s="17">
        <v>339020</v>
      </c>
      <c r="G78" s="17">
        <v>339020</v>
      </c>
      <c r="H78" s="17">
        <v>339020</v>
      </c>
      <c r="I78" s="23">
        <f t="shared" si="8"/>
        <v>100</v>
      </c>
    </row>
    <row r="79" spans="1:9" ht="31.5">
      <c r="A79" s="18"/>
      <c r="B79" s="16" t="s">
        <v>169</v>
      </c>
      <c r="C79" s="16" t="s">
        <v>4</v>
      </c>
      <c r="D79" s="24" t="s">
        <v>170</v>
      </c>
      <c r="E79" s="17">
        <v>43000</v>
      </c>
      <c r="F79" s="17">
        <f>F80</f>
        <v>23000</v>
      </c>
      <c r="G79" s="17">
        <f t="shared" ref="G79:H79" si="21">G80</f>
        <v>23000</v>
      </c>
      <c r="H79" s="17">
        <f t="shared" si="21"/>
        <v>23000</v>
      </c>
      <c r="I79" s="23">
        <f t="shared" si="8"/>
        <v>100</v>
      </c>
    </row>
    <row r="80" spans="1:9" ht="47.25">
      <c r="A80" s="18"/>
      <c r="B80" s="16"/>
      <c r="C80" s="16" t="s">
        <v>236</v>
      </c>
      <c r="D80" s="22" t="s">
        <v>261</v>
      </c>
      <c r="E80" s="17">
        <v>43000</v>
      </c>
      <c r="F80" s="17">
        <v>23000</v>
      </c>
      <c r="G80" s="17">
        <v>23000</v>
      </c>
      <c r="H80" s="17">
        <v>23000</v>
      </c>
      <c r="I80" s="23">
        <f t="shared" si="8"/>
        <v>100</v>
      </c>
    </row>
    <row r="81" spans="1:9" ht="31.5">
      <c r="A81" s="18"/>
      <c r="B81" s="16" t="s">
        <v>171</v>
      </c>
      <c r="C81" s="16" t="s">
        <v>4</v>
      </c>
      <c r="D81" s="24" t="s">
        <v>172</v>
      </c>
      <c r="E81" s="17">
        <f>E82+E83+E84+E85</f>
        <v>1723900</v>
      </c>
      <c r="F81" s="17">
        <f>F82+F83+F84+F85</f>
        <v>1637711.5299999998</v>
      </c>
      <c r="G81" s="17">
        <f t="shared" ref="G81:H81" si="22">G82+G83+G84+G85</f>
        <v>1637711.5299999998</v>
      </c>
      <c r="H81" s="17">
        <f t="shared" si="22"/>
        <v>1620638.14</v>
      </c>
      <c r="I81" s="23">
        <f t="shared" si="8"/>
        <v>98.957484899675848</v>
      </c>
    </row>
    <row r="82" spans="1:9" ht="31.5">
      <c r="A82" s="18"/>
      <c r="B82" s="16"/>
      <c r="C82" s="16" t="s">
        <v>232</v>
      </c>
      <c r="D82" s="22" t="s">
        <v>257</v>
      </c>
      <c r="E82" s="17">
        <v>231300</v>
      </c>
      <c r="F82" s="17">
        <v>175950</v>
      </c>
      <c r="G82" s="17">
        <v>175950</v>
      </c>
      <c r="H82" s="17">
        <v>175880</v>
      </c>
      <c r="I82" s="23">
        <f t="shared" si="8"/>
        <v>99.960215970446157</v>
      </c>
    </row>
    <row r="83" spans="1:9" ht="31.5">
      <c r="A83" s="18"/>
      <c r="B83" s="16"/>
      <c r="C83" s="16" t="s">
        <v>235</v>
      </c>
      <c r="D83" s="22" t="s">
        <v>262</v>
      </c>
      <c r="E83" s="17">
        <v>520590</v>
      </c>
      <c r="F83" s="17">
        <v>519215.63</v>
      </c>
      <c r="G83" s="17">
        <v>519215.63</v>
      </c>
      <c r="H83" s="17">
        <v>502212.24</v>
      </c>
      <c r="I83" s="23">
        <f t="shared" ref="I83:I105" si="23">H83/G83*100</f>
        <v>96.725177552917657</v>
      </c>
    </row>
    <row r="84" spans="1:9" ht="47.25">
      <c r="A84" s="18"/>
      <c r="B84" s="16"/>
      <c r="C84" s="16" t="s">
        <v>236</v>
      </c>
      <c r="D84" s="22" t="s">
        <v>261</v>
      </c>
      <c r="E84" s="17">
        <v>917010</v>
      </c>
      <c r="F84" s="17">
        <v>926210</v>
      </c>
      <c r="G84" s="17">
        <v>926210</v>
      </c>
      <c r="H84" s="17">
        <v>926210</v>
      </c>
      <c r="I84" s="23">
        <f t="shared" si="23"/>
        <v>100</v>
      </c>
    </row>
    <row r="85" spans="1:9" ht="15.75">
      <c r="A85" s="18"/>
      <c r="B85" s="16"/>
      <c r="C85" s="16" t="s">
        <v>233</v>
      </c>
      <c r="D85" s="22" t="s">
        <v>260</v>
      </c>
      <c r="E85" s="17">
        <v>55000</v>
      </c>
      <c r="F85" s="17">
        <v>16335.9</v>
      </c>
      <c r="G85" s="17">
        <v>16335.9</v>
      </c>
      <c r="H85" s="17">
        <v>16335.9</v>
      </c>
      <c r="I85" s="23">
        <f t="shared" si="23"/>
        <v>100</v>
      </c>
    </row>
    <row r="86" spans="1:9" ht="78.75">
      <c r="A86" s="18"/>
      <c r="B86" s="16" t="s">
        <v>220</v>
      </c>
      <c r="C86" s="16" t="s">
        <v>4</v>
      </c>
      <c r="D86" s="24" t="s">
        <v>221</v>
      </c>
      <c r="E86" s="17">
        <v>200000</v>
      </c>
      <c r="F86" s="17">
        <f>F87</f>
        <v>31456.04</v>
      </c>
      <c r="G86" s="17">
        <f>G87</f>
        <v>28005.3</v>
      </c>
      <c r="H86" s="17">
        <f>H87</f>
        <v>28005.3</v>
      </c>
      <c r="I86" s="23">
        <f t="shared" si="23"/>
        <v>100</v>
      </c>
    </row>
    <row r="87" spans="1:9" ht="52.9" customHeight="1">
      <c r="A87" s="18"/>
      <c r="B87" s="16" t="s">
        <v>222</v>
      </c>
      <c r="C87" s="16" t="s">
        <v>4</v>
      </c>
      <c r="D87" s="24" t="s">
        <v>223</v>
      </c>
      <c r="E87" s="17">
        <v>200000</v>
      </c>
      <c r="F87" s="17">
        <f>F88</f>
        <v>31456.04</v>
      </c>
      <c r="G87" s="17">
        <f t="shared" ref="G87:H87" si="24">G88</f>
        <v>28005.3</v>
      </c>
      <c r="H87" s="17">
        <f t="shared" si="24"/>
        <v>28005.3</v>
      </c>
      <c r="I87" s="23">
        <f t="shared" si="23"/>
        <v>100</v>
      </c>
    </row>
    <row r="88" spans="1:9" ht="31.5">
      <c r="A88" s="18"/>
      <c r="B88" s="16"/>
      <c r="C88" s="16" t="s">
        <v>232</v>
      </c>
      <c r="D88" s="22" t="s">
        <v>257</v>
      </c>
      <c r="E88" s="17">
        <v>200000</v>
      </c>
      <c r="F88" s="17">
        <v>31456.04</v>
      </c>
      <c r="G88" s="17">
        <v>28005.3</v>
      </c>
      <c r="H88" s="17">
        <v>28005.3</v>
      </c>
      <c r="I88" s="23">
        <f t="shared" si="23"/>
        <v>100</v>
      </c>
    </row>
    <row r="89" spans="1:9" ht="110.25">
      <c r="A89" s="18"/>
      <c r="B89" s="16" t="s">
        <v>173</v>
      </c>
      <c r="C89" s="16" t="s">
        <v>4</v>
      </c>
      <c r="D89" s="24" t="s">
        <v>174</v>
      </c>
      <c r="E89" s="17">
        <f>E90+E94+E98+E101+E103</f>
        <v>7512000</v>
      </c>
      <c r="F89" s="17">
        <f t="shared" ref="F89:H89" si="25">F90+F94+F98+F101+F103</f>
        <v>7260790.96</v>
      </c>
      <c r="G89" s="17">
        <f t="shared" si="25"/>
        <v>4806608.12</v>
      </c>
      <c r="H89" s="17">
        <f t="shared" si="25"/>
        <v>4806512.8100000005</v>
      </c>
      <c r="I89" s="23">
        <f t="shared" si="23"/>
        <v>99.998017104835256</v>
      </c>
    </row>
    <row r="90" spans="1:9" ht="31.5">
      <c r="A90" s="18"/>
      <c r="B90" s="16" t="s">
        <v>175</v>
      </c>
      <c r="C90" s="16" t="s">
        <v>4</v>
      </c>
      <c r="D90" s="24" t="s">
        <v>20</v>
      </c>
      <c r="E90" s="17">
        <v>1405500</v>
      </c>
      <c r="F90" s="17">
        <f>F91+F92+F93</f>
        <v>1411794</v>
      </c>
      <c r="G90" s="17">
        <f t="shared" ref="G90:H90" si="26">G91+G92+G93</f>
        <v>899254.75</v>
      </c>
      <c r="H90" s="17">
        <f t="shared" si="26"/>
        <v>899254.75</v>
      </c>
      <c r="I90" s="23">
        <f t="shared" si="23"/>
        <v>100</v>
      </c>
    </row>
    <row r="91" spans="1:9" ht="63">
      <c r="A91" s="18"/>
      <c r="B91" s="16"/>
      <c r="C91" s="16" t="s">
        <v>231</v>
      </c>
      <c r="D91" s="22" t="s">
        <v>256</v>
      </c>
      <c r="E91" s="17">
        <v>1288500</v>
      </c>
      <c r="F91" s="17">
        <v>1297578.3999999999</v>
      </c>
      <c r="G91" s="17">
        <v>878964.71</v>
      </c>
      <c r="H91" s="17">
        <v>878964.71</v>
      </c>
      <c r="I91" s="23">
        <f t="shared" si="23"/>
        <v>100</v>
      </c>
    </row>
    <row r="92" spans="1:9" ht="31.5">
      <c r="A92" s="18"/>
      <c r="B92" s="16"/>
      <c r="C92" s="16" t="s">
        <v>232</v>
      </c>
      <c r="D92" s="22" t="s">
        <v>257</v>
      </c>
      <c r="E92" s="17">
        <v>117000</v>
      </c>
      <c r="F92" s="17">
        <v>107921.60000000001</v>
      </c>
      <c r="G92" s="17">
        <v>18682.04</v>
      </c>
      <c r="H92" s="17">
        <v>18682.04</v>
      </c>
      <c r="I92" s="23">
        <f t="shared" si="23"/>
        <v>100</v>
      </c>
    </row>
    <row r="93" spans="1:9" ht="15.75">
      <c r="A93" s="18"/>
      <c r="B93" s="16"/>
      <c r="C93" s="16" t="s">
        <v>233</v>
      </c>
      <c r="D93" s="22" t="s">
        <v>260</v>
      </c>
      <c r="E93" s="17">
        <v>0</v>
      </c>
      <c r="F93" s="17">
        <v>6294</v>
      </c>
      <c r="G93" s="17">
        <v>1608</v>
      </c>
      <c r="H93" s="17">
        <v>1608</v>
      </c>
      <c r="I93" s="23">
        <f t="shared" si="23"/>
        <v>100</v>
      </c>
    </row>
    <row r="94" spans="1:9" ht="31.5">
      <c r="A94" s="18"/>
      <c r="B94" s="16" t="s">
        <v>176</v>
      </c>
      <c r="C94" s="16" t="s">
        <v>4</v>
      </c>
      <c r="D94" s="24" t="s">
        <v>69</v>
      </c>
      <c r="E94" s="17">
        <f>E95+E96+E97</f>
        <v>4822500</v>
      </c>
      <c r="F94" s="17">
        <f>F95+F96+F97</f>
        <v>4692206</v>
      </c>
      <c r="G94" s="17">
        <f t="shared" ref="G94:H94" si="27">G95+G96+G97</f>
        <v>3176796.44</v>
      </c>
      <c r="H94" s="17">
        <f t="shared" si="27"/>
        <v>3176796.44</v>
      </c>
      <c r="I94" s="23">
        <f t="shared" si="23"/>
        <v>100</v>
      </c>
    </row>
    <row r="95" spans="1:9" ht="63">
      <c r="A95" s="18"/>
      <c r="B95" s="16"/>
      <c r="C95" s="16" t="s">
        <v>231</v>
      </c>
      <c r="D95" s="22" t="s">
        <v>256</v>
      </c>
      <c r="E95" s="17">
        <v>3616100</v>
      </c>
      <c r="F95" s="17">
        <v>3508621.61</v>
      </c>
      <c r="G95" s="17">
        <v>2347581.9</v>
      </c>
      <c r="H95" s="17">
        <v>2347581.9</v>
      </c>
      <c r="I95" s="23">
        <f t="shared" si="23"/>
        <v>100</v>
      </c>
    </row>
    <row r="96" spans="1:9" ht="31.5">
      <c r="A96" s="18"/>
      <c r="B96" s="16"/>
      <c r="C96" s="16" t="s">
        <v>232</v>
      </c>
      <c r="D96" s="22" t="s">
        <v>257</v>
      </c>
      <c r="E96" s="17">
        <v>1040700</v>
      </c>
      <c r="F96" s="17">
        <v>1037376.14</v>
      </c>
      <c r="G96" s="17">
        <v>735435.54</v>
      </c>
      <c r="H96" s="17">
        <v>735435.54</v>
      </c>
      <c r="I96" s="23">
        <f t="shared" si="23"/>
        <v>100</v>
      </c>
    </row>
    <row r="97" spans="1:9" ht="15.75">
      <c r="A97" s="18"/>
      <c r="B97" s="16"/>
      <c r="C97" s="16" t="s">
        <v>233</v>
      </c>
      <c r="D97" s="22" t="s">
        <v>260</v>
      </c>
      <c r="E97" s="17">
        <v>165700</v>
      </c>
      <c r="F97" s="17">
        <v>146208.25</v>
      </c>
      <c r="G97" s="17">
        <v>93779</v>
      </c>
      <c r="H97" s="17">
        <v>93779</v>
      </c>
      <c r="I97" s="23">
        <f t="shared" si="23"/>
        <v>100</v>
      </c>
    </row>
    <row r="98" spans="1:9" ht="47.25">
      <c r="A98" s="18"/>
      <c r="B98" s="16" t="s">
        <v>177</v>
      </c>
      <c r="C98" s="16" t="s">
        <v>4</v>
      </c>
      <c r="D98" s="24" t="s">
        <v>178</v>
      </c>
      <c r="E98" s="17">
        <v>1008600</v>
      </c>
      <c r="F98" s="17">
        <f>F99+F100</f>
        <v>1008600</v>
      </c>
      <c r="G98" s="17">
        <f t="shared" ref="G98:H98" si="28">G99+G100</f>
        <v>670071.97</v>
      </c>
      <c r="H98" s="17">
        <f t="shared" si="28"/>
        <v>670071.97</v>
      </c>
      <c r="I98" s="23">
        <f t="shared" si="23"/>
        <v>100</v>
      </c>
    </row>
    <row r="99" spans="1:9" ht="63">
      <c r="A99" s="18"/>
      <c r="B99" s="16"/>
      <c r="C99" s="16" t="s">
        <v>231</v>
      </c>
      <c r="D99" s="22" t="s">
        <v>256</v>
      </c>
      <c r="E99" s="17">
        <v>955700</v>
      </c>
      <c r="F99" s="17">
        <v>956730</v>
      </c>
      <c r="G99" s="17">
        <v>647158</v>
      </c>
      <c r="H99" s="17">
        <v>647158</v>
      </c>
      <c r="I99" s="23">
        <f t="shared" si="23"/>
        <v>100</v>
      </c>
    </row>
    <row r="100" spans="1:9" ht="31.5">
      <c r="A100" s="18"/>
      <c r="B100" s="16"/>
      <c r="C100" s="16" t="s">
        <v>232</v>
      </c>
      <c r="D100" s="22" t="s">
        <v>257</v>
      </c>
      <c r="E100" s="17">
        <v>52900</v>
      </c>
      <c r="F100" s="17">
        <v>51870</v>
      </c>
      <c r="G100" s="17">
        <v>22913.97</v>
      </c>
      <c r="H100" s="17">
        <v>22913.97</v>
      </c>
      <c r="I100" s="23">
        <f t="shared" si="23"/>
        <v>100</v>
      </c>
    </row>
    <row r="101" spans="1:9" ht="31.5">
      <c r="A101" s="18"/>
      <c r="B101" s="16" t="s">
        <v>179</v>
      </c>
      <c r="C101" s="16" t="s">
        <v>4</v>
      </c>
      <c r="D101" s="24" t="s">
        <v>180</v>
      </c>
      <c r="E101" s="17">
        <v>192000</v>
      </c>
      <c r="F101" s="17">
        <f>F102</f>
        <v>66121.960000000006</v>
      </c>
      <c r="G101" s="17">
        <f t="shared" ref="G101:H101" si="29">G102</f>
        <v>18084.96</v>
      </c>
      <c r="H101" s="17">
        <f t="shared" si="29"/>
        <v>18084.96</v>
      </c>
      <c r="I101" s="23">
        <f t="shared" si="23"/>
        <v>100</v>
      </c>
    </row>
    <row r="102" spans="1:9" ht="31.5">
      <c r="A102" s="18"/>
      <c r="B102" s="16"/>
      <c r="C102" s="16" t="s">
        <v>232</v>
      </c>
      <c r="D102" s="22" t="s">
        <v>257</v>
      </c>
      <c r="E102" s="17">
        <v>192000</v>
      </c>
      <c r="F102" s="17">
        <v>66121.960000000006</v>
      </c>
      <c r="G102" s="17">
        <v>18084.96</v>
      </c>
      <c r="H102" s="17">
        <v>18084.96</v>
      </c>
      <c r="I102" s="23">
        <f t="shared" si="23"/>
        <v>100</v>
      </c>
    </row>
    <row r="103" spans="1:9" ht="94.5">
      <c r="A103" s="18"/>
      <c r="B103" s="16" t="s">
        <v>181</v>
      </c>
      <c r="C103" s="16" t="s">
        <v>4</v>
      </c>
      <c r="D103" s="24" t="s">
        <v>182</v>
      </c>
      <c r="E103" s="17">
        <f>E104+E105</f>
        <v>83400</v>
      </c>
      <c r="F103" s="17">
        <f>F104+F105</f>
        <v>82069</v>
      </c>
      <c r="G103" s="17">
        <f t="shared" ref="G103:H103" si="30">G104+G105</f>
        <v>42400</v>
      </c>
      <c r="H103" s="17">
        <f t="shared" si="30"/>
        <v>42304.69</v>
      </c>
      <c r="I103" s="23">
        <f t="shared" si="23"/>
        <v>99.775212264150952</v>
      </c>
    </row>
    <row r="104" spans="1:9" ht="63">
      <c r="A104" s="18"/>
      <c r="B104" s="16"/>
      <c r="C104" s="16" t="s">
        <v>231</v>
      </c>
      <c r="D104" s="22" t="s">
        <v>256</v>
      </c>
      <c r="E104" s="17">
        <v>63500</v>
      </c>
      <c r="F104" s="17">
        <v>63775.94</v>
      </c>
      <c r="G104" s="17">
        <v>36583</v>
      </c>
      <c r="H104" s="17">
        <v>36583</v>
      </c>
      <c r="I104" s="23">
        <f t="shared" si="23"/>
        <v>100</v>
      </c>
    </row>
    <row r="105" spans="1:9" ht="31.5">
      <c r="A105" s="18"/>
      <c r="B105" s="16"/>
      <c r="C105" s="16" t="s">
        <v>232</v>
      </c>
      <c r="D105" s="22" t="s">
        <v>257</v>
      </c>
      <c r="E105" s="17">
        <v>19900</v>
      </c>
      <c r="F105" s="17">
        <v>18293.060000000001</v>
      </c>
      <c r="G105" s="17">
        <v>5817</v>
      </c>
      <c r="H105" s="17">
        <v>5721.69</v>
      </c>
      <c r="I105" s="23">
        <f t="shared" si="23"/>
        <v>98.36152656008251</v>
      </c>
    </row>
    <row r="106" spans="1:9" ht="78.599999999999994" customHeight="1">
      <c r="A106" s="14" t="s">
        <v>3</v>
      </c>
      <c r="B106" s="19" t="s">
        <v>5</v>
      </c>
      <c r="C106" s="19" t="s">
        <v>4</v>
      </c>
      <c r="D106" s="26" t="s">
        <v>6</v>
      </c>
      <c r="E106" s="20">
        <f>E107+E114</f>
        <v>18229430</v>
      </c>
      <c r="F106" s="20">
        <f>F107+F114</f>
        <v>17413939.600000001</v>
      </c>
      <c r="G106" s="20">
        <f>G107+G114</f>
        <v>13007953.84</v>
      </c>
      <c r="H106" s="20">
        <f>H107+H114</f>
        <v>12603375.67</v>
      </c>
      <c r="I106" s="21">
        <f t="shared" ref="I106:I107" si="31">H106/G106*100</f>
        <v>96.889763178925918</v>
      </c>
    </row>
    <row r="107" spans="1:9" ht="93.6" customHeight="1">
      <c r="A107" s="14"/>
      <c r="B107" s="16" t="s">
        <v>49</v>
      </c>
      <c r="C107" s="16" t="s">
        <v>4</v>
      </c>
      <c r="D107" s="24" t="s">
        <v>50</v>
      </c>
      <c r="E107" s="17">
        <f>E108+E110+E112</f>
        <v>562500</v>
      </c>
      <c r="F107" s="17">
        <f>F108+F110+F112</f>
        <v>562500</v>
      </c>
      <c r="G107" s="17">
        <f>G108+G110+G112</f>
        <v>414204</v>
      </c>
      <c r="H107" s="17">
        <f>H108+H110+H112</f>
        <v>414204</v>
      </c>
      <c r="I107" s="23">
        <f t="shared" si="31"/>
        <v>100</v>
      </c>
    </row>
    <row r="108" spans="1:9" ht="35.450000000000003" customHeight="1">
      <c r="A108" s="14"/>
      <c r="B108" s="16" t="s">
        <v>51</v>
      </c>
      <c r="C108" s="16" t="s">
        <v>4</v>
      </c>
      <c r="D108" s="24" t="s">
        <v>52</v>
      </c>
      <c r="E108" s="17">
        <v>2500</v>
      </c>
      <c r="F108" s="17">
        <f>F109</f>
        <v>2500</v>
      </c>
      <c r="G108" s="17">
        <v>0</v>
      </c>
      <c r="H108" s="17">
        <v>0</v>
      </c>
      <c r="I108" s="23">
        <v>0</v>
      </c>
    </row>
    <row r="109" spans="1:9" ht="31.15" customHeight="1">
      <c r="A109" s="14"/>
      <c r="B109" s="16"/>
      <c r="C109" s="16" t="s">
        <v>232</v>
      </c>
      <c r="D109" s="22" t="s">
        <v>257</v>
      </c>
      <c r="E109" s="17">
        <v>2500</v>
      </c>
      <c r="F109" s="17">
        <v>2500</v>
      </c>
      <c r="G109" s="17">
        <v>0</v>
      </c>
      <c r="H109" s="17">
        <v>0</v>
      </c>
      <c r="I109" s="23">
        <v>0</v>
      </c>
    </row>
    <row r="110" spans="1:9" ht="57" customHeight="1">
      <c r="A110" s="14"/>
      <c r="B110" s="16" t="s">
        <v>53</v>
      </c>
      <c r="C110" s="16" t="s">
        <v>4</v>
      </c>
      <c r="D110" s="22" t="s">
        <v>54</v>
      </c>
      <c r="E110" s="17">
        <v>40000</v>
      </c>
      <c r="F110" s="17">
        <v>40000</v>
      </c>
      <c r="G110" s="17">
        <f>G111</f>
        <v>40000</v>
      </c>
      <c r="H110" s="17">
        <f>H111</f>
        <v>40000</v>
      </c>
      <c r="I110" s="23">
        <f>H110/G110*100</f>
        <v>100</v>
      </c>
    </row>
    <row r="111" spans="1:9" ht="47.45" customHeight="1">
      <c r="A111" s="14"/>
      <c r="B111" s="16"/>
      <c r="C111" s="16" t="s">
        <v>232</v>
      </c>
      <c r="D111" s="22" t="s">
        <v>257</v>
      </c>
      <c r="E111" s="17">
        <v>40000</v>
      </c>
      <c r="F111" s="17">
        <v>40000</v>
      </c>
      <c r="G111" s="17">
        <v>40000</v>
      </c>
      <c r="H111" s="17">
        <v>40000</v>
      </c>
      <c r="I111" s="23">
        <f>H111/G111*100</f>
        <v>100</v>
      </c>
    </row>
    <row r="112" spans="1:9" ht="138.6" customHeight="1">
      <c r="A112" s="14"/>
      <c r="B112" s="16" t="s">
        <v>226</v>
      </c>
      <c r="C112" s="16" t="s">
        <v>4</v>
      </c>
      <c r="D112" s="25" t="s">
        <v>227</v>
      </c>
      <c r="E112" s="17">
        <v>520000</v>
      </c>
      <c r="F112" s="17">
        <v>520000</v>
      </c>
      <c r="G112" s="17">
        <f>G113</f>
        <v>374204</v>
      </c>
      <c r="H112" s="17">
        <f>H113</f>
        <v>374204</v>
      </c>
      <c r="I112" s="23">
        <f t="shared" ref="I112:I113" si="32">H112/G112*100</f>
        <v>100</v>
      </c>
    </row>
    <row r="113" spans="1:9" ht="54" customHeight="1">
      <c r="A113" s="14"/>
      <c r="B113" s="16"/>
      <c r="C113" s="16" t="s">
        <v>236</v>
      </c>
      <c r="D113" s="22" t="s">
        <v>261</v>
      </c>
      <c r="E113" s="17">
        <v>520000</v>
      </c>
      <c r="F113" s="17">
        <v>520000</v>
      </c>
      <c r="G113" s="17">
        <v>374204</v>
      </c>
      <c r="H113" s="17">
        <v>374204</v>
      </c>
      <c r="I113" s="23">
        <f t="shared" si="32"/>
        <v>100</v>
      </c>
    </row>
    <row r="114" spans="1:9" ht="130.15" customHeight="1">
      <c r="A114" s="14"/>
      <c r="B114" s="16" t="s">
        <v>7</v>
      </c>
      <c r="C114" s="16" t="s">
        <v>4</v>
      </c>
      <c r="D114" s="24" t="s">
        <v>8</v>
      </c>
      <c r="E114" s="17">
        <f>E115+E117+E121+E131+E134+E137+E139+E142+K142+E123+E125</f>
        <v>17666930</v>
      </c>
      <c r="F114" s="17">
        <f>F115+F117+F121+F123+F128+F131+F134+F137+F139+F142</f>
        <v>16851439.600000001</v>
      </c>
      <c r="G114" s="17">
        <f>G115+G117+G121+G123+G125+G128+G131+G134+G137+G139+G142</f>
        <v>12593749.84</v>
      </c>
      <c r="H114" s="17">
        <f>H115+H117+H121+H123+H125+H128+H131+H134+H137+H139+H142</f>
        <v>12189171.67</v>
      </c>
      <c r="I114" s="23">
        <f>H114/G114*100</f>
        <v>96.787468584495883</v>
      </c>
    </row>
    <row r="115" spans="1:9" ht="40.9" customHeight="1">
      <c r="A115" s="14"/>
      <c r="B115" s="16" t="s">
        <v>9</v>
      </c>
      <c r="C115" s="16" t="s">
        <v>4</v>
      </c>
      <c r="D115" s="24" t="s">
        <v>10</v>
      </c>
      <c r="E115" s="17">
        <v>957100</v>
      </c>
      <c r="F115" s="17">
        <f>F116</f>
        <v>957100</v>
      </c>
      <c r="G115" s="17">
        <f t="shared" ref="G115:H115" si="33">G116</f>
        <v>699516.6</v>
      </c>
      <c r="H115" s="17">
        <f t="shared" si="33"/>
        <v>699516.6</v>
      </c>
      <c r="I115" s="23">
        <f>H115/G115*100</f>
        <v>100</v>
      </c>
    </row>
    <row r="116" spans="1:9" ht="86.45" customHeight="1">
      <c r="A116" s="14"/>
      <c r="B116" s="16"/>
      <c r="C116" s="16" t="s">
        <v>231</v>
      </c>
      <c r="D116" s="22" t="s">
        <v>256</v>
      </c>
      <c r="E116" s="17">
        <v>957100</v>
      </c>
      <c r="F116" s="17">
        <v>957100</v>
      </c>
      <c r="G116" s="17">
        <v>699516.6</v>
      </c>
      <c r="H116" s="17">
        <v>699516.6</v>
      </c>
      <c r="I116" s="23">
        <f>H116/G116*100</f>
        <v>100</v>
      </c>
    </row>
    <row r="117" spans="1:9" ht="47.45" customHeight="1">
      <c r="A117" s="14"/>
      <c r="B117" s="16" t="s">
        <v>21</v>
      </c>
      <c r="C117" s="16" t="s">
        <v>4</v>
      </c>
      <c r="D117" s="24" t="s">
        <v>266</v>
      </c>
      <c r="E117" s="17">
        <v>12929100</v>
      </c>
      <c r="F117" s="17">
        <f>F118+F119+F120</f>
        <v>12211800</v>
      </c>
      <c r="G117" s="17">
        <f t="shared" ref="G117:H117" si="34">G118+G119+G120</f>
        <v>8986799.0600000005</v>
      </c>
      <c r="H117" s="17">
        <f t="shared" si="34"/>
        <v>8986799.0600000005</v>
      </c>
      <c r="I117" s="23">
        <f t="shared" ref="I117:I133" si="35">H117/G117*100</f>
        <v>100</v>
      </c>
    </row>
    <row r="118" spans="1:9" ht="81" customHeight="1">
      <c r="A118" s="14"/>
      <c r="B118" s="16"/>
      <c r="C118" s="16" t="s">
        <v>231</v>
      </c>
      <c r="D118" s="22" t="s">
        <v>256</v>
      </c>
      <c r="E118" s="17">
        <v>10338900</v>
      </c>
      <c r="F118" s="17">
        <v>9923063</v>
      </c>
      <c r="G118" s="17">
        <v>7046065.1900000004</v>
      </c>
      <c r="H118" s="17">
        <v>7046065.1900000004</v>
      </c>
      <c r="I118" s="23">
        <f t="shared" si="35"/>
        <v>100</v>
      </c>
    </row>
    <row r="119" spans="1:9" ht="30.6" customHeight="1">
      <c r="A119" s="14"/>
      <c r="B119" s="16"/>
      <c r="C119" s="16" t="s">
        <v>232</v>
      </c>
      <c r="D119" s="22" t="s">
        <v>257</v>
      </c>
      <c r="E119" s="17">
        <v>2451500</v>
      </c>
      <c r="F119" s="17">
        <v>2162190</v>
      </c>
      <c r="G119" s="17">
        <v>1846285.87</v>
      </c>
      <c r="H119" s="17">
        <v>1846285.87</v>
      </c>
      <c r="I119" s="23">
        <f t="shared" si="35"/>
        <v>100</v>
      </c>
    </row>
    <row r="120" spans="1:9" ht="30.6" customHeight="1">
      <c r="A120" s="14"/>
      <c r="B120" s="16"/>
      <c r="C120" s="16" t="s">
        <v>233</v>
      </c>
      <c r="D120" s="22" t="s">
        <v>260</v>
      </c>
      <c r="E120" s="17">
        <v>138700</v>
      </c>
      <c r="F120" s="17">
        <v>126547</v>
      </c>
      <c r="G120" s="17">
        <v>94448</v>
      </c>
      <c r="H120" s="17">
        <v>94448</v>
      </c>
      <c r="I120" s="23">
        <f t="shared" si="35"/>
        <v>100</v>
      </c>
    </row>
    <row r="121" spans="1:9" ht="51.6" customHeight="1">
      <c r="A121" s="14"/>
      <c r="B121" s="16" t="s">
        <v>22</v>
      </c>
      <c r="C121" s="16" t="s">
        <v>4</v>
      </c>
      <c r="D121" s="24" t="s">
        <v>23</v>
      </c>
      <c r="E121" s="17">
        <v>5130</v>
      </c>
      <c r="F121" s="17">
        <v>5130</v>
      </c>
      <c r="G121" s="17">
        <v>0</v>
      </c>
      <c r="H121" s="17">
        <v>0</v>
      </c>
      <c r="I121" s="23">
        <v>0</v>
      </c>
    </row>
    <row r="122" spans="1:9" ht="30.6" customHeight="1">
      <c r="A122" s="14"/>
      <c r="B122" s="16"/>
      <c r="C122" s="16" t="s">
        <v>232</v>
      </c>
      <c r="D122" s="22" t="s">
        <v>257</v>
      </c>
      <c r="E122" s="17">
        <v>5130</v>
      </c>
      <c r="F122" s="17">
        <v>5130</v>
      </c>
      <c r="G122" s="17">
        <v>0</v>
      </c>
      <c r="H122" s="17">
        <v>0</v>
      </c>
      <c r="I122" s="23">
        <v>0</v>
      </c>
    </row>
    <row r="123" spans="1:9" ht="77.45" customHeight="1">
      <c r="A123" s="14"/>
      <c r="B123" s="16" t="s">
        <v>196</v>
      </c>
      <c r="C123" s="16" t="s">
        <v>4</v>
      </c>
      <c r="D123" s="33" t="s">
        <v>197</v>
      </c>
      <c r="E123" s="17">
        <v>1115300</v>
      </c>
      <c r="F123" s="17">
        <f>F124</f>
        <v>1115300</v>
      </c>
      <c r="G123" s="17">
        <f t="shared" ref="G123:H123" si="36">G124</f>
        <v>883144.18</v>
      </c>
      <c r="H123" s="17">
        <f t="shared" si="36"/>
        <v>883144.18</v>
      </c>
      <c r="I123" s="23">
        <f t="shared" si="35"/>
        <v>100</v>
      </c>
    </row>
    <row r="124" spans="1:9" ht="30.6" customHeight="1">
      <c r="A124" s="14"/>
      <c r="B124" s="16"/>
      <c r="C124" s="16" t="s">
        <v>235</v>
      </c>
      <c r="D124" s="22" t="s">
        <v>262</v>
      </c>
      <c r="E124" s="17">
        <v>1115300</v>
      </c>
      <c r="F124" s="17">
        <v>1115300</v>
      </c>
      <c r="G124" s="17">
        <v>883144.18</v>
      </c>
      <c r="H124" s="17">
        <v>883144.18</v>
      </c>
      <c r="I124" s="23">
        <f t="shared" si="35"/>
        <v>100</v>
      </c>
    </row>
    <row r="125" spans="1:9" ht="30.6" customHeight="1">
      <c r="A125" s="14"/>
      <c r="B125" s="16" t="s">
        <v>267</v>
      </c>
      <c r="C125" s="16"/>
      <c r="D125" s="24" t="s">
        <v>268</v>
      </c>
      <c r="E125" s="17">
        <f>E126+E127</f>
        <v>1470700</v>
      </c>
      <c r="F125" s="17">
        <v>0</v>
      </c>
      <c r="G125" s="17">
        <v>0</v>
      </c>
      <c r="H125" s="17">
        <v>0</v>
      </c>
      <c r="I125" s="23">
        <v>0</v>
      </c>
    </row>
    <row r="126" spans="1:9" ht="81.599999999999994" customHeight="1">
      <c r="A126" s="14"/>
      <c r="B126" s="16"/>
      <c r="C126" s="16" t="s">
        <v>231</v>
      </c>
      <c r="D126" s="22" t="s">
        <v>256</v>
      </c>
      <c r="E126" s="17">
        <v>529990</v>
      </c>
      <c r="F126" s="17">
        <v>0</v>
      </c>
      <c r="G126" s="17">
        <v>0</v>
      </c>
      <c r="H126" s="17">
        <v>0</v>
      </c>
      <c r="I126" s="23">
        <v>0</v>
      </c>
    </row>
    <row r="127" spans="1:9" ht="30.6" customHeight="1">
      <c r="A127" s="14"/>
      <c r="B127" s="16"/>
      <c r="C127" s="16" t="s">
        <v>232</v>
      </c>
      <c r="D127" s="22" t="s">
        <v>257</v>
      </c>
      <c r="E127" s="17">
        <v>940710</v>
      </c>
      <c r="F127" s="17">
        <v>0</v>
      </c>
      <c r="G127" s="17">
        <v>0</v>
      </c>
      <c r="H127" s="17">
        <v>0</v>
      </c>
      <c r="I127" s="23">
        <v>0</v>
      </c>
    </row>
    <row r="128" spans="1:9" ht="39" customHeight="1">
      <c r="A128" s="14"/>
      <c r="B128" s="16" t="s">
        <v>55</v>
      </c>
      <c r="C128" s="16"/>
      <c r="D128" s="24" t="s">
        <v>268</v>
      </c>
      <c r="E128" s="17">
        <v>0</v>
      </c>
      <c r="F128" s="17">
        <f>F129+F130</f>
        <v>1381200</v>
      </c>
      <c r="G128" s="17">
        <f>G129+G130</f>
        <v>1166825</v>
      </c>
      <c r="H128" s="17">
        <f>H129+H130</f>
        <v>879465.63000000012</v>
      </c>
      <c r="I128" s="23">
        <f>H128/G128*100</f>
        <v>75.372539155400347</v>
      </c>
    </row>
    <row r="129" spans="1:9" ht="82.15" customHeight="1">
      <c r="A129" s="14"/>
      <c r="B129" s="16"/>
      <c r="C129" s="16" t="s">
        <v>231</v>
      </c>
      <c r="D129" s="22" t="s">
        <v>256</v>
      </c>
      <c r="E129" s="17">
        <v>0</v>
      </c>
      <c r="F129" s="17">
        <v>543580</v>
      </c>
      <c r="G129" s="17">
        <v>419596.24</v>
      </c>
      <c r="H129" s="17">
        <v>344158.58</v>
      </c>
      <c r="I129" s="23">
        <f t="shared" ref="I129:I130" si="37">H129/G129*100</f>
        <v>82.02136892361095</v>
      </c>
    </row>
    <row r="130" spans="1:9" ht="30.6" customHeight="1">
      <c r="A130" s="14"/>
      <c r="B130" s="16"/>
      <c r="C130" s="16" t="s">
        <v>232</v>
      </c>
      <c r="D130" s="22" t="s">
        <v>257</v>
      </c>
      <c r="E130" s="17">
        <v>0</v>
      </c>
      <c r="F130" s="17">
        <v>837620</v>
      </c>
      <c r="G130" s="17">
        <v>747228.76</v>
      </c>
      <c r="H130" s="17">
        <v>535307.05000000005</v>
      </c>
      <c r="I130" s="23">
        <f t="shared" si="37"/>
        <v>71.638978403347338</v>
      </c>
    </row>
    <row r="131" spans="1:9" ht="30.6" customHeight="1">
      <c r="A131" s="14"/>
      <c r="B131" s="16" t="s">
        <v>24</v>
      </c>
      <c r="C131" s="16" t="s">
        <v>4</v>
      </c>
      <c r="D131" s="24" t="s">
        <v>25</v>
      </c>
      <c r="E131" s="17">
        <v>721300</v>
      </c>
      <c r="F131" s="17">
        <v>721300</v>
      </c>
      <c r="G131" s="17">
        <f>G132+G133</f>
        <v>521740</v>
      </c>
      <c r="H131" s="17">
        <f>H132+H133</f>
        <v>429921.2</v>
      </c>
      <c r="I131" s="23">
        <f t="shared" si="35"/>
        <v>82.401425997623335</v>
      </c>
    </row>
    <row r="132" spans="1:9" ht="76.150000000000006" customHeight="1">
      <c r="A132" s="14"/>
      <c r="B132" s="16"/>
      <c r="C132" s="16" t="s">
        <v>231</v>
      </c>
      <c r="D132" s="22" t="s">
        <v>256</v>
      </c>
      <c r="E132" s="17">
        <v>690926</v>
      </c>
      <c r="F132" s="17">
        <v>690926</v>
      </c>
      <c r="G132" s="17">
        <v>498808</v>
      </c>
      <c r="H132" s="17">
        <v>415671.2</v>
      </c>
      <c r="I132" s="23">
        <f t="shared" si="35"/>
        <v>83.332905647062603</v>
      </c>
    </row>
    <row r="133" spans="1:9" ht="30.6" customHeight="1">
      <c r="A133" s="14"/>
      <c r="B133" s="16"/>
      <c r="C133" s="16" t="s">
        <v>232</v>
      </c>
      <c r="D133" s="22" t="s">
        <v>257</v>
      </c>
      <c r="E133" s="17">
        <v>30374</v>
      </c>
      <c r="F133" s="17">
        <v>30374</v>
      </c>
      <c r="G133" s="17">
        <v>22932</v>
      </c>
      <c r="H133" s="17">
        <v>14250</v>
      </c>
      <c r="I133" s="23">
        <f t="shared" si="35"/>
        <v>62.140240711669279</v>
      </c>
    </row>
    <row r="134" spans="1:9" ht="30.6" customHeight="1">
      <c r="A134" s="14"/>
      <c r="B134" s="16" t="s">
        <v>26</v>
      </c>
      <c r="C134" s="16" t="s">
        <v>4</v>
      </c>
      <c r="D134" s="24" t="s">
        <v>27</v>
      </c>
      <c r="E134" s="17">
        <v>174000</v>
      </c>
      <c r="F134" s="17">
        <f>F135+F136</f>
        <v>165300</v>
      </c>
      <c r="G134" s="17">
        <f t="shared" ref="G134:H134" si="38">G135+G136</f>
        <v>112100</v>
      </c>
      <c r="H134" s="17">
        <f t="shared" si="38"/>
        <v>86800</v>
      </c>
      <c r="I134" s="23">
        <f t="shared" ref="I134:I141" si="39">H134/G134*100</f>
        <v>77.430865298840317</v>
      </c>
    </row>
    <row r="135" spans="1:9" ht="81.599999999999994" customHeight="1">
      <c r="A135" s="14"/>
      <c r="B135" s="16"/>
      <c r="C135" s="16" t="s">
        <v>231</v>
      </c>
      <c r="D135" s="22" t="s">
        <v>256</v>
      </c>
      <c r="E135" s="17">
        <v>74920</v>
      </c>
      <c r="F135" s="17">
        <v>76841.440000000002</v>
      </c>
      <c r="G135" s="17">
        <v>60948.72</v>
      </c>
      <c r="H135" s="17">
        <v>60948.72</v>
      </c>
      <c r="I135" s="23">
        <f t="shared" si="39"/>
        <v>100</v>
      </c>
    </row>
    <row r="136" spans="1:9" ht="30.6" customHeight="1">
      <c r="A136" s="14"/>
      <c r="B136" s="16"/>
      <c r="C136" s="16" t="s">
        <v>232</v>
      </c>
      <c r="D136" s="22" t="s">
        <v>257</v>
      </c>
      <c r="E136" s="17">
        <v>99080</v>
      </c>
      <c r="F136" s="17">
        <v>88458.559999999998</v>
      </c>
      <c r="G136" s="17">
        <v>51151.28</v>
      </c>
      <c r="H136" s="17">
        <v>25851.279999999999</v>
      </c>
      <c r="I136" s="23">
        <f t="shared" si="39"/>
        <v>50.538872145525971</v>
      </c>
    </row>
    <row r="137" spans="1:9" ht="30.6" customHeight="1">
      <c r="A137" s="14"/>
      <c r="B137" s="16" t="s">
        <v>28</v>
      </c>
      <c r="C137" s="16" t="s">
        <v>4</v>
      </c>
      <c r="D137" s="24" t="s">
        <v>29</v>
      </c>
      <c r="E137" s="17">
        <f>E138</f>
        <v>2100</v>
      </c>
      <c r="F137" s="17">
        <v>2109.6</v>
      </c>
      <c r="G137" s="17">
        <v>0</v>
      </c>
      <c r="H137" s="17">
        <v>0</v>
      </c>
      <c r="I137" s="23">
        <v>0</v>
      </c>
    </row>
    <row r="138" spans="1:9" ht="30.6" customHeight="1">
      <c r="A138" s="14"/>
      <c r="B138" s="16"/>
      <c r="C138" s="16" t="s">
        <v>232</v>
      </c>
      <c r="D138" s="22" t="s">
        <v>257</v>
      </c>
      <c r="E138" s="17">
        <v>2100</v>
      </c>
      <c r="F138" s="17">
        <v>2109.6</v>
      </c>
      <c r="G138" s="17">
        <v>0</v>
      </c>
      <c r="H138" s="17">
        <v>0</v>
      </c>
      <c r="I138" s="23">
        <v>0</v>
      </c>
    </row>
    <row r="139" spans="1:9" ht="66" customHeight="1">
      <c r="A139" s="14"/>
      <c r="B139" s="16" t="s">
        <v>30</v>
      </c>
      <c r="C139" s="16" t="s">
        <v>4</v>
      </c>
      <c r="D139" s="24" t="s">
        <v>31</v>
      </c>
      <c r="E139" s="17">
        <v>274300</v>
      </c>
      <c r="F139" s="17">
        <v>274300</v>
      </c>
      <c r="G139" s="17">
        <f>G140+G141</f>
        <v>205725</v>
      </c>
      <c r="H139" s="17">
        <f>H140+H141</f>
        <v>205725</v>
      </c>
      <c r="I139" s="23">
        <f t="shared" si="39"/>
        <v>100</v>
      </c>
    </row>
    <row r="140" spans="1:9" ht="67.150000000000006" customHeight="1">
      <c r="A140" s="14"/>
      <c r="B140" s="16"/>
      <c r="C140" s="16" t="s">
        <v>231</v>
      </c>
      <c r="D140" s="22" t="s">
        <v>256</v>
      </c>
      <c r="E140" s="17">
        <v>261800</v>
      </c>
      <c r="F140" s="17">
        <v>261800</v>
      </c>
      <c r="G140" s="17">
        <v>196350</v>
      </c>
      <c r="H140" s="17">
        <v>196350</v>
      </c>
      <c r="I140" s="23">
        <f t="shared" si="39"/>
        <v>100</v>
      </c>
    </row>
    <row r="141" spans="1:9" ht="30.6" customHeight="1">
      <c r="A141" s="14"/>
      <c r="B141" s="16"/>
      <c r="C141" s="16" t="s">
        <v>232</v>
      </c>
      <c r="D141" s="22" t="s">
        <v>257</v>
      </c>
      <c r="E141" s="17">
        <v>12500</v>
      </c>
      <c r="F141" s="17">
        <v>12500</v>
      </c>
      <c r="G141" s="17">
        <v>9375</v>
      </c>
      <c r="H141" s="17">
        <v>9375</v>
      </c>
      <c r="I141" s="23">
        <f t="shared" si="39"/>
        <v>100</v>
      </c>
    </row>
    <row r="142" spans="1:9" ht="154.15" customHeight="1">
      <c r="A142" s="14"/>
      <c r="B142" s="16" t="s">
        <v>32</v>
      </c>
      <c r="C142" s="16" t="s">
        <v>4</v>
      </c>
      <c r="D142" s="24" t="s">
        <v>33</v>
      </c>
      <c r="E142" s="17">
        <v>17900</v>
      </c>
      <c r="F142" s="17">
        <f>F143+F144</f>
        <v>17900</v>
      </c>
      <c r="G142" s="17">
        <f t="shared" ref="G142:H142" si="40">G143+G144</f>
        <v>17900</v>
      </c>
      <c r="H142" s="17">
        <f t="shared" si="40"/>
        <v>17800</v>
      </c>
      <c r="I142" s="23">
        <f t="shared" ref="I142:I153" si="41">H142/G142*100</f>
        <v>99.441340782122893</v>
      </c>
    </row>
    <row r="143" spans="1:9" ht="78.599999999999994" customHeight="1">
      <c r="A143" s="14"/>
      <c r="B143" s="16"/>
      <c r="C143" s="16" t="s">
        <v>231</v>
      </c>
      <c r="D143" s="22" t="s">
        <v>256</v>
      </c>
      <c r="E143" s="17">
        <v>16926</v>
      </c>
      <c r="F143" s="17">
        <v>16926</v>
      </c>
      <c r="G143" s="17">
        <v>16926</v>
      </c>
      <c r="H143" s="17">
        <v>16926</v>
      </c>
      <c r="I143" s="23">
        <f t="shared" si="41"/>
        <v>100</v>
      </c>
    </row>
    <row r="144" spans="1:9" ht="30" customHeight="1">
      <c r="A144" s="14"/>
      <c r="B144" s="16"/>
      <c r="C144" s="16" t="s">
        <v>232</v>
      </c>
      <c r="D144" s="22" t="s">
        <v>257</v>
      </c>
      <c r="E144" s="17">
        <v>974</v>
      </c>
      <c r="F144" s="17">
        <v>974</v>
      </c>
      <c r="G144" s="17">
        <v>974</v>
      </c>
      <c r="H144" s="17">
        <v>874</v>
      </c>
      <c r="I144" s="23">
        <f t="shared" si="41"/>
        <v>89.73305954825463</v>
      </c>
    </row>
    <row r="145" spans="1:9" ht="100.9" customHeight="1">
      <c r="A145" s="14"/>
      <c r="B145" s="19" t="s">
        <v>36</v>
      </c>
      <c r="C145" s="19" t="s">
        <v>4</v>
      </c>
      <c r="D145" s="26" t="s">
        <v>37</v>
      </c>
      <c r="E145" s="20">
        <f>E146+E157+E160</f>
        <v>31541550</v>
      </c>
      <c r="F145" s="20">
        <f>F146+F157+F160</f>
        <v>28835478</v>
      </c>
      <c r="G145" s="20">
        <f t="shared" ref="G145:H145" si="42">G146+G157+G160</f>
        <v>21036934.949999999</v>
      </c>
      <c r="H145" s="20">
        <f t="shared" si="42"/>
        <v>21036934.949999999</v>
      </c>
      <c r="I145" s="21">
        <f>H145/G145*100</f>
        <v>100</v>
      </c>
    </row>
    <row r="146" spans="1:9" ht="132" customHeight="1">
      <c r="A146" s="14"/>
      <c r="B146" s="16" t="s">
        <v>38</v>
      </c>
      <c r="C146" s="16" t="s">
        <v>4</v>
      </c>
      <c r="D146" s="24" t="s">
        <v>39</v>
      </c>
      <c r="E146" s="17">
        <f>E147+E151+E154</f>
        <v>5040550</v>
      </c>
      <c r="F146" s="17">
        <f>F147+F151+F154</f>
        <v>4941350</v>
      </c>
      <c r="G146" s="17">
        <f t="shared" ref="G146:H146" si="43">G147+G151+G154</f>
        <v>3549686.95</v>
      </c>
      <c r="H146" s="17">
        <f t="shared" si="43"/>
        <v>3549686.95</v>
      </c>
      <c r="I146" s="23">
        <f t="shared" si="41"/>
        <v>100</v>
      </c>
    </row>
    <row r="147" spans="1:9" ht="30.6" customHeight="1">
      <c r="A147" s="14"/>
      <c r="B147" s="16" t="s">
        <v>40</v>
      </c>
      <c r="C147" s="16" t="s">
        <v>4</v>
      </c>
      <c r="D147" s="33" t="s">
        <v>20</v>
      </c>
      <c r="E147" s="17">
        <v>4905100</v>
      </c>
      <c r="F147" s="17">
        <f>F148+F149+F150</f>
        <v>4812500</v>
      </c>
      <c r="G147" s="17">
        <f t="shared" ref="G147:H147" si="44">G148+G149+G150</f>
        <v>3451779.95</v>
      </c>
      <c r="H147" s="17">
        <f t="shared" si="44"/>
        <v>3451779.95</v>
      </c>
      <c r="I147" s="23">
        <f t="shared" si="41"/>
        <v>100</v>
      </c>
    </row>
    <row r="148" spans="1:9" ht="83.45" customHeight="1">
      <c r="A148" s="14"/>
      <c r="B148" s="16"/>
      <c r="C148" s="16" t="s">
        <v>231</v>
      </c>
      <c r="D148" s="22" t="s">
        <v>256</v>
      </c>
      <c r="E148" s="17">
        <v>4291300</v>
      </c>
      <c r="F148" s="17">
        <v>4348912</v>
      </c>
      <c r="G148" s="17">
        <v>3218809.91</v>
      </c>
      <c r="H148" s="17">
        <v>3218809.91</v>
      </c>
      <c r="I148" s="23">
        <f t="shared" si="41"/>
        <v>100</v>
      </c>
    </row>
    <row r="149" spans="1:9" ht="30.6" customHeight="1">
      <c r="A149" s="14"/>
      <c r="B149" s="16"/>
      <c r="C149" s="16" t="s">
        <v>232</v>
      </c>
      <c r="D149" s="22" t="s">
        <v>257</v>
      </c>
      <c r="E149" s="17">
        <v>613800</v>
      </c>
      <c r="F149" s="17">
        <v>463088</v>
      </c>
      <c r="G149" s="17">
        <v>232863.04</v>
      </c>
      <c r="H149" s="17">
        <v>232863.04</v>
      </c>
      <c r="I149" s="23">
        <f t="shared" si="41"/>
        <v>100</v>
      </c>
    </row>
    <row r="150" spans="1:9" ht="30.6" customHeight="1">
      <c r="A150" s="14"/>
      <c r="B150" s="16"/>
      <c r="C150" s="16" t="s">
        <v>233</v>
      </c>
      <c r="D150" s="22" t="s">
        <v>260</v>
      </c>
      <c r="E150" s="17">
        <v>0</v>
      </c>
      <c r="F150" s="17">
        <v>500</v>
      </c>
      <c r="G150" s="17">
        <v>107</v>
      </c>
      <c r="H150" s="17">
        <v>107</v>
      </c>
      <c r="I150" s="23">
        <f t="shared" si="41"/>
        <v>100</v>
      </c>
    </row>
    <row r="151" spans="1:9" ht="52.9" customHeight="1">
      <c r="A151" s="14"/>
      <c r="B151" s="16" t="s">
        <v>41</v>
      </c>
      <c r="C151" s="16"/>
      <c r="D151" s="24" t="s">
        <v>42</v>
      </c>
      <c r="E151" s="17">
        <f>E152+E153</f>
        <v>128850</v>
      </c>
      <c r="F151" s="17">
        <f>F152+F153</f>
        <v>128850</v>
      </c>
      <c r="G151" s="17">
        <f t="shared" ref="G151:H151" si="45">G152+G153</f>
        <v>97907</v>
      </c>
      <c r="H151" s="17">
        <f t="shared" si="45"/>
        <v>97907</v>
      </c>
      <c r="I151" s="23">
        <f t="shared" si="41"/>
        <v>100</v>
      </c>
    </row>
    <row r="152" spans="1:9" ht="84" customHeight="1">
      <c r="A152" s="14"/>
      <c r="B152" s="16"/>
      <c r="C152" s="16" t="s">
        <v>231</v>
      </c>
      <c r="D152" s="22" t="s">
        <v>256</v>
      </c>
      <c r="E152" s="17">
        <v>118107</v>
      </c>
      <c r="F152" s="17">
        <v>118107</v>
      </c>
      <c r="G152" s="17">
        <v>93304</v>
      </c>
      <c r="H152" s="17">
        <v>93304</v>
      </c>
      <c r="I152" s="23">
        <f t="shared" si="41"/>
        <v>100</v>
      </c>
    </row>
    <row r="153" spans="1:9" ht="30.6" customHeight="1">
      <c r="A153" s="14"/>
      <c r="B153" s="16"/>
      <c r="C153" s="16" t="s">
        <v>232</v>
      </c>
      <c r="D153" s="22" t="s">
        <v>257</v>
      </c>
      <c r="E153" s="17">
        <v>10743</v>
      </c>
      <c r="F153" s="17">
        <v>10743</v>
      </c>
      <c r="G153" s="17">
        <v>4603</v>
      </c>
      <c r="H153" s="17">
        <v>4603</v>
      </c>
      <c r="I153" s="23">
        <f t="shared" si="41"/>
        <v>100</v>
      </c>
    </row>
    <row r="154" spans="1:9" ht="84.6" customHeight="1">
      <c r="A154" s="14"/>
      <c r="B154" s="16" t="s">
        <v>43</v>
      </c>
      <c r="C154" s="16" t="s">
        <v>4</v>
      </c>
      <c r="D154" s="24" t="s">
        <v>44</v>
      </c>
      <c r="E154" s="17">
        <v>6600</v>
      </c>
      <c r="F154" s="17">
        <v>0</v>
      </c>
      <c r="G154" s="17">
        <v>0</v>
      </c>
      <c r="H154" s="17">
        <f>H155+J226</f>
        <v>0</v>
      </c>
      <c r="I154" s="23">
        <v>0</v>
      </c>
    </row>
    <row r="155" spans="1:9" ht="81" customHeight="1">
      <c r="A155" s="14"/>
      <c r="B155" s="16"/>
      <c r="C155" s="16" t="s">
        <v>231</v>
      </c>
      <c r="D155" s="22" t="s">
        <v>256</v>
      </c>
      <c r="E155" s="17">
        <v>5990</v>
      </c>
      <c r="F155" s="17">
        <v>0</v>
      </c>
      <c r="G155" s="17">
        <v>0</v>
      </c>
      <c r="H155" s="17">
        <v>0</v>
      </c>
      <c r="I155" s="23">
        <v>0</v>
      </c>
    </row>
    <row r="156" spans="1:9" ht="33.6" customHeight="1">
      <c r="A156" s="14"/>
      <c r="B156" s="16"/>
      <c r="C156" s="16" t="s">
        <v>232</v>
      </c>
      <c r="D156" s="22" t="s">
        <v>257</v>
      </c>
      <c r="E156" s="17">
        <v>610</v>
      </c>
      <c r="F156" s="17">
        <v>0</v>
      </c>
      <c r="G156" s="17">
        <v>0</v>
      </c>
      <c r="H156" s="17">
        <v>0</v>
      </c>
      <c r="I156" s="23">
        <v>0</v>
      </c>
    </row>
    <row r="157" spans="1:9" ht="196.15" customHeight="1">
      <c r="A157" s="14"/>
      <c r="B157" s="16" t="s">
        <v>45</v>
      </c>
      <c r="C157" s="16" t="s">
        <v>4</v>
      </c>
      <c r="D157" s="25" t="s">
        <v>46</v>
      </c>
      <c r="E157" s="17">
        <v>200000</v>
      </c>
      <c r="F157" s="17">
        <f>F158</f>
        <v>50000</v>
      </c>
      <c r="G157" s="17">
        <v>0</v>
      </c>
      <c r="H157" s="17">
        <f>H158</f>
        <v>0</v>
      </c>
      <c r="I157" s="23">
        <v>0</v>
      </c>
    </row>
    <row r="158" spans="1:9" ht="22.15" customHeight="1">
      <c r="A158" s="14"/>
      <c r="B158" s="16" t="s">
        <v>47</v>
      </c>
      <c r="C158" s="16" t="s">
        <v>4</v>
      </c>
      <c r="D158" s="24" t="s">
        <v>48</v>
      </c>
      <c r="E158" s="17">
        <v>200000</v>
      </c>
      <c r="F158" s="17">
        <f>F159</f>
        <v>50000</v>
      </c>
      <c r="G158" s="17">
        <v>0</v>
      </c>
      <c r="H158" s="17">
        <v>0</v>
      </c>
      <c r="I158" s="23">
        <v>0</v>
      </c>
    </row>
    <row r="159" spans="1:9" ht="21" customHeight="1">
      <c r="A159" s="14"/>
      <c r="B159" s="16"/>
      <c r="C159" s="16" t="s">
        <v>233</v>
      </c>
      <c r="D159" s="24" t="s">
        <v>260</v>
      </c>
      <c r="E159" s="17">
        <v>200000</v>
      </c>
      <c r="F159" s="17">
        <v>50000</v>
      </c>
      <c r="G159" s="17">
        <v>0</v>
      </c>
      <c r="H159" s="17">
        <v>0</v>
      </c>
      <c r="I159" s="23">
        <v>0</v>
      </c>
    </row>
    <row r="160" spans="1:9" ht="150" customHeight="1">
      <c r="A160" s="14"/>
      <c r="B160" s="16" t="s">
        <v>228</v>
      </c>
      <c r="C160" s="16" t="s">
        <v>4</v>
      </c>
      <c r="D160" s="25" t="s">
        <v>273</v>
      </c>
      <c r="E160" s="17">
        <v>26301000</v>
      </c>
      <c r="F160" s="17">
        <f>F161+F163</f>
        <v>23844128</v>
      </c>
      <c r="G160" s="17">
        <f t="shared" ref="G160:H160" si="46">G161+G163</f>
        <v>17487248</v>
      </c>
      <c r="H160" s="17">
        <f t="shared" si="46"/>
        <v>17487248</v>
      </c>
      <c r="I160" s="23">
        <f t="shared" ref="I160:I176" si="47">H160/G160*100</f>
        <v>100</v>
      </c>
    </row>
    <row r="161" spans="1:9" ht="30.6" customHeight="1">
      <c r="A161" s="14"/>
      <c r="B161" s="16" t="s">
        <v>229</v>
      </c>
      <c r="C161" s="16" t="s">
        <v>4</v>
      </c>
      <c r="D161" s="24" t="s">
        <v>230</v>
      </c>
      <c r="E161" s="17">
        <v>26301000</v>
      </c>
      <c r="F161" s="17">
        <f>F162</f>
        <v>23544000</v>
      </c>
      <c r="G161" s="17">
        <f t="shared" ref="G161:H161" si="48">G162</f>
        <v>17187120</v>
      </c>
      <c r="H161" s="17">
        <f t="shared" si="48"/>
        <v>17187120</v>
      </c>
      <c r="I161" s="23">
        <f t="shared" si="47"/>
        <v>100</v>
      </c>
    </row>
    <row r="162" spans="1:9" ht="25.9" customHeight="1">
      <c r="A162" s="14"/>
      <c r="B162" s="16"/>
      <c r="C162" s="16" t="s">
        <v>237</v>
      </c>
      <c r="D162" s="24" t="s">
        <v>258</v>
      </c>
      <c r="E162" s="17">
        <v>26301000</v>
      </c>
      <c r="F162" s="17">
        <v>23544000</v>
      </c>
      <c r="G162" s="17">
        <v>17187120</v>
      </c>
      <c r="H162" s="17">
        <v>17187120</v>
      </c>
      <c r="I162" s="23">
        <f t="shared" si="47"/>
        <v>100</v>
      </c>
    </row>
    <row r="163" spans="1:9" ht="25.9" customHeight="1">
      <c r="A163" s="14"/>
      <c r="B163" s="16" t="s">
        <v>305</v>
      </c>
      <c r="C163" s="16"/>
      <c r="D163" s="24" t="s">
        <v>316</v>
      </c>
      <c r="E163" s="17">
        <v>0</v>
      </c>
      <c r="F163" s="17">
        <v>300128</v>
      </c>
      <c r="G163" s="17">
        <f>G164</f>
        <v>300128</v>
      </c>
      <c r="H163" s="17">
        <f>H164</f>
        <v>300128</v>
      </c>
      <c r="I163" s="23">
        <f t="shared" si="47"/>
        <v>100</v>
      </c>
    </row>
    <row r="164" spans="1:9" ht="25.9" customHeight="1">
      <c r="A164" s="14"/>
      <c r="B164" s="16"/>
      <c r="C164" s="16" t="s">
        <v>237</v>
      </c>
      <c r="D164" s="24" t="s">
        <v>258</v>
      </c>
      <c r="E164" s="17">
        <v>0</v>
      </c>
      <c r="F164" s="17">
        <v>300128</v>
      </c>
      <c r="G164" s="17">
        <v>300128</v>
      </c>
      <c r="H164" s="17">
        <v>300128</v>
      </c>
      <c r="I164" s="23">
        <f t="shared" si="47"/>
        <v>100</v>
      </c>
    </row>
    <row r="165" spans="1:9" ht="99.6" customHeight="1">
      <c r="A165" s="14"/>
      <c r="B165" s="19" t="s">
        <v>157</v>
      </c>
      <c r="C165" s="19" t="s">
        <v>4</v>
      </c>
      <c r="D165" s="26" t="s">
        <v>158</v>
      </c>
      <c r="E165" s="20">
        <f>E166+E205+E212</f>
        <v>23817900</v>
      </c>
      <c r="F165" s="20">
        <f>F166+F205+F212</f>
        <v>23067718.289999999</v>
      </c>
      <c r="G165" s="20">
        <f>G166+G205+G212</f>
        <v>17534865.32</v>
      </c>
      <c r="H165" s="20">
        <f>H166+H205+H212</f>
        <v>16908948.640000001</v>
      </c>
      <c r="I165" s="21">
        <f t="shared" si="47"/>
        <v>96.430444896054667</v>
      </c>
    </row>
    <row r="166" spans="1:9" ht="126" customHeight="1">
      <c r="A166" s="14"/>
      <c r="B166" s="16" t="s">
        <v>159</v>
      </c>
      <c r="C166" s="16" t="s">
        <v>4</v>
      </c>
      <c r="D166" s="25" t="s">
        <v>160</v>
      </c>
      <c r="E166" s="17">
        <f>E167+E171+E173+E177+E179+E183+E187+E190+E198+E201</f>
        <v>21335300</v>
      </c>
      <c r="F166" s="17">
        <f>F167+F171+F173+F177+F179+F183+F187+F190+F198+F201+F194+F196+F192</f>
        <v>18660068.289999999</v>
      </c>
      <c r="G166" s="17">
        <f>G167+G171+G173+G177+G179+G183+G187+G190+G198+G201+G194+G196+G192</f>
        <v>14020991.950000001</v>
      </c>
      <c r="H166" s="17">
        <f t="shared" ref="H166" si="49">H167+H171+H173+H177+H179+H183+H187+H190+H198+H201+H194+H196+H192</f>
        <v>13999192.270000001</v>
      </c>
      <c r="I166" s="23">
        <f t="shared" ref="I166" si="50">H166/G166*100</f>
        <v>99.844521128906294</v>
      </c>
    </row>
    <row r="167" spans="1:9" ht="48.6" customHeight="1">
      <c r="A167" s="14"/>
      <c r="B167" s="16" t="s">
        <v>191</v>
      </c>
      <c r="C167" s="16" t="s">
        <v>4</v>
      </c>
      <c r="D167" s="24" t="s">
        <v>266</v>
      </c>
      <c r="E167" s="17">
        <v>1149200</v>
      </c>
      <c r="F167" s="17">
        <f>F168+F169+F170</f>
        <v>1149200.0000000002</v>
      </c>
      <c r="G167" s="17">
        <f>G168+G169+G170</f>
        <v>762078.06</v>
      </c>
      <c r="H167" s="17">
        <f>H168+H169+H170</f>
        <v>762078.06</v>
      </c>
      <c r="I167" s="23">
        <f t="shared" ref="I167:I170" si="51">H167/G167*100</f>
        <v>100</v>
      </c>
    </row>
    <row r="168" spans="1:9" ht="77.45" customHeight="1">
      <c r="A168" s="14"/>
      <c r="B168" s="16"/>
      <c r="C168" s="16" t="s">
        <v>231</v>
      </c>
      <c r="D168" s="22" t="s">
        <v>256</v>
      </c>
      <c r="E168" s="17">
        <v>1053700</v>
      </c>
      <c r="F168" s="17">
        <v>1052995.56</v>
      </c>
      <c r="G168" s="17">
        <v>710727.8</v>
      </c>
      <c r="H168" s="17">
        <v>710727.8</v>
      </c>
      <c r="I168" s="23">
        <f t="shared" si="51"/>
        <v>100</v>
      </c>
    </row>
    <row r="169" spans="1:9" ht="43.9" customHeight="1">
      <c r="A169" s="14"/>
      <c r="B169" s="16"/>
      <c r="C169" s="16" t="s">
        <v>232</v>
      </c>
      <c r="D169" s="22" t="s">
        <v>257</v>
      </c>
      <c r="E169" s="17">
        <v>95500</v>
      </c>
      <c r="F169" s="17">
        <v>93621.57</v>
      </c>
      <c r="G169" s="17">
        <v>48772.26</v>
      </c>
      <c r="H169" s="17">
        <v>48772.26</v>
      </c>
      <c r="I169" s="23">
        <f t="shared" si="51"/>
        <v>100</v>
      </c>
    </row>
    <row r="170" spans="1:9" ht="25.9" customHeight="1">
      <c r="A170" s="14"/>
      <c r="B170" s="16"/>
      <c r="C170" s="16" t="s">
        <v>233</v>
      </c>
      <c r="D170" s="22" t="s">
        <v>260</v>
      </c>
      <c r="E170" s="17">
        <v>0</v>
      </c>
      <c r="F170" s="17">
        <v>2582.87</v>
      </c>
      <c r="G170" s="17">
        <v>2578</v>
      </c>
      <c r="H170" s="17">
        <v>2578</v>
      </c>
      <c r="I170" s="23">
        <f t="shared" si="51"/>
        <v>100</v>
      </c>
    </row>
    <row r="171" spans="1:9" ht="50.45" customHeight="1">
      <c r="A171" s="14"/>
      <c r="B171" s="16" t="s">
        <v>161</v>
      </c>
      <c r="C171" s="16" t="s">
        <v>4</v>
      </c>
      <c r="D171" s="24" t="s">
        <v>154</v>
      </c>
      <c r="E171" s="17">
        <f>E172</f>
        <v>4844900</v>
      </c>
      <c r="F171" s="17">
        <f>F172</f>
        <v>2821602</v>
      </c>
      <c r="G171" s="17">
        <f t="shared" ref="G171:H171" si="52">G172</f>
        <v>2821602</v>
      </c>
      <c r="H171" s="17">
        <f t="shared" si="52"/>
        <v>2821602</v>
      </c>
      <c r="I171" s="23">
        <f t="shared" si="47"/>
        <v>100</v>
      </c>
    </row>
    <row r="172" spans="1:9" ht="78.599999999999994" customHeight="1">
      <c r="A172" s="14"/>
      <c r="B172" s="16"/>
      <c r="C172" s="16" t="s">
        <v>236</v>
      </c>
      <c r="D172" s="22" t="s">
        <v>261</v>
      </c>
      <c r="E172" s="17">
        <v>4844900</v>
      </c>
      <c r="F172" s="17">
        <v>2821602</v>
      </c>
      <c r="G172" s="17">
        <v>2821602</v>
      </c>
      <c r="H172" s="17">
        <v>2821602</v>
      </c>
      <c r="I172" s="23">
        <f t="shared" si="47"/>
        <v>100</v>
      </c>
    </row>
    <row r="173" spans="1:9" ht="30.6" customHeight="1">
      <c r="A173" s="14"/>
      <c r="B173" s="16" t="s">
        <v>192</v>
      </c>
      <c r="C173" s="16" t="s">
        <v>4</v>
      </c>
      <c r="D173" s="24" t="s">
        <v>69</v>
      </c>
      <c r="E173" s="17">
        <f>E174+E175+E176</f>
        <v>4588400</v>
      </c>
      <c r="F173" s="17">
        <f>F174+F175+F176</f>
        <v>4700200</v>
      </c>
      <c r="G173" s="17">
        <f>G174+G175+G176</f>
        <v>3228461.31</v>
      </c>
      <c r="H173" s="17">
        <f>H174+H175+H176</f>
        <v>3228461.31</v>
      </c>
      <c r="I173" s="23">
        <f t="shared" si="47"/>
        <v>100</v>
      </c>
    </row>
    <row r="174" spans="1:9" ht="77.45" customHeight="1">
      <c r="A174" s="14"/>
      <c r="B174" s="16"/>
      <c r="C174" s="16" t="s">
        <v>231</v>
      </c>
      <c r="D174" s="22" t="s">
        <v>256</v>
      </c>
      <c r="E174" s="17">
        <v>3806300</v>
      </c>
      <c r="F174" s="17">
        <v>3808746</v>
      </c>
      <c r="G174" s="17">
        <v>2621385.66</v>
      </c>
      <c r="H174" s="17">
        <v>2621385.66</v>
      </c>
      <c r="I174" s="23">
        <f t="shared" si="47"/>
        <v>100</v>
      </c>
    </row>
    <row r="175" spans="1:9" ht="30.6" customHeight="1">
      <c r="A175" s="14"/>
      <c r="B175" s="16"/>
      <c r="C175" s="16" t="s">
        <v>232</v>
      </c>
      <c r="D175" s="22" t="s">
        <v>257</v>
      </c>
      <c r="E175" s="17">
        <v>751600</v>
      </c>
      <c r="F175" s="17">
        <v>856579.75</v>
      </c>
      <c r="G175" s="17">
        <v>578350.65</v>
      </c>
      <c r="H175" s="17">
        <v>578350.65</v>
      </c>
      <c r="I175" s="23">
        <f t="shared" si="47"/>
        <v>100</v>
      </c>
    </row>
    <row r="176" spans="1:9" ht="23.45" customHeight="1">
      <c r="A176" s="14"/>
      <c r="B176" s="16"/>
      <c r="C176" s="16" t="s">
        <v>233</v>
      </c>
      <c r="D176" s="22" t="s">
        <v>260</v>
      </c>
      <c r="E176" s="17">
        <v>30500</v>
      </c>
      <c r="F176" s="17">
        <v>34874.25</v>
      </c>
      <c r="G176" s="17">
        <v>28725</v>
      </c>
      <c r="H176" s="17">
        <v>28725</v>
      </c>
      <c r="I176" s="23">
        <f t="shared" si="47"/>
        <v>100</v>
      </c>
    </row>
    <row r="177" spans="1:9" ht="33.6" customHeight="1">
      <c r="A177" s="14"/>
      <c r="B177" s="16" t="s">
        <v>183</v>
      </c>
      <c r="C177" s="16"/>
      <c r="D177" s="24" t="s">
        <v>184</v>
      </c>
      <c r="E177" s="17">
        <v>2662100</v>
      </c>
      <c r="F177" s="17">
        <f>F178</f>
        <v>2488400</v>
      </c>
      <c r="G177" s="17">
        <f>G178</f>
        <v>1629580</v>
      </c>
      <c r="H177" s="17">
        <f>H178</f>
        <v>1629580</v>
      </c>
      <c r="I177" s="23">
        <f t="shared" ref="I177:I197" si="53">H177/G177*100</f>
        <v>100</v>
      </c>
    </row>
    <row r="178" spans="1:9" ht="30.6" customHeight="1">
      <c r="A178" s="14"/>
      <c r="B178" s="16"/>
      <c r="C178" s="16" t="s">
        <v>236</v>
      </c>
      <c r="D178" s="22" t="s">
        <v>261</v>
      </c>
      <c r="E178" s="17">
        <v>2662100</v>
      </c>
      <c r="F178" s="17">
        <v>2488400</v>
      </c>
      <c r="G178" s="17">
        <v>1629580</v>
      </c>
      <c r="H178" s="17">
        <v>1629580</v>
      </c>
      <c r="I178" s="23">
        <f t="shared" si="53"/>
        <v>100</v>
      </c>
    </row>
    <row r="179" spans="1:9" ht="69.599999999999994" customHeight="1">
      <c r="A179" s="14"/>
      <c r="B179" s="16" t="s">
        <v>185</v>
      </c>
      <c r="C179" s="16" t="s">
        <v>4</v>
      </c>
      <c r="D179" s="24" t="s">
        <v>186</v>
      </c>
      <c r="E179" s="17">
        <v>5041900</v>
      </c>
      <c r="F179" s="17">
        <f>F180+F181+F182</f>
        <v>4584700</v>
      </c>
      <c r="G179" s="17">
        <f>G180+G181+G182</f>
        <v>3216355.0900000003</v>
      </c>
      <c r="H179" s="17">
        <f>H180+H181+H182</f>
        <v>3216355.0900000003</v>
      </c>
      <c r="I179" s="23">
        <f t="shared" si="53"/>
        <v>100</v>
      </c>
    </row>
    <row r="180" spans="1:9" ht="81.599999999999994" customHeight="1">
      <c r="A180" s="14"/>
      <c r="B180" s="16"/>
      <c r="C180" s="16" t="s">
        <v>231</v>
      </c>
      <c r="D180" s="22" t="s">
        <v>256</v>
      </c>
      <c r="E180" s="17">
        <v>3997000</v>
      </c>
      <c r="F180" s="17">
        <v>3706900</v>
      </c>
      <c r="G180" s="17">
        <v>2819471.5</v>
      </c>
      <c r="H180" s="17">
        <v>2819471.5</v>
      </c>
      <c r="I180" s="23">
        <f t="shared" si="53"/>
        <v>100</v>
      </c>
    </row>
    <row r="181" spans="1:9" ht="30.6" customHeight="1">
      <c r="A181" s="14"/>
      <c r="B181" s="16"/>
      <c r="C181" s="16" t="s">
        <v>232</v>
      </c>
      <c r="D181" s="22" t="s">
        <v>257</v>
      </c>
      <c r="E181" s="17">
        <v>1026700</v>
      </c>
      <c r="F181" s="17">
        <v>863866</v>
      </c>
      <c r="G181" s="17">
        <v>392172.87</v>
      </c>
      <c r="H181" s="17">
        <v>392172.87</v>
      </c>
      <c r="I181" s="23">
        <f t="shared" si="53"/>
        <v>100</v>
      </c>
    </row>
    <row r="182" spans="1:9" ht="22.9" customHeight="1">
      <c r="A182" s="14"/>
      <c r="B182" s="16"/>
      <c r="C182" s="16" t="s">
        <v>233</v>
      </c>
      <c r="D182" s="22" t="s">
        <v>260</v>
      </c>
      <c r="E182" s="17">
        <v>18200</v>
      </c>
      <c r="F182" s="17">
        <v>13934</v>
      </c>
      <c r="G182" s="17">
        <v>4710.72</v>
      </c>
      <c r="H182" s="17">
        <v>4710.72</v>
      </c>
      <c r="I182" s="23">
        <f t="shared" si="53"/>
        <v>100</v>
      </c>
    </row>
    <row r="183" spans="1:9" ht="53.45" customHeight="1">
      <c r="A183" s="14"/>
      <c r="B183" s="16" t="s">
        <v>187</v>
      </c>
      <c r="C183" s="16" t="s">
        <v>4</v>
      </c>
      <c r="D183" s="24" t="s">
        <v>188</v>
      </c>
      <c r="E183" s="17">
        <v>1608700</v>
      </c>
      <c r="F183" s="17">
        <f>F184+F185+F186</f>
        <v>1530900</v>
      </c>
      <c r="G183" s="17">
        <f>G184+G185+G186</f>
        <v>1091775.49</v>
      </c>
      <c r="H183" s="17">
        <f>H184+H185+H186</f>
        <v>1091775.49</v>
      </c>
      <c r="I183" s="23">
        <f t="shared" si="53"/>
        <v>100</v>
      </c>
    </row>
    <row r="184" spans="1:9" ht="88.15" customHeight="1">
      <c r="A184" s="14"/>
      <c r="B184" s="16"/>
      <c r="C184" s="16" t="s">
        <v>231</v>
      </c>
      <c r="D184" s="22" t="s">
        <v>256</v>
      </c>
      <c r="E184" s="17">
        <v>1086300</v>
      </c>
      <c r="F184" s="17">
        <v>1006500</v>
      </c>
      <c r="G184" s="17">
        <v>793948.06</v>
      </c>
      <c r="H184" s="17">
        <v>793948.06</v>
      </c>
      <c r="I184" s="23">
        <f t="shared" si="53"/>
        <v>100</v>
      </c>
    </row>
    <row r="185" spans="1:9" ht="30.6" customHeight="1">
      <c r="A185" s="14"/>
      <c r="B185" s="16"/>
      <c r="C185" s="16" t="s">
        <v>232</v>
      </c>
      <c r="D185" s="22" t="s">
        <v>257</v>
      </c>
      <c r="E185" s="17">
        <v>506300</v>
      </c>
      <c r="F185" s="17">
        <v>507356.78</v>
      </c>
      <c r="G185" s="17">
        <v>284542.43</v>
      </c>
      <c r="H185" s="17">
        <v>284542.43</v>
      </c>
      <c r="I185" s="23">
        <f t="shared" si="53"/>
        <v>100</v>
      </c>
    </row>
    <row r="186" spans="1:9" ht="22.9" customHeight="1">
      <c r="A186" s="14"/>
      <c r="B186" s="16"/>
      <c r="C186" s="16" t="s">
        <v>233</v>
      </c>
      <c r="D186" s="22" t="s">
        <v>260</v>
      </c>
      <c r="E186" s="17">
        <v>16100</v>
      </c>
      <c r="F186" s="17">
        <v>17043.22</v>
      </c>
      <c r="G186" s="17">
        <v>13285</v>
      </c>
      <c r="H186" s="17">
        <v>13285</v>
      </c>
      <c r="I186" s="23">
        <f t="shared" si="53"/>
        <v>100</v>
      </c>
    </row>
    <row r="187" spans="1:9" ht="52.15" customHeight="1">
      <c r="A187" s="14"/>
      <c r="B187" s="16" t="s">
        <v>189</v>
      </c>
      <c r="C187" s="16" t="s">
        <v>4</v>
      </c>
      <c r="D187" s="24" t="s">
        <v>190</v>
      </c>
      <c r="E187" s="17">
        <f>E188+E189</f>
        <v>1064000</v>
      </c>
      <c r="F187" s="17">
        <f>F188+F189</f>
        <v>776400</v>
      </c>
      <c r="G187" s="17">
        <f>G188+G189</f>
        <v>741190</v>
      </c>
      <c r="H187" s="17">
        <f>H188+H189</f>
        <v>741190</v>
      </c>
      <c r="I187" s="23">
        <f t="shared" si="53"/>
        <v>100</v>
      </c>
    </row>
    <row r="188" spans="1:9" ht="30.6" customHeight="1">
      <c r="A188" s="14"/>
      <c r="B188" s="16"/>
      <c r="C188" s="16" t="s">
        <v>232</v>
      </c>
      <c r="D188" s="22" t="s">
        <v>257</v>
      </c>
      <c r="E188" s="17">
        <v>87000</v>
      </c>
      <c r="F188" s="17">
        <v>34840</v>
      </c>
      <c r="G188" s="17">
        <v>23000</v>
      </c>
      <c r="H188" s="17">
        <v>23000</v>
      </c>
      <c r="I188" s="23">
        <f t="shared" si="53"/>
        <v>100</v>
      </c>
    </row>
    <row r="189" spans="1:9" ht="66.599999999999994" customHeight="1">
      <c r="A189" s="14"/>
      <c r="B189" s="16"/>
      <c r="C189" s="16" t="s">
        <v>236</v>
      </c>
      <c r="D189" s="22" t="s">
        <v>261</v>
      </c>
      <c r="E189" s="17">
        <v>977000</v>
      </c>
      <c r="F189" s="17">
        <v>741560</v>
      </c>
      <c r="G189" s="17">
        <v>718190</v>
      </c>
      <c r="H189" s="17">
        <v>718190</v>
      </c>
      <c r="I189" s="23">
        <f t="shared" si="53"/>
        <v>100</v>
      </c>
    </row>
    <row r="190" spans="1:9" ht="51.6" customHeight="1">
      <c r="A190" s="14"/>
      <c r="B190" s="16" t="s">
        <v>193</v>
      </c>
      <c r="C190" s="16" t="s">
        <v>4</v>
      </c>
      <c r="D190" s="24" t="s">
        <v>194</v>
      </c>
      <c r="E190" s="17">
        <v>80000</v>
      </c>
      <c r="F190" s="17">
        <f>F191</f>
        <v>27500</v>
      </c>
      <c r="G190" s="17">
        <f t="shared" ref="G190:H190" si="54">G191</f>
        <v>21500</v>
      </c>
      <c r="H190" s="17">
        <f t="shared" si="54"/>
        <v>21500</v>
      </c>
      <c r="I190" s="23">
        <f t="shared" si="53"/>
        <v>100</v>
      </c>
    </row>
    <row r="191" spans="1:9" ht="30.6" customHeight="1">
      <c r="A191" s="14"/>
      <c r="B191" s="16"/>
      <c r="C191" s="16" t="s">
        <v>232</v>
      </c>
      <c r="D191" s="22" t="s">
        <v>257</v>
      </c>
      <c r="E191" s="17">
        <v>80000</v>
      </c>
      <c r="F191" s="17">
        <v>27500</v>
      </c>
      <c r="G191" s="17">
        <v>21500</v>
      </c>
      <c r="H191" s="17">
        <v>21500</v>
      </c>
      <c r="I191" s="23">
        <f t="shared" si="53"/>
        <v>100</v>
      </c>
    </row>
    <row r="192" spans="1:9" ht="30.6" customHeight="1">
      <c r="A192" s="14"/>
      <c r="B192" s="16" t="s">
        <v>306</v>
      </c>
      <c r="C192" s="16"/>
      <c r="D192" s="22" t="s">
        <v>307</v>
      </c>
      <c r="E192" s="17">
        <v>0</v>
      </c>
      <c r="F192" s="17">
        <v>3300</v>
      </c>
      <c r="G192" s="17">
        <v>3300</v>
      </c>
      <c r="H192" s="17">
        <v>0</v>
      </c>
      <c r="I192" s="23">
        <f t="shared" si="53"/>
        <v>0</v>
      </c>
    </row>
    <row r="193" spans="1:9" ht="30.6" customHeight="1">
      <c r="A193" s="14"/>
      <c r="B193" s="16"/>
      <c r="C193" s="16" t="s">
        <v>232</v>
      </c>
      <c r="D193" s="22" t="s">
        <v>257</v>
      </c>
      <c r="E193" s="17">
        <v>0</v>
      </c>
      <c r="F193" s="17">
        <v>3300</v>
      </c>
      <c r="G193" s="17">
        <v>3300</v>
      </c>
      <c r="H193" s="17">
        <v>0</v>
      </c>
      <c r="I193" s="23">
        <f t="shared" si="53"/>
        <v>0</v>
      </c>
    </row>
    <row r="194" spans="1:9" ht="30.6" customHeight="1">
      <c r="A194" s="14"/>
      <c r="B194" s="16" t="s">
        <v>275</v>
      </c>
      <c r="C194" s="16"/>
      <c r="D194" s="22" t="s">
        <v>277</v>
      </c>
      <c r="E194" s="17">
        <v>0</v>
      </c>
      <c r="F194" s="17">
        <f>F195</f>
        <v>200000</v>
      </c>
      <c r="G194" s="17">
        <f t="shared" ref="G194:H194" si="55">G195</f>
        <v>200000</v>
      </c>
      <c r="H194" s="17">
        <f t="shared" si="55"/>
        <v>200000</v>
      </c>
      <c r="I194" s="23">
        <f t="shared" si="53"/>
        <v>100</v>
      </c>
    </row>
    <row r="195" spans="1:9" ht="30.6" customHeight="1">
      <c r="A195" s="14"/>
      <c r="B195" s="16"/>
      <c r="C195" s="16" t="s">
        <v>236</v>
      </c>
      <c r="D195" s="22" t="s">
        <v>261</v>
      </c>
      <c r="E195" s="17">
        <v>0</v>
      </c>
      <c r="F195" s="17">
        <v>200000</v>
      </c>
      <c r="G195" s="17">
        <v>200000</v>
      </c>
      <c r="H195" s="17">
        <v>200000</v>
      </c>
      <c r="I195" s="23">
        <f t="shared" si="53"/>
        <v>100</v>
      </c>
    </row>
    <row r="196" spans="1:9" ht="46.9" customHeight="1">
      <c r="A196" s="14"/>
      <c r="B196" s="16" t="s">
        <v>276</v>
      </c>
      <c r="C196" s="16"/>
      <c r="D196" s="22" t="s">
        <v>278</v>
      </c>
      <c r="E196" s="17">
        <v>0</v>
      </c>
      <c r="F196" s="17">
        <f>F197</f>
        <v>50000</v>
      </c>
      <c r="G196" s="17">
        <f t="shared" ref="G196:H196" si="56">G197</f>
        <v>50000</v>
      </c>
      <c r="H196" s="17">
        <f t="shared" si="56"/>
        <v>50000</v>
      </c>
      <c r="I196" s="23">
        <f t="shared" si="53"/>
        <v>100</v>
      </c>
    </row>
    <row r="197" spans="1:9" ht="30.6" customHeight="1">
      <c r="A197" s="14"/>
      <c r="B197" s="16"/>
      <c r="C197" s="16" t="s">
        <v>236</v>
      </c>
      <c r="D197" s="22" t="s">
        <v>261</v>
      </c>
      <c r="E197" s="17">
        <v>0</v>
      </c>
      <c r="F197" s="17">
        <v>50000</v>
      </c>
      <c r="G197" s="17">
        <v>50000</v>
      </c>
      <c r="H197" s="17">
        <v>50000</v>
      </c>
      <c r="I197" s="23">
        <f t="shared" si="53"/>
        <v>100</v>
      </c>
    </row>
    <row r="198" spans="1:9" ht="131.44999999999999" customHeight="1">
      <c r="A198" s="14"/>
      <c r="B198" s="16" t="s">
        <v>206</v>
      </c>
      <c r="C198" s="16" t="s">
        <v>4</v>
      </c>
      <c r="D198" s="24" t="s">
        <v>199</v>
      </c>
      <c r="E198" s="17">
        <v>65000</v>
      </c>
      <c r="F198" s="17">
        <f>F199+F200</f>
        <v>65000</v>
      </c>
      <c r="G198" s="17">
        <f>G199+G200</f>
        <v>54050</v>
      </c>
      <c r="H198" s="17">
        <f>H199+H200</f>
        <v>54050</v>
      </c>
      <c r="I198" s="23">
        <f t="shared" ref="I198:I205" si="57">H198/G198*100</f>
        <v>100</v>
      </c>
    </row>
    <row r="199" spans="1:9" ht="84.6" customHeight="1">
      <c r="A199" s="14"/>
      <c r="B199" s="16"/>
      <c r="C199" s="16" t="s">
        <v>231</v>
      </c>
      <c r="D199" s="22" t="s">
        <v>256</v>
      </c>
      <c r="E199" s="17">
        <v>30000</v>
      </c>
      <c r="F199" s="17">
        <v>26492.19</v>
      </c>
      <c r="G199" s="17">
        <v>15542.19</v>
      </c>
      <c r="H199" s="17">
        <v>15542.19</v>
      </c>
      <c r="I199" s="23">
        <f t="shared" si="57"/>
        <v>100</v>
      </c>
    </row>
    <row r="200" spans="1:9" ht="60.6" customHeight="1">
      <c r="A200" s="14"/>
      <c r="B200" s="16"/>
      <c r="C200" s="16" t="s">
        <v>236</v>
      </c>
      <c r="D200" s="22" t="s">
        <v>261</v>
      </c>
      <c r="E200" s="17">
        <v>35000</v>
      </c>
      <c r="F200" s="17">
        <v>38507.81</v>
      </c>
      <c r="G200" s="17">
        <v>38507.81</v>
      </c>
      <c r="H200" s="17">
        <v>38507.81</v>
      </c>
      <c r="I200" s="23">
        <f t="shared" si="57"/>
        <v>100</v>
      </c>
    </row>
    <row r="201" spans="1:9" ht="148.15" customHeight="1">
      <c r="A201" s="14"/>
      <c r="B201" s="16" t="s">
        <v>207</v>
      </c>
      <c r="C201" s="16" t="s">
        <v>4</v>
      </c>
      <c r="D201" s="24" t="s">
        <v>208</v>
      </c>
      <c r="E201" s="17">
        <f>E202+E203+E204</f>
        <v>231100</v>
      </c>
      <c r="F201" s="17">
        <f>F202+F203+F204</f>
        <v>262866.29000000004</v>
      </c>
      <c r="G201" s="17">
        <f>G202+G203+G204</f>
        <v>201100</v>
      </c>
      <c r="H201" s="17">
        <f>H202+H203+H204</f>
        <v>182600.31999999998</v>
      </c>
      <c r="I201" s="23">
        <f t="shared" si="57"/>
        <v>90.800755842864234</v>
      </c>
    </row>
    <row r="202" spans="1:9" ht="84" customHeight="1">
      <c r="A202" s="14"/>
      <c r="B202" s="16"/>
      <c r="C202" s="16" t="s">
        <v>231</v>
      </c>
      <c r="D202" s="22" t="s">
        <v>256</v>
      </c>
      <c r="E202" s="17">
        <v>194000</v>
      </c>
      <c r="F202" s="17">
        <v>235920.81</v>
      </c>
      <c r="G202" s="17">
        <v>178620.81</v>
      </c>
      <c r="H202" s="17">
        <v>162071.60999999999</v>
      </c>
      <c r="I202" s="23">
        <f t="shared" si="57"/>
        <v>90.735010103246083</v>
      </c>
    </row>
    <row r="203" spans="1:9" ht="30.6" customHeight="1">
      <c r="A203" s="14"/>
      <c r="B203" s="16"/>
      <c r="C203" s="16" t="s">
        <v>235</v>
      </c>
      <c r="D203" s="22" t="s">
        <v>262</v>
      </c>
      <c r="E203" s="17">
        <v>12600</v>
      </c>
      <c r="F203" s="17">
        <v>12397.7</v>
      </c>
      <c r="G203" s="17">
        <v>11497.7</v>
      </c>
      <c r="H203" s="17">
        <v>10897.22</v>
      </c>
      <c r="I203" s="23">
        <f t="shared" si="57"/>
        <v>94.777390260660823</v>
      </c>
    </row>
    <row r="204" spans="1:9" ht="74.45" customHeight="1">
      <c r="A204" s="14"/>
      <c r="B204" s="16"/>
      <c r="C204" s="16" t="s">
        <v>236</v>
      </c>
      <c r="D204" s="22" t="s">
        <v>261</v>
      </c>
      <c r="E204" s="17">
        <v>24500</v>
      </c>
      <c r="F204" s="17">
        <v>14547.78</v>
      </c>
      <c r="G204" s="17">
        <v>10981.49</v>
      </c>
      <c r="H204" s="17">
        <v>9631.49</v>
      </c>
      <c r="I204" s="23">
        <f t="shared" si="57"/>
        <v>87.706586264705422</v>
      </c>
    </row>
    <row r="205" spans="1:9" ht="142.9" customHeight="1">
      <c r="A205" s="14"/>
      <c r="B205" s="16" t="s">
        <v>162</v>
      </c>
      <c r="C205" s="16"/>
      <c r="D205" s="25" t="s">
        <v>274</v>
      </c>
      <c r="E205" s="17">
        <f>E206+E210</f>
        <v>2482600</v>
      </c>
      <c r="F205" s="17">
        <f>F206+F210</f>
        <v>2239400</v>
      </c>
      <c r="G205" s="17">
        <f>G206+G210</f>
        <v>1478428.3699999999</v>
      </c>
      <c r="H205" s="17">
        <f>H206+H210</f>
        <v>1478428.3699999999</v>
      </c>
      <c r="I205" s="23">
        <f t="shared" si="57"/>
        <v>100</v>
      </c>
    </row>
    <row r="206" spans="1:9" ht="30.6" customHeight="1">
      <c r="A206" s="14"/>
      <c r="B206" s="16" t="s">
        <v>163</v>
      </c>
      <c r="C206" s="16" t="s">
        <v>4</v>
      </c>
      <c r="D206" s="24" t="s">
        <v>164</v>
      </c>
      <c r="E206" s="17">
        <v>2332600</v>
      </c>
      <c r="F206" s="17">
        <f>F207+F208+F209</f>
        <v>2122800</v>
      </c>
      <c r="G206" s="17">
        <f>G207+G208+G209</f>
        <v>1456009.3699999999</v>
      </c>
      <c r="H206" s="17">
        <f>H207+H208+H209</f>
        <v>1456009.3699999999</v>
      </c>
      <c r="I206" s="23">
        <f t="shared" ref="I206:I220" si="58">H206/G206*100</f>
        <v>100</v>
      </c>
    </row>
    <row r="207" spans="1:9" ht="85.15" customHeight="1">
      <c r="A207" s="14"/>
      <c r="B207" s="16"/>
      <c r="C207" s="16" t="s">
        <v>231</v>
      </c>
      <c r="D207" s="22" t="s">
        <v>256</v>
      </c>
      <c r="E207" s="17">
        <v>2056100</v>
      </c>
      <c r="F207" s="17">
        <v>1839239</v>
      </c>
      <c r="G207" s="17">
        <v>1280680.47</v>
      </c>
      <c r="H207" s="17">
        <v>1280680.47</v>
      </c>
      <c r="I207" s="23">
        <f t="shared" si="58"/>
        <v>100</v>
      </c>
    </row>
    <row r="208" spans="1:9" ht="30.6" customHeight="1">
      <c r="A208" s="14"/>
      <c r="B208" s="16"/>
      <c r="C208" s="16" t="s">
        <v>232</v>
      </c>
      <c r="D208" s="22" t="s">
        <v>257</v>
      </c>
      <c r="E208" s="17">
        <v>269800</v>
      </c>
      <c r="F208" s="17">
        <v>273977.24</v>
      </c>
      <c r="G208" s="17">
        <v>165769.9</v>
      </c>
      <c r="H208" s="17">
        <v>165769.9</v>
      </c>
      <c r="I208" s="23">
        <f t="shared" si="58"/>
        <v>100</v>
      </c>
    </row>
    <row r="209" spans="1:9" ht="30.6" customHeight="1">
      <c r="A209" s="14"/>
      <c r="B209" s="16"/>
      <c r="C209" s="16" t="s">
        <v>233</v>
      </c>
      <c r="D209" s="22" t="s">
        <v>260</v>
      </c>
      <c r="E209" s="17">
        <v>6700</v>
      </c>
      <c r="F209" s="17">
        <v>9583.76</v>
      </c>
      <c r="G209" s="17">
        <v>9559</v>
      </c>
      <c r="H209" s="17">
        <v>9559</v>
      </c>
      <c r="I209" s="23">
        <f t="shared" si="58"/>
        <v>100</v>
      </c>
    </row>
    <row r="210" spans="1:9" ht="48.6" customHeight="1">
      <c r="A210" s="14"/>
      <c r="B210" s="16" t="s">
        <v>224</v>
      </c>
      <c r="C210" s="16" t="s">
        <v>4</v>
      </c>
      <c r="D210" s="25" t="s">
        <v>225</v>
      </c>
      <c r="E210" s="17">
        <v>150000</v>
      </c>
      <c r="F210" s="17">
        <f>F211</f>
        <v>116600</v>
      </c>
      <c r="G210" s="17">
        <f t="shared" ref="G210:H210" si="59">G211</f>
        <v>22419</v>
      </c>
      <c r="H210" s="17">
        <f t="shared" si="59"/>
        <v>22419</v>
      </c>
      <c r="I210" s="23">
        <f t="shared" si="58"/>
        <v>100</v>
      </c>
    </row>
    <row r="211" spans="1:9" ht="30.6" customHeight="1">
      <c r="A211" s="14"/>
      <c r="B211" s="16"/>
      <c r="C211" s="16" t="s">
        <v>232</v>
      </c>
      <c r="D211" s="22" t="s">
        <v>257</v>
      </c>
      <c r="E211" s="17">
        <v>150000</v>
      </c>
      <c r="F211" s="17">
        <v>116600</v>
      </c>
      <c r="G211" s="17">
        <v>22419</v>
      </c>
      <c r="H211" s="17">
        <v>22419</v>
      </c>
      <c r="I211" s="23">
        <f t="shared" si="58"/>
        <v>100</v>
      </c>
    </row>
    <row r="212" spans="1:9" ht="135" customHeight="1">
      <c r="A212" s="14"/>
      <c r="B212" s="16" t="s">
        <v>209</v>
      </c>
      <c r="C212" s="16" t="s">
        <v>4</v>
      </c>
      <c r="D212" s="25" t="s">
        <v>210</v>
      </c>
      <c r="E212" s="17">
        <v>0</v>
      </c>
      <c r="F212" s="17">
        <f>F213+F215+F217</f>
        <v>2168250</v>
      </c>
      <c r="G212" s="17">
        <f t="shared" ref="G212:H212" si="60">G213+G215+G217</f>
        <v>2035445</v>
      </c>
      <c r="H212" s="17">
        <f t="shared" si="60"/>
        <v>1431328</v>
      </c>
      <c r="I212" s="23">
        <f t="shared" si="58"/>
        <v>70.320151121744885</v>
      </c>
    </row>
    <row r="213" spans="1:9" ht="85.9" customHeight="1">
      <c r="A213" s="14"/>
      <c r="B213" s="16" t="s">
        <v>211</v>
      </c>
      <c r="C213" s="16" t="s">
        <v>4</v>
      </c>
      <c r="D213" s="33" t="s">
        <v>212</v>
      </c>
      <c r="E213" s="17">
        <v>0</v>
      </c>
      <c r="F213" s="17">
        <f>F214</f>
        <v>399818</v>
      </c>
      <c r="G213" s="17">
        <f t="shared" ref="G213:H213" si="61">G214</f>
        <v>267013</v>
      </c>
      <c r="H213" s="17">
        <f t="shared" si="61"/>
        <v>267013</v>
      </c>
      <c r="I213" s="23">
        <f t="shared" si="58"/>
        <v>100</v>
      </c>
    </row>
    <row r="214" spans="1:9" ht="30.6" customHeight="1">
      <c r="A214" s="14"/>
      <c r="B214" s="16"/>
      <c r="C214" s="16" t="s">
        <v>235</v>
      </c>
      <c r="D214" s="22" t="s">
        <v>262</v>
      </c>
      <c r="E214" s="17">
        <v>0</v>
      </c>
      <c r="F214" s="17">
        <v>399818</v>
      </c>
      <c r="G214" s="17">
        <v>267013</v>
      </c>
      <c r="H214" s="17">
        <v>267013</v>
      </c>
      <c r="I214" s="23">
        <f t="shared" si="58"/>
        <v>100</v>
      </c>
    </row>
    <row r="215" spans="1:9" ht="30.6" customHeight="1">
      <c r="A215" s="14"/>
      <c r="B215" s="16" t="s">
        <v>279</v>
      </c>
      <c r="C215" s="16"/>
      <c r="D215" s="22" t="s">
        <v>280</v>
      </c>
      <c r="E215" s="17">
        <v>0</v>
      </c>
      <c r="F215" s="17">
        <f>F216</f>
        <v>528920</v>
      </c>
      <c r="G215" s="17">
        <f t="shared" ref="G215:H215" si="62">G216</f>
        <v>528920</v>
      </c>
      <c r="H215" s="17">
        <f t="shared" si="62"/>
        <v>231403</v>
      </c>
      <c r="I215" s="23">
        <f t="shared" si="58"/>
        <v>43.750094532254408</v>
      </c>
    </row>
    <row r="216" spans="1:9" ht="30.6" customHeight="1">
      <c r="A216" s="14"/>
      <c r="B216" s="16"/>
      <c r="C216" s="16" t="s">
        <v>235</v>
      </c>
      <c r="D216" s="22" t="s">
        <v>262</v>
      </c>
      <c r="E216" s="17">
        <v>0</v>
      </c>
      <c r="F216" s="17">
        <v>528920</v>
      </c>
      <c r="G216" s="17">
        <v>528920</v>
      </c>
      <c r="H216" s="17">
        <v>231403</v>
      </c>
      <c r="I216" s="23">
        <f t="shared" si="58"/>
        <v>43.750094532254408</v>
      </c>
    </row>
    <row r="217" spans="1:9" ht="69" customHeight="1">
      <c r="A217" s="14"/>
      <c r="B217" s="16" t="s">
        <v>213</v>
      </c>
      <c r="C217" s="16" t="s">
        <v>4</v>
      </c>
      <c r="D217" s="35" t="s">
        <v>214</v>
      </c>
      <c r="E217" s="17">
        <v>0</v>
      </c>
      <c r="F217" s="17">
        <f>F218</f>
        <v>1239512</v>
      </c>
      <c r="G217" s="17">
        <f>G218</f>
        <v>1239512</v>
      </c>
      <c r="H217" s="17">
        <f>H218</f>
        <v>932912</v>
      </c>
      <c r="I217" s="23">
        <f t="shared" si="58"/>
        <v>75.264458916089566</v>
      </c>
    </row>
    <row r="218" spans="1:9" ht="30.6" customHeight="1">
      <c r="A218" s="14"/>
      <c r="B218" s="16"/>
      <c r="C218" s="16" t="s">
        <v>235</v>
      </c>
      <c r="D218" s="22" t="s">
        <v>262</v>
      </c>
      <c r="E218" s="17">
        <v>0</v>
      </c>
      <c r="F218" s="17">
        <v>1239512</v>
      </c>
      <c r="G218" s="17">
        <v>1239512</v>
      </c>
      <c r="H218" s="17">
        <v>932912</v>
      </c>
      <c r="I218" s="23">
        <f t="shared" si="58"/>
        <v>75.264458916089566</v>
      </c>
    </row>
    <row r="219" spans="1:9" ht="79.150000000000006" customHeight="1">
      <c r="A219" s="14"/>
      <c r="B219" s="19" t="s">
        <v>77</v>
      </c>
      <c r="C219" s="19" t="s">
        <v>4</v>
      </c>
      <c r="D219" s="26" t="s">
        <v>78</v>
      </c>
      <c r="E219" s="20">
        <f>E220+E234</f>
        <v>3266500</v>
      </c>
      <c r="F219" s="20">
        <f>F220+F234</f>
        <v>5712500</v>
      </c>
      <c r="G219" s="20">
        <f>G220+G234</f>
        <v>2848500</v>
      </c>
      <c r="H219" s="20">
        <f>H220+H234</f>
        <v>2737053.38</v>
      </c>
      <c r="I219" s="21">
        <f t="shared" si="58"/>
        <v>96.087533087589961</v>
      </c>
    </row>
    <row r="220" spans="1:9" ht="106.9" customHeight="1">
      <c r="A220" s="14"/>
      <c r="B220" s="16" t="s">
        <v>79</v>
      </c>
      <c r="C220" s="16" t="s">
        <v>4</v>
      </c>
      <c r="D220" s="24" t="s">
        <v>80</v>
      </c>
      <c r="E220" s="17">
        <v>3016500</v>
      </c>
      <c r="F220" s="17">
        <f>F221+F223+F225+F227+F229+F231</f>
        <v>4206500</v>
      </c>
      <c r="G220" s="17">
        <f t="shared" ref="G220:H220" si="63">G221+G223+G225+G227+G229+G231</f>
        <v>1442500</v>
      </c>
      <c r="H220" s="17">
        <f t="shared" si="63"/>
        <v>1331053.3799999999</v>
      </c>
      <c r="I220" s="23">
        <f t="shared" si="58"/>
        <v>92.274064471403804</v>
      </c>
    </row>
    <row r="221" spans="1:9" ht="30.6" customHeight="1">
      <c r="A221" s="14"/>
      <c r="B221" s="16" t="s">
        <v>81</v>
      </c>
      <c r="C221" s="16" t="s">
        <v>4</v>
      </c>
      <c r="D221" s="24" t="s">
        <v>82</v>
      </c>
      <c r="E221" s="17">
        <v>2370000</v>
      </c>
      <c r="F221" s="17">
        <v>2370000</v>
      </c>
      <c r="G221" s="17">
        <v>0</v>
      </c>
      <c r="H221" s="17">
        <v>0</v>
      </c>
      <c r="I221" s="23">
        <v>0</v>
      </c>
    </row>
    <row r="222" spans="1:9" ht="25.9" customHeight="1">
      <c r="A222" s="14"/>
      <c r="B222" s="16"/>
      <c r="C222" s="16" t="s">
        <v>233</v>
      </c>
      <c r="D222" s="22" t="s">
        <v>260</v>
      </c>
      <c r="E222" s="17">
        <v>2370000</v>
      </c>
      <c r="F222" s="17">
        <v>2370000</v>
      </c>
      <c r="G222" s="17">
        <v>0</v>
      </c>
      <c r="H222" s="17">
        <v>0</v>
      </c>
      <c r="I222" s="23">
        <v>0</v>
      </c>
    </row>
    <row r="223" spans="1:9" ht="46.9" customHeight="1">
      <c r="A223" s="14"/>
      <c r="B223" s="16" t="s">
        <v>83</v>
      </c>
      <c r="C223" s="16" t="s">
        <v>4</v>
      </c>
      <c r="D223" s="24" t="s">
        <v>84</v>
      </c>
      <c r="E223" s="17">
        <v>500000</v>
      </c>
      <c r="F223" s="17">
        <v>500000</v>
      </c>
      <c r="G223" s="17">
        <f>G224</f>
        <v>500000</v>
      </c>
      <c r="H223" s="17">
        <f>H224</f>
        <v>500000</v>
      </c>
      <c r="I223" s="23">
        <f t="shared" ref="I223:I230" si="64">H223/G223*100</f>
        <v>100</v>
      </c>
    </row>
    <row r="224" spans="1:9" ht="30.6" customHeight="1">
      <c r="A224" s="14"/>
      <c r="B224" s="16"/>
      <c r="C224" s="16" t="s">
        <v>233</v>
      </c>
      <c r="D224" s="22" t="s">
        <v>260</v>
      </c>
      <c r="E224" s="17">
        <v>500000</v>
      </c>
      <c r="F224" s="17">
        <v>500000</v>
      </c>
      <c r="G224" s="17">
        <v>500000</v>
      </c>
      <c r="H224" s="17">
        <v>500000</v>
      </c>
      <c r="I224" s="23">
        <f t="shared" si="64"/>
        <v>100</v>
      </c>
    </row>
    <row r="225" spans="1:11" ht="23.45" customHeight="1">
      <c r="A225" s="14"/>
      <c r="B225" s="16" t="s">
        <v>85</v>
      </c>
      <c r="C225" s="16" t="s">
        <v>4</v>
      </c>
      <c r="D225" s="24" t="s">
        <v>86</v>
      </c>
      <c r="E225" s="17">
        <v>130000</v>
      </c>
      <c r="F225" s="17">
        <v>130000</v>
      </c>
      <c r="G225" s="17">
        <f>G226</f>
        <v>20000</v>
      </c>
      <c r="H225" s="17">
        <f>H226</f>
        <v>20000</v>
      </c>
      <c r="I225" s="23">
        <f t="shared" si="64"/>
        <v>100</v>
      </c>
      <c r="J225" s="37"/>
      <c r="K225" s="38"/>
    </row>
    <row r="226" spans="1:11" ht="37.9" customHeight="1">
      <c r="A226" s="14"/>
      <c r="B226" s="16"/>
      <c r="C226" s="16" t="s">
        <v>232</v>
      </c>
      <c r="D226" s="22" t="s">
        <v>257</v>
      </c>
      <c r="E226" s="17">
        <v>130000</v>
      </c>
      <c r="F226" s="17">
        <v>130000</v>
      </c>
      <c r="G226" s="17">
        <v>20000</v>
      </c>
      <c r="H226" s="17">
        <v>20000</v>
      </c>
      <c r="I226" s="23">
        <f t="shared" si="64"/>
        <v>100</v>
      </c>
      <c r="J226" s="37"/>
      <c r="K226" s="38"/>
    </row>
    <row r="227" spans="1:11" ht="61.15" customHeight="1">
      <c r="A227" s="14"/>
      <c r="B227" s="16" t="s">
        <v>281</v>
      </c>
      <c r="C227" s="16"/>
      <c r="D227" s="36" t="s">
        <v>283</v>
      </c>
      <c r="E227" s="17">
        <v>0</v>
      </c>
      <c r="F227" s="17">
        <v>428000</v>
      </c>
      <c r="G227" s="17">
        <f>G228</f>
        <v>144000</v>
      </c>
      <c r="H227" s="17">
        <f>H228</f>
        <v>32553.38</v>
      </c>
      <c r="I227" s="23">
        <f t="shared" si="64"/>
        <v>22.606513888888891</v>
      </c>
      <c r="J227" s="37"/>
      <c r="K227" s="38"/>
    </row>
    <row r="228" spans="1:11" ht="37.9" customHeight="1">
      <c r="A228" s="14"/>
      <c r="B228" s="16"/>
      <c r="C228" s="16" t="s">
        <v>233</v>
      </c>
      <c r="D228" s="22" t="s">
        <v>260</v>
      </c>
      <c r="E228" s="17">
        <v>0</v>
      </c>
      <c r="F228" s="17">
        <v>428000</v>
      </c>
      <c r="G228" s="17">
        <v>144000</v>
      </c>
      <c r="H228" s="17">
        <v>32553.38</v>
      </c>
      <c r="I228" s="23">
        <f t="shared" si="64"/>
        <v>22.606513888888891</v>
      </c>
      <c r="J228" s="37"/>
      <c r="K228" s="38"/>
    </row>
    <row r="229" spans="1:11" ht="33.6" customHeight="1">
      <c r="A229" s="14"/>
      <c r="B229" s="16" t="s">
        <v>282</v>
      </c>
      <c r="C229" s="16"/>
      <c r="D229" s="36" t="s">
        <v>284</v>
      </c>
      <c r="E229" s="17">
        <v>0</v>
      </c>
      <c r="F229" s="17">
        <f>F230</f>
        <v>762000</v>
      </c>
      <c r="G229" s="17">
        <f t="shared" ref="G229:H229" si="65">G230</f>
        <v>762000</v>
      </c>
      <c r="H229" s="17">
        <f t="shared" si="65"/>
        <v>762000</v>
      </c>
      <c r="I229" s="23">
        <f t="shared" si="64"/>
        <v>100</v>
      </c>
      <c r="J229" s="37"/>
      <c r="K229" s="38"/>
    </row>
    <row r="230" spans="1:11" ht="37.9" customHeight="1">
      <c r="A230" s="14"/>
      <c r="B230" s="16"/>
      <c r="C230" s="16" t="s">
        <v>233</v>
      </c>
      <c r="D230" s="22" t="s">
        <v>260</v>
      </c>
      <c r="E230" s="17">
        <v>0</v>
      </c>
      <c r="F230" s="17">
        <v>762000</v>
      </c>
      <c r="G230" s="17">
        <v>762000</v>
      </c>
      <c r="H230" s="17">
        <v>762000</v>
      </c>
      <c r="I230" s="23">
        <f t="shared" si="64"/>
        <v>100</v>
      </c>
      <c r="J230" s="37"/>
      <c r="K230" s="38"/>
    </row>
    <row r="231" spans="1:11" ht="49.9" customHeight="1">
      <c r="A231" s="14"/>
      <c r="B231" s="16" t="s">
        <v>87</v>
      </c>
      <c r="C231" s="16" t="s">
        <v>4</v>
      </c>
      <c r="D231" s="24" t="s">
        <v>88</v>
      </c>
      <c r="E231" s="17">
        <v>16500</v>
      </c>
      <c r="F231" s="17">
        <v>16500</v>
      </c>
      <c r="G231" s="17">
        <f>G232</f>
        <v>16500</v>
      </c>
      <c r="H231" s="17">
        <f>H232</f>
        <v>16500</v>
      </c>
      <c r="I231" s="23">
        <f t="shared" ref="I231:I234" si="66">H231/G231*100</f>
        <v>100</v>
      </c>
      <c r="J231" s="37"/>
      <c r="K231" s="38"/>
    </row>
    <row r="232" spans="1:11" ht="23.45" customHeight="1">
      <c r="A232" s="14"/>
      <c r="B232" s="16"/>
      <c r="C232" s="16" t="s">
        <v>233</v>
      </c>
      <c r="D232" s="22" t="s">
        <v>260</v>
      </c>
      <c r="E232" s="17">
        <v>16500</v>
      </c>
      <c r="F232" s="17">
        <v>16500</v>
      </c>
      <c r="G232" s="17">
        <v>16500</v>
      </c>
      <c r="H232" s="17">
        <v>16500</v>
      </c>
      <c r="I232" s="23">
        <f t="shared" si="66"/>
        <v>100</v>
      </c>
      <c r="J232" s="37"/>
      <c r="K232" s="38"/>
    </row>
    <row r="233" spans="1:11" ht="15.75" hidden="1">
      <c r="A233" s="15" t="s">
        <v>3</v>
      </c>
      <c r="B233" s="16" t="s">
        <v>4</v>
      </c>
      <c r="C233" s="16" t="s">
        <v>4</v>
      </c>
      <c r="D233" s="22" t="s">
        <v>260</v>
      </c>
      <c r="E233" s="17">
        <v>0</v>
      </c>
      <c r="F233" s="17">
        <v>2064721</v>
      </c>
      <c r="G233" s="17">
        <v>0</v>
      </c>
      <c r="H233" s="17">
        <v>0</v>
      </c>
      <c r="I233" s="23" t="e">
        <f t="shared" si="66"/>
        <v>#DIV/0!</v>
      </c>
    </row>
    <row r="234" spans="1:11" ht="112.9" customHeight="1">
      <c r="A234" s="27"/>
      <c r="B234" s="16" t="s">
        <v>109</v>
      </c>
      <c r="C234" s="16" t="s">
        <v>4</v>
      </c>
      <c r="D234" s="24" t="s">
        <v>110</v>
      </c>
      <c r="E234" s="17">
        <v>250000</v>
      </c>
      <c r="F234" s="17">
        <f>F235+F237</f>
        <v>1506000</v>
      </c>
      <c r="G234" s="17">
        <f t="shared" ref="G234:H234" si="67">G235+G237</f>
        <v>1406000</v>
      </c>
      <c r="H234" s="17">
        <f t="shared" si="67"/>
        <v>1406000</v>
      </c>
      <c r="I234" s="23">
        <f t="shared" si="66"/>
        <v>100</v>
      </c>
    </row>
    <row r="235" spans="1:11" ht="31.5">
      <c r="A235" s="27"/>
      <c r="B235" s="16" t="s">
        <v>111</v>
      </c>
      <c r="C235" s="16" t="s">
        <v>4</v>
      </c>
      <c r="D235" s="24" t="s">
        <v>112</v>
      </c>
      <c r="E235" s="17">
        <v>250000</v>
      </c>
      <c r="F235" s="17">
        <f>F236</f>
        <v>100000</v>
      </c>
      <c r="G235" s="17">
        <v>0</v>
      </c>
      <c r="H235" s="17">
        <v>0</v>
      </c>
      <c r="I235" s="23">
        <v>0</v>
      </c>
    </row>
    <row r="236" spans="1:11" ht="15.75">
      <c r="A236" s="27"/>
      <c r="B236" s="16"/>
      <c r="C236" s="16" t="s">
        <v>233</v>
      </c>
      <c r="D236" s="22" t="s">
        <v>260</v>
      </c>
      <c r="E236" s="17">
        <v>250000</v>
      </c>
      <c r="F236" s="17">
        <v>100000</v>
      </c>
      <c r="G236" s="17">
        <v>0</v>
      </c>
      <c r="H236" s="17">
        <v>0</v>
      </c>
      <c r="I236" s="23">
        <v>0</v>
      </c>
    </row>
    <row r="237" spans="1:11" ht="148.9" customHeight="1">
      <c r="A237" s="27"/>
      <c r="B237" s="16" t="s">
        <v>285</v>
      </c>
      <c r="C237" s="16"/>
      <c r="D237" s="39" t="s">
        <v>286</v>
      </c>
      <c r="E237" s="17">
        <v>0</v>
      </c>
      <c r="F237" s="17">
        <v>1406000</v>
      </c>
      <c r="G237" s="17">
        <f>G238</f>
        <v>1406000</v>
      </c>
      <c r="H237" s="17">
        <f>H238</f>
        <v>1406000</v>
      </c>
      <c r="I237" s="23">
        <f t="shared" ref="I237:I299" si="68">H237/G237*100</f>
        <v>100</v>
      </c>
    </row>
    <row r="238" spans="1:11" ht="15.75">
      <c r="A238" s="27"/>
      <c r="B238" s="16"/>
      <c r="C238" s="16" t="s">
        <v>233</v>
      </c>
      <c r="D238" s="22" t="s">
        <v>260</v>
      </c>
      <c r="E238" s="17">
        <v>0</v>
      </c>
      <c r="F238" s="17">
        <v>1406000</v>
      </c>
      <c r="G238" s="17">
        <v>1406000</v>
      </c>
      <c r="H238" s="17">
        <v>1406000</v>
      </c>
      <c r="I238" s="23">
        <f t="shared" si="68"/>
        <v>100</v>
      </c>
    </row>
    <row r="239" spans="1:11" ht="78.75">
      <c r="A239" s="14" t="s">
        <v>3</v>
      </c>
      <c r="B239" s="19" t="s">
        <v>56</v>
      </c>
      <c r="C239" s="19" t="s">
        <v>4</v>
      </c>
      <c r="D239" s="26" t="s">
        <v>57</v>
      </c>
      <c r="E239" s="20">
        <f>E240+E243</f>
        <v>448100</v>
      </c>
      <c r="F239" s="20">
        <f>F240+F243+F245+F247</f>
        <v>510210</v>
      </c>
      <c r="G239" s="20">
        <f t="shared" ref="G239:H239" si="69">G240+G243+G245+G247</f>
        <v>115585.65</v>
      </c>
      <c r="H239" s="20">
        <f t="shared" si="69"/>
        <v>115585.65</v>
      </c>
      <c r="I239" s="21">
        <f t="shared" si="68"/>
        <v>100</v>
      </c>
    </row>
    <row r="240" spans="1:11" ht="47.25">
      <c r="A240" s="15" t="s">
        <v>3</v>
      </c>
      <c r="B240" s="16" t="s">
        <v>58</v>
      </c>
      <c r="C240" s="16" t="s">
        <v>4</v>
      </c>
      <c r="D240" s="24" t="s">
        <v>59</v>
      </c>
      <c r="E240" s="17">
        <v>381700</v>
      </c>
      <c r="F240" s="17">
        <f>F241+F242</f>
        <v>371700</v>
      </c>
      <c r="G240" s="17">
        <f>G242+G241</f>
        <v>60444.15</v>
      </c>
      <c r="H240" s="17">
        <f>H241+H242</f>
        <v>60444.15</v>
      </c>
      <c r="I240" s="23">
        <f t="shared" si="68"/>
        <v>100</v>
      </c>
    </row>
    <row r="241" spans="1:9" ht="31.5">
      <c r="A241" s="15" t="s">
        <v>3</v>
      </c>
      <c r="B241" s="16"/>
      <c r="C241" s="16" t="s">
        <v>232</v>
      </c>
      <c r="D241" s="22" t="s">
        <v>257</v>
      </c>
      <c r="E241" s="17">
        <v>381700</v>
      </c>
      <c r="F241" s="17">
        <v>312715.84999999998</v>
      </c>
      <c r="G241" s="17">
        <v>1460</v>
      </c>
      <c r="H241" s="17">
        <v>1460</v>
      </c>
      <c r="I241" s="23">
        <f t="shared" si="68"/>
        <v>100</v>
      </c>
    </row>
    <row r="242" spans="1:9" ht="15.75">
      <c r="A242" s="14" t="s">
        <v>3</v>
      </c>
      <c r="B242" s="16"/>
      <c r="C242" s="16" t="s">
        <v>233</v>
      </c>
      <c r="D242" s="22" t="s">
        <v>260</v>
      </c>
      <c r="E242" s="17">
        <v>0</v>
      </c>
      <c r="F242" s="17">
        <v>58984.15</v>
      </c>
      <c r="G242" s="17">
        <v>58984.15</v>
      </c>
      <c r="H242" s="17">
        <v>58984.15</v>
      </c>
      <c r="I242" s="23">
        <f t="shared" si="68"/>
        <v>100</v>
      </c>
    </row>
    <row r="243" spans="1:9" ht="65.45" customHeight="1">
      <c r="A243" s="14"/>
      <c r="B243" s="16" t="s">
        <v>115</v>
      </c>
      <c r="C243" s="16" t="s">
        <v>4</v>
      </c>
      <c r="D243" s="24" t="s">
        <v>116</v>
      </c>
      <c r="E243" s="17">
        <v>66400</v>
      </c>
      <c r="F243" s="17">
        <v>66400</v>
      </c>
      <c r="G243" s="17">
        <f>G244</f>
        <v>45141.5</v>
      </c>
      <c r="H243" s="17">
        <f>H244</f>
        <v>45141.5</v>
      </c>
      <c r="I243" s="23">
        <f t="shared" si="68"/>
        <v>100</v>
      </c>
    </row>
    <row r="244" spans="1:9" ht="31.5">
      <c r="A244" s="14"/>
      <c r="B244" s="16"/>
      <c r="C244" s="16" t="s">
        <v>232</v>
      </c>
      <c r="D244" s="22" t="s">
        <v>257</v>
      </c>
      <c r="E244" s="17">
        <v>66400</v>
      </c>
      <c r="F244" s="17">
        <v>66400</v>
      </c>
      <c r="G244" s="17">
        <v>45141.5</v>
      </c>
      <c r="H244" s="17">
        <v>45141.5</v>
      </c>
      <c r="I244" s="23">
        <f t="shared" si="68"/>
        <v>100</v>
      </c>
    </row>
    <row r="245" spans="1:9" ht="47.25">
      <c r="A245" s="14"/>
      <c r="B245" s="16" t="s">
        <v>113</v>
      </c>
      <c r="C245" s="16"/>
      <c r="D245" s="33" t="s">
        <v>114</v>
      </c>
      <c r="E245" s="17">
        <v>0</v>
      </c>
      <c r="F245" s="17">
        <f>F246</f>
        <v>62110</v>
      </c>
      <c r="G245" s="17">
        <v>0</v>
      </c>
      <c r="H245" s="17">
        <v>0</v>
      </c>
      <c r="I245" s="23">
        <v>0</v>
      </c>
    </row>
    <row r="246" spans="1:9" ht="31.5">
      <c r="A246" s="14"/>
      <c r="B246" s="16"/>
      <c r="C246" s="16" t="s">
        <v>232</v>
      </c>
      <c r="D246" s="22" t="s">
        <v>257</v>
      </c>
      <c r="E246" s="17">
        <v>0</v>
      </c>
      <c r="F246" s="17">
        <v>62110</v>
      </c>
      <c r="G246" s="17">
        <v>0</v>
      </c>
      <c r="H246" s="17">
        <v>0</v>
      </c>
      <c r="I246" s="23">
        <v>0</v>
      </c>
    </row>
    <row r="247" spans="1:9" ht="31.5">
      <c r="A247" s="14"/>
      <c r="B247" s="16" t="s">
        <v>287</v>
      </c>
      <c r="C247" s="16"/>
      <c r="D247" s="22" t="s">
        <v>288</v>
      </c>
      <c r="E247" s="17">
        <v>0</v>
      </c>
      <c r="F247" s="17">
        <f>F248</f>
        <v>10000</v>
      </c>
      <c r="G247" s="17">
        <f t="shared" ref="G247:H247" si="70">G248</f>
        <v>10000</v>
      </c>
      <c r="H247" s="17">
        <f t="shared" si="70"/>
        <v>10000</v>
      </c>
      <c r="I247" s="23">
        <f t="shared" si="68"/>
        <v>100</v>
      </c>
    </row>
    <row r="248" spans="1:9" ht="31.5">
      <c r="A248" s="14"/>
      <c r="B248" s="16"/>
      <c r="C248" s="16" t="s">
        <v>232</v>
      </c>
      <c r="D248" s="22" t="s">
        <v>257</v>
      </c>
      <c r="E248" s="17">
        <v>0</v>
      </c>
      <c r="F248" s="17">
        <v>10000</v>
      </c>
      <c r="G248" s="17">
        <v>10000</v>
      </c>
      <c r="H248" s="17">
        <v>10000</v>
      </c>
      <c r="I248" s="23">
        <f t="shared" si="68"/>
        <v>100</v>
      </c>
    </row>
    <row r="249" spans="1:9" ht="78.75">
      <c r="A249" s="14" t="s">
        <v>3</v>
      </c>
      <c r="B249" s="19" t="s">
        <v>60</v>
      </c>
      <c r="C249" s="19" t="s">
        <v>4</v>
      </c>
      <c r="D249" s="26" t="s">
        <v>61</v>
      </c>
      <c r="E249" s="20">
        <f>E250+E273+E286+E289</f>
        <v>36964114</v>
      </c>
      <c r="F249" s="20">
        <f>F250+F273+F286+F289+F300</f>
        <v>73265112.280000001</v>
      </c>
      <c r="G249" s="20">
        <f>G250+G273+G286+G289</f>
        <v>42386584.799999997</v>
      </c>
      <c r="H249" s="20">
        <f>H250+H273+H286+H289</f>
        <v>41475074.799999997</v>
      </c>
      <c r="I249" s="21">
        <f t="shared" si="68"/>
        <v>97.849531864147735</v>
      </c>
    </row>
    <row r="250" spans="1:9" ht="126">
      <c r="A250" s="28"/>
      <c r="B250" s="16" t="s">
        <v>89</v>
      </c>
      <c r="C250" s="16" t="s">
        <v>4</v>
      </c>
      <c r="D250" s="24" t="s">
        <v>90</v>
      </c>
      <c r="E250" s="17">
        <f>E263+E269</f>
        <v>19730300</v>
      </c>
      <c r="F250" s="17">
        <f>F251+F255+F263+F265+F269+F253+F261+F267+F271+F259+F257</f>
        <v>57887440.18</v>
      </c>
      <c r="G250" s="17">
        <f t="shared" ref="G250:H250" si="71">G251+G255+G263+G265+G269+G253+G261+G267+G271+G259+G257</f>
        <v>31463787.73</v>
      </c>
      <c r="H250" s="17">
        <f t="shared" si="71"/>
        <v>30622477.73</v>
      </c>
      <c r="I250" s="23">
        <f t="shared" si="68"/>
        <v>97.326100699573971</v>
      </c>
    </row>
    <row r="251" spans="1:9" ht="47.25">
      <c r="A251" s="28"/>
      <c r="B251" s="16" t="s">
        <v>117</v>
      </c>
      <c r="C251" s="16" t="s">
        <v>4</v>
      </c>
      <c r="D251" s="24" t="s">
        <v>118</v>
      </c>
      <c r="E251" s="17">
        <v>0</v>
      </c>
      <c r="F251" s="17">
        <f>F252</f>
        <v>1511344</v>
      </c>
      <c r="G251" s="17">
        <f>G252</f>
        <v>1231379.29</v>
      </c>
      <c r="H251" s="17">
        <f>H252</f>
        <v>1231379.29</v>
      </c>
      <c r="I251" s="23">
        <f t="shared" ref="I251:I268" si="72">H251/G251*100</f>
        <v>100</v>
      </c>
    </row>
    <row r="252" spans="1:9" ht="15.75">
      <c r="A252" s="28"/>
      <c r="B252" s="16"/>
      <c r="C252" s="16" t="s">
        <v>234</v>
      </c>
      <c r="D252" s="22" t="s">
        <v>259</v>
      </c>
      <c r="E252" s="17">
        <v>0</v>
      </c>
      <c r="F252" s="17">
        <v>1511344</v>
      </c>
      <c r="G252" s="17">
        <v>1231379.29</v>
      </c>
      <c r="H252" s="17">
        <v>1231379.29</v>
      </c>
      <c r="I252" s="23">
        <f t="shared" si="72"/>
        <v>100</v>
      </c>
    </row>
    <row r="253" spans="1:9" ht="31.5">
      <c r="A253" s="28"/>
      <c r="B253" s="16" t="s">
        <v>289</v>
      </c>
      <c r="C253" s="16"/>
      <c r="D253" s="22" t="s">
        <v>290</v>
      </c>
      <c r="E253" s="17">
        <v>0</v>
      </c>
      <c r="F253" s="17">
        <f>F254</f>
        <v>1826571.75</v>
      </c>
      <c r="G253" s="17">
        <f>G254</f>
        <v>0</v>
      </c>
      <c r="H253" s="17">
        <f>H254</f>
        <v>0</v>
      </c>
      <c r="I253" s="23">
        <v>0</v>
      </c>
    </row>
    <row r="254" spans="1:9" ht="15.75">
      <c r="A254" s="28"/>
      <c r="B254" s="16"/>
      <c r="C254" s="16" t="s">
        <v>234</v>
      </c>
      <c r="D254" s="22" t="s">
        <v>259</v>
      </c>
      <c r="E254" s="17">
        <v>0</v>
      </c>
      <c r="F254" s="17">
        <v>1826571.75</v>
      </c>
      <c r="G254" s="17">
        <v>0</v>
      </c>
      <c r="H254" s="17">
        <v>0</v>
      </c>
      <c r="I254" s="23">
        <v>0</v>
      </c>
    </row>
    <row r="255" spans="1:9" ht="99.6" customHeight="1">
      <c r="A255" s="28"/>
      <c r="B255" s="16" t="s">
        <v>119</v>
      </c>
      <c r="C255" s="16" t="s">
        <v>4</v>
      </c>
      <c r="D255" s="24" t="s">
        <v>120</v>
      </c>
      <c r="E255" s="17">
        <v>0</v>
      </c>
      <c r="F255" s="17">
        <v>1300000</v>
      </c>
      <c r="G255" s="17">
        <f>G256</f>
        <v>1300000</v>
      </c>
      <c r="H255" s="17">
        <f>H256</f>
        <v>1300000</v>
      </c>
      <c r="I255" s="23">
        <f t="shared" si="72"/>
        <v>100</v>
      </c>
    </row>
    <row r="256" spans="1:9" ht="15.75">
      <c r="A256" s="28"/>
      <c r="B256" s="16"/>
      <c r="C256" s="16" t="s">
        <v>234</v>
      </c>
      <c r="D256" s="22" t="s">
        <v>259</v>
      </c>
      <c r="E256" s="17">
        <v>0</v>
      </c>
      <c r="F256" s="17">
        <v>1300000</v>
      </c>
      <c r="G256" s="17">
        <v>1300000</v>
      </c>
      <c r="H256" s="17">
        <v>1300000</v>
      </c>
      <c r="I256" s="23">
        <f t="shared" si="72"/>
        <v>100</v>
      </c>
    </row>
    <row r="257" spans="1:9" ht="34.9" customHeight="1">
      <c r="A257" s="28"/>
      <c r="B257" s="16" t="s">
        <v>317</v>
      </c>
      <c r="C257" s="16"/>
      <c r="D257" s="22" t="s">
        <v>318</v>
      </c>
      <c r="E257" s="17">
        <v>0</v>
      </c>
      <c r="F257" s="17">
        <f>F258</f>
        <v>150000</v>
      </c>
      <c r="G257" s="17">
        <v>0</v>
      </c>
      <c r="H257" s="17">
        <v>0</v>
      </c>
      <c r="I257" s="23">
        <v>0</v>
      </c>
    </row>
    <row r="258" spans="1:9" ht="15.75">
      <c r="A258" s="28"/>
      <c r="B258" s="16"/>
      <c r="C258" s="16" t="s">
        <v>234</v>
      </c>
      <c r="D258" s="22" t="s">
        <v>259</v>
      </c>
      <c r="E258" s="17">
        <v>0</v>
      </c>
      <c r="F258" s="17">
        <v>150000</v>
      </c>
      <c r="G258" s="17">
        <v>0</v>
      </c>
      <c r="H258" s="17">
        <v>0</v>
      </c>
      <c r="I258" s="23">
        <v>0</v>
      </c>
    </row>
    <row r="259" spans="1:9" ht="31.5">
      <c r="A259" s="28"/>
      <c r="B259" s="16" t="s">
        <v>91</v>
      </c>
      <c r="C259" s="16"/>
      <c r="D259" s="24" t="s">
        <v>92</v>
      </c>
      <c r="E259" s="17">
        <v>0</v>
      </c>
      <c r="F259" s="17">
        <v>1687221</v>
      </c>
      <c r="G259" s="17">
        <v>0</v>
      </c>
      <c r="H259" s="17">
        <v>0</v>
      </c>
      <c r="I259" s="23">
        <v>0</v>
      </c>
    </row>
    <row r="260" spans="1:9" ht="15.75">
      <c r="A260" s="28"/>
      <c r="B260" s="16"/>
      <c r="C260" s="16" t="s">
        <v>234</v>
      </c>
      <c r="D260" s="22" t="s">
        <v>259</v>
      </c>
      <c r="E260" s="17">
        <v>0</v>
      </c>
      <c r="F260" s="17">
        <v>1687221</v>
      </c>
      <c r="G260" s="17">
        <v>0</v>
      </c>
      <c r="H260" s="17">
        <v>0</v>
      </c>
      <c r="I260" s="23">
        <v>0</v>
      </c>
    </row>
    <row r="261" spans="1:9" ht="62.45" customHeight="1">
      <c r="A261" s="28"/>
      <c r="B261" s="16" t="s">
        <v>291</v>
      </c>
      <c r="C261" s="16"/>
      <c r="D261" s="22" t="s">
        <v>292</v>
      </c>
      <c r="E261" s="17">
        <v>0</v>
      </c>
      <c r="F261" s="17">
        <f>F262</f>
        <v>15310800</v>
      </c>
      <c r="G261" s="17">
        <f>G262</f>
        <v>15310800</v>
      </c>
      <c r="H261" s="17">
        <f>H262</f>
        <v>15000000</v>
      </c>
      <c r="I261" s="23">
        <f t="shared" si="72"/>
        <v>97.970060349557173</v>
      </c>
    </row>
    <row r="262" spans="1:9" ht="15.75">
      <c r="A262" s="28"/>
      <c r="B262" s="16"/>
      <c r="C262" s="16" t="s">
        <v>234</v>
      </c>
      <c r="D262" s="22" t="s">
        <v>259</v>
      </c>
      <c r="E262" s="17">
        <v>0</v>
      </c>
      <c r="F262" s="17">
        <v>15310800</v>
      </c>
      <c r="G262" s="17">
        <v>15310800</v>
      </c>
      <c r="H262" s="17">
        <v>15000000</v>
      </c>
      <c r="I262" s="23">
        <f t="shared" si="72"/>
        <v>97.970060349557173</v>
      </c>
    </row>
    <row r="263" spans="1:9" ht="47.25">
      <c r="A263" s="28"/>
      <c r="B263" s="16" t="s">
        <v>136</v>
      </c>
      <c r="C263" s="16" t="s">
        <v>4</v>
      </c>
      <c r="D263" s="24" t="s">
        <v>137</v>
      </c>
      <c r="E263" s="17">
        <v>13006900</v>
      </c>
      <c r="F263" s="17">
        <f>F264</f>
        <v>25681065.399999999</v>
      </c>
      <c r="G263" s="17">
        <f>G264</f>
        <v>10106848.41</v>
      </c>
      <c r="H263" s="17">
        <f>H264</f>
        <v>10106848.41</v>
      </c>
      <c r="I263" s="23">
        <f t="shared" si="72"/>
        <v>100</v>
      </c>
    </row>
    <row r="264" spans="1:9" ht="15.75">
      <c r="A264" s="28"/>
      <c r="B264" s="16"/>
      <c r="C264" s="16" t="s">
        <v>234</v>
      </c>
      <c r="D264" s="22" t="s">
        <v>259</v>
      </c>
      <c r="E264" s="17">
        <v>13006900</v>
      </c>
      <c r="F264" s="17">
        <v>25681065.399999999</v>
      </c>
      <c r="G264" s="17">
        <v>10106848.41</v>
      </c>
      <c r="H264" s="17">
        <v>10106848.41</v>
      </c>
      <c r="I264" s="23">
        <f t="shared" si="72"/>
        <v>100</v>
      </c>
    </row>
    <row r="265" spans="1:9" ht="31.5">
      <c r="A265" s="28"/>
      <c r="B265" s="16" t="s">
        <v>121</v>
      </c>
      <c r="C265" s="16" t="s">
        <v>4</v>
      </c>
      <c r="D265" s="24" t="s">
        <v>122</v>
      </c>
      <c r="E265" s="17">
        <v>0</v>
      </c>
      <c r="F265" s="17">
        <f>F266</f>
        <v>1681102</v>
      </c>
      <c r="G265" s="17">
        <f t="shared" ref="G265:H265" si="73">G266</f>
        <v>1498824</v>
      </c>
      <c r="H265" s="17">
        <f t="shared" si="73"/>
        <v>1498824</v>
      </c>
      <c r="I265" s="23">
        <f t="shared" si="72"/>
        <v>100</v>
      </c>
    </row>
    <row r="266" spans="1:9" ht="15.75">
      <c r="A266" s="28"/>
      <c r="B266" s="16"/>
      <c r="C266" s="16" t="s">
        <v>234</v>
      </c>
      <c r="D266" s="22" t="s">
        <v>259</v>
      </c>
      <c r="E266" s="17">
        <v>0</v>
      </c>
      <c r="F266" s="17">
        <v>1681102</v>
      </c>
      <c r="G266" s="17">
        <v>1498824</v>
      </c>
      <c r="H266" s="17">
        <v>1498824</v>
      </c>
      <c r="I266" s="23">
        <f t="shared" si="72"/>
        <v>100</v>
      </c>
    </row>
    <row r="267" spans="1:9" ht="63" customHeight="1">
      <c r="A267" s="28"/>
      <c r="B267" s="16" t="s">
        <v>308</v>
      </c>
      <c r="C267" s="16"/>
      <c r="D267" s="22" t="s">
        <v>309</v>
      </c>
      <c r="E267" s="17">
        <v>0</v>
      </c>
      <c r="F267" s="17">
        <f>F268</f>
        <v>1485426.03</v>
      </c>
      <c r="G267" s="17">
        <f t="shared" ref="G267:H267" si="74">G268</f>
        <v>1485426.03</v>
      </c>
      <c r="H267" s="17">
        <f t="shared" si="74"/>
        <v>1485426.03</v>
      </c>
      <c r="I267" s="23">
        <f t="shared" si="72"/>
        <v>100</v>
      </c>
    </row>
    <row r="268" spans="1:9" ht="15.75">
      <c r="A268" s="28"/>
      <c r="B268" s="16"/>
      <c r="C268" s="16" t="s">
        <v>234</v>
      </c>
      <c r="D268" s="22" t="s">
        <v>259</v>
      </c>
      <c r="E268" s="17">
        <v>0</v>
      </c>
      <c r="F268" s="17">
        <v>1485426.03</v>
      </c>
      <c r="G268" s="17">
        <v>1485426.03</v>
      </c>
      <c r="H268" s="17">
        <v>1485426.03</v>
      </c>
      <c r="I268" s="23">
        <f t="shared" si="72"/>
        <v>100</v>
      </c>
    </row>
    <row r="269" spans="1:9" ht="94.5">
      <c r="A269" s="28"/>
      <c r="B269" s="16" t="s">
        <v>138</v>
      </c>
      <c r="C269" s="16" t="s">
        <v>4</v>
      </c>
      <c r="D269" s="24" t="s">
        <v>139</v>
      </c>
      <c r="E269" s="17">
        <v>6723400</v>
      </c>
      <c r="F269" s="17">
        <v>6723400</v>
      </c>
      <c r="G269" s="17">
        <v>0</v>
      </c>
      <c r="H269" s="17">
        <v>0</v>
      </c>
      <c r="I269" s="23">
        <v>0</v>
      </c>
    </row>
    <row r="270" spans="1:9" ht="15.75">
      <c r="A270" s="28"/>
      <c r="B270" s="16"/>
      <c r="C270" s="16" t="s">
        <v>234</v>
      </c>
      <c r="D270" s="22" t="s">
        <v>259</v>
      </c>
      <c r="E270" s="17">
        <v>6723400</v>
      </c>
      <c r="F270" s="17">
        <v>6723400</v>
      </c>
      <c r="G270" s="17">
        <v>0</v>
      </c>
      <c r="H270" s="17">
        <v>0</v>
      </c>
      <c r="I270" s="23">
        <v>0</v>
      </c>
    </row>
    <row r="271" spans="1:9" ht="66" customHeight="1">
      <c r="A271" s="28"/>
      <c r="B271" s="16" t="s">
        <v>310</v>
      </c>
      <c r="C271" s="16"/>
      <c r="D271" s="22" t="s">
        <v>311</v>
      </c>
      <c r="E271" s="17">
        <v>0</v>
      </c>
      <c r="F271" s="17">
        <f>F272</f>
        <v>530510</v>
      </c>
      <c r="G271" s="17">
        <f t="shared" ref="G271:H271" si="75">G272</f>
        <v>530510</v>
      </c>
      <c r="H271" s="17">
        <f t="shared" si="75"/>
        <v>0</v>
      </c>
      <c r="I271" s="23">
        <v>0</v>
      </c>
    </row>
    <row r="272" spans="1:9" ht="15.75">
      <c r="A272" s="28"/>
      <c r="B272" s="16"/>
      <c r="C272" s="16" t="s">
        <v>234</v>
      </c>
      <c r="D272" s="22" t="s">
        <v>259</v>
      </c>
      <c r="E272" s="17">
        <v>0</v>
      </c>
      <c r="F272" s="17">
        <v>530510</v>
      </c>
      <c r="G272" s="17">
        <v>530510</v>
      </c>
      <c r="H272" s="17">
        <v>0</v>
      </c>
      <c r="I272" s="23">
        <v>0</v>
      </c>
    </row>
    <row r="273" spans="1:9" ht="126">
      <c r="A273" s="28"/>
      <c r="B273" s="16" t="s">
        <v>97</v>
      </c>
      <c r="C273" s="16" t="s">
        <v>4</v>
      </c>
      <c r="D273" s="24" t="s">
        <v>98</v>
      </c>
      <c r="E273" s="17">
        <f>E274+E276+E278+E280+E284</f>
        <v>14216500</v>
      </c>
      <c r="F273" s="17">
        <f>F274+F276+F278+F280+F282+F284</f>
        <v>12364800.1</v>
      </c>
      <c r="G273" s="17">
        <f>G274+G276+G278+G280+G282+G284</f>
        <v>9256137.7799999993</v>
      </c>
      <c r="H273" s="17">
        <f>H274+H276+H278+H280+H282+H284</f>
        <v>9185937.7799999993</v>
      </c>
      <c r="I273" s="23">
        <f t="shared" ref="I273:I279" si="76">H273/G273*100</f>
        <v>99.241584323089015</v>
      </c>
    </row>
    <row r="274" spans="1:9" ht="31.5">
      <c r="A274" s="28"/>
      <c r="B274" s="16" t="s">
        <v>101</v>
      </c>
      <c r="C274" s="16" t="s">
        <v>4</v>
      </c>
      <c r="D274" s="24" t="s">
        <v>102</v>
      </c>
      <c r="E274" s="17">
        <v>8857000</v>
      </c>
      <c r="F274" s="17">
        <f>F275</f>
        <v>8563600</v>
      </c>
      <c r="G274" s="17">
        <f t="shared" ref="G274:H274" si="77">G275</f>
        <v>5947125.5999999996</v>
      </c>
      <c r="H274" s="17">
        <f t="shared" si="77"/>
        <v>5947125.5999999996</v>
      </c>
      <c r="I274" s="23">
        <f t="shared" si="76"/>
        <v>100</v>
      </c>
    </row>
    <row r="275" spans="1:9" ht="31.5">
      <c r="A275" s="28"/>
      <c r="B275" s="16"/>
      <c r="C275" s="16" t="s">
        <v>232</v>
      </c>
      <c r="D275" s="22" t="s">
        <v>257</v>
      </c>
      <c r="E275" s="17">
        <v>8857000</v>
      </c>
      <c r="F275" s="17">
        <v>8563600</v>
      </c>
      <c r="G275" s="17">
        <v>5947125.5999999996</v>
      </c>
      <c r="H275" s="17">
        <v>5947125.5999999996</v>
      </c>
      <c r="I275" s="23">
        <f t="shared" si="76"/>
        <v>100</v>
      </c>
    </row>
    <row r="276" spans="1:9" ht="31.5">
      <c r="A276" s="28"/>
      <c r="B276" s="16" t="s">
        <v>103</v>
      </c>
      <c r="C276" s="16" t="s">
        <v>4</v>
      </c>
      <c r="D276" s="24" t="s">
        <v>104</v>
      </c>
      <c r="E276" s="17">
        <v>3275200</v>
      </c>
      <c r="F276" s="17">
        <f>F277</f>
        <v>2293600</v>
      </c>
      <c r="G276" s="17">
        <f t="shared" ref="G276:H276" si="78">G277</f>
        <v>2290353.66</v>
      </c>
      <c r="H276" s="17">
        <f t="shared" si="78"/>
        <v>2290353.66</v>
      </c>
      <c r="I276" s="23">
        <f t="shared" si="76"/>
        <v>100</v>
      </c>
    </row>
    <row r="277" spans="1:9" ht="31.5">
      <c r="A277" s="28"/>
      <c r="B277" s="16"/>
      <c r="C277" s="16" t="s">
        <v>232</v>
      </c>
      <c r="D277" s="22" t="s">
        <v>257</v>
      </c>
      <c r="E277" s="17">
        <v>3275200</v>
      </c>
      <c r="F277" s="17">
        <v>2293600</v>
      </c>
      <c r="G277" s="17">
        <v>2290353.66</v>
      </c>
      <c r="H277" s="17">
        <v>2290353.66</v>
      </c>
      <c r="I277" s="23">
        <f t="shared" si="76"/>
        <v>100</v>
      </c>
    </row>
    <row r="278" spans="1:9" ht="63">
      <c r="A278" s="28"/>
      <c r="B278" s="16" t="s">
        <v>123</v>
      </c>
      <c r="C278" s="16" t="s">
        <v>4</v>
      </c>
      <c r="D278" s="24" t="s">
        <v>124</v>
      </c>
      <c r="E278" s="17">
        <v>468200</v>
      </c>
      <c r="F278" s="17">
        <f>F279</f>
        <v>390000</v>
      </c>
      <c r="G278" s="17">
        <f>G279</f>
        <v>292500</v>
      </c>
      <c r="H278" s="17">
        <f>H279</f>
        <v>292500</v>
      </c>
      <c r="I278" s="23">
        <f t="shared" si="76"/>
        <v>100</v>
      </c>
    </row>
    <row r="279" spans="1:9" ht="31.5">
      <c r="A279" s="28"/>
      <c r="B279" s="16"/>
      <c r="C279" s="16" t="s">
        <v>232</v>
      </c>
      <c r="D279" s="22" t="s">
        <v>257</v>
      </c>
      <c r="E279" s="17">
        <v>468200</v>
      </c>
      <c r="F279" s="17">
        <v>390000</v>
      </c>
      <c r="G279" s="17">
        <v>292500</v>
      </c>
      <c r="H279" s="17">
        <v>292500</v>
      </c>
      <c r="I279" s="23">
        <f t="shared" si="76"/>
        <v>100</v>
      </c>
    </row>
    <row r="280" spans="1:9" ht="47.25">
      <c r="A280" s="28"/>
      <c r="B280" s="16" t="s">
        <v>99</v>
      </c>
      <c r="C280" s="16" t="s">
        <v>4</v>
      </c>
      <c r="D280" s="24" t="s">
        <v>100</v>
      </c>
      <c r="E280" s="17">
        <v>695000</v>
      </c>
      <c r="F280" s="17">
        <v>695000</v>
      </c>
      <c r="G280" s="17">
        <f>G281</f>
        <v>505558.52</v>
      </c>
      <c r="H280" s="17">
        <f>H281</f>
        <v>505558.52</v>
      </c>
      <c r="I280" s="23">
        <f t="shared" ref="I280:I285" si="79">H280/G280*100</f>
        <v>100</v>
      </c>
    </row>
    <row r="281" spans="1:9" ht="15.75">
      <c r="A281" s="28"/>
      <c r="B281" s="16"/>
      <c r="C281" s="16" t="s">
        <v>233</v>
      </c>
      <c r="D281" s="22" t="s">
        <v>260</v>
      </c>
      <c r="E281" s="17">
        <v>695000</v>
      </c>
      <c r="F281" s="17">
        <v>695000</v>
      </c>
      <c r="G281" s="17">
        <v>505558.52</v>
      </c>
      <c r="H281" s="17">
        <v>505558.52</v>
      </c>
      <c r="I281" s="23">
        <f t="shared" si="79"/>
        <v>100</v>
      </c>
    </row>
    <row r="282" spans="1:9" ht="63">
      <c r="A282" s="28"/>
      <c r="B282" s="16" t="s">
        <v>105</v>
      </c>
      <c r="C282" s="16"/>
      <c r="D282" s="33" t="s">
        <v>106</v>
      </c>
      <c r="E282" s="17">
        <v>0</v>
      </c>
      <c r="F282" s="17">
        <f>F283</f>
        <v>202000.1</v>
      </c>
      <c r="G282" s="17">
        <v>0</v>
      </c>
      <c r="H282" s="17">
        <v>0</v>
      </c>
      <c r="I282" s="23">
        <v>0</v>
      </c>
    </row>
    <row r="283" spans="1:9" ht="31.5">
      <c r="A283" s="28"/>
      <c r="B283" s="16"/>
      <c r="C283" s="16" t="s">
        <v>232</v>
      </c>
      <c r="D283" s="22" t="s">
        <v>257</v>
      </c>
      <c r="E283" s="17">
        <v>0</v>
      </c>
      <c r="F283" s="17">
        <v>202000.1</v>
      </c>
      <c r="G283" s="17">
        <v>0</v>
      </c>
      <c r="H283" s="17">
        <v>0</v>
      </c>
      <c r="I283" s="23">
        <v>0</v>
      </c>
    </row>
    <row r="284" spans="1:9" ht="94.5">
      <c r="A284" s="28"/>
      <c r="B284" s="16" t="s">
        <v>107</v>
      </c>
      <c r="C284" s="16" t="s">
        <v>4</v>
      </c>
      <c r="D284" s="24" t="s">
        <v>108</v>
      </c>
      <c r="E284" s="17">
        <v>921100</v>
      </c>
      <c r="F284" s="17">
        <f>F285</f>
        <v>220600</v>
      </c>
      <c r="G284" s="17">
        <f>G285</f>
        <v>220600</v>
      </c>
      <c r="H284" s="17">
        <f>H285</f>
        <v>150400</v>
      </c>
      <c r="I284" s="23">
        <f t="shared" si="79"/>
        <v>68.17769718948324</v>
      </c>
    </row>
    <row r="285" spans="1:9" ht="31.5">
      <c r="A285" s="28"/>
      <c r="B285" s="16"/>
      <c r="C285" s="16" t="s">
        <v>232</v>
      </c>
      <c r="D285" s="22" t="s">
        <v>257</v>
      </c>
      <c r="E285" s="17">
        <v>921100</v>
      </c>
      <c r="F285" s="17">
        <v>220600</v>
      </c>
      <c r="G285" s="17">
        <v>220600</v>
      </c>
      <c r="H285" s="17">
        <v>150400</v>
      </c>
      <c r="I285" s="23">
        <f t="shared" si="79"/>
        <v>68.17769718948324</v>
      </c>
    </row>
    <row r="286" spans="1:9" ht="141.75">
      <c r="A286" s="15" t="s">
        <v>3</v>
      </c>
      <c r="B286" s="16" t="s">
        <v>62</v>
      </c>
      <c r="C286" s="16" t="s">
        <v>4</v>
      </c>
      <c r="D286" s="24" t="s">
        <v>63</v>
      </c>
      <c r="E286" s="17">
        <v>800000</v>
      </c>
      <c r="F286" s="17">
        <v>0</v>
      </c>
      <c r="G286" s="17">
        <v>0</v>
      </c>
      <c r="H286" s="17">
        <v>0</v>
      </c>
      <c r="I286" s="23">
        <v>0</v>
      </c>
    </row>
    <row r="287" spans="1:9" ht="47.25">
      <c r="A287" s="15" t="s">
        <v>3</v>
      </c>
      <c r="B287" s="16" t="s">
        <v>64</v>
      </c>
      <c r="C287" s="16" t="s">
        <v>4</v>
      </c>
      <c r="D287" s="24" t="s">
        <v>65</v>
      </c>
      <c r="E287" s="17">
        <v>800000</v>
      </c>
      <c r="F287" s="17">
        <v>0</v>
      </c>
      <c r="G287" s="17">
        <v>0</v>
      </c>
      <c r="H287" s="17">
        <v>0</v>
      </c>
      <c r="I287" s="23">
        <v>0</v>
      </c>
    </row>
    <row r="288" spans="1:9" ht="31.5">
      <c r="A288" s="14" t="s">
        <v>3</v>
      </c>
      <c r="B288" s="16"/>
      <c r="C288" s="16" t="s">
        <v>232</v>
      </c>
      <c r="D288" s="22" t="s">
        <v>257</v>
      </c>
      <c r="E288" s="17">
        <v>800000</v>
      </c>
      <c r="F288" s="17">
        <v>0</v>
      </c>
      <c r="G288" s="17">
        <v>0</v>
      </c>
      <c r="H288" s="17">
        <v>0</v>
      </c>
      <c r="I288" s="23">
        <v>0</v>
      </c>
    </row>
    <row r="289" spans="1:9" ht="94.5">
      <c r="A289" s="14" t="s">
        <v>3</v>
      </c>
      <c r="B289" s="16" t="s">
        <v>66</v>
      </c>
      <c r="C289" s="16" t="s">
        <v>4</v>
      </c>
      <c r="D289" s="24" t="s">
        <v>67</v>
      </c>
      <c r="E289" s="17">
        <f>E290+E294+E296+E298</f>
        <v>2217314</v>
      </c>
      <c r="F289" s="17">
        <v>2217314</v>
      </c>
      <c r="G289" s="17">
        <f>G290+G294+G296+G298</f>
        <v>1666659.29</v>
      </c>
      <c r="H289" s="17">
        <f>H290+H294+H296+H298</f>
        <v>1666659.29</v>
      </c>
      <c r="I289" s="23">
        <f t="shared" si="68"/>
        <v>100</v>
      </c>
    </row>
    <row r="290" spans="1:9" ht="31.5">
      <c r="A290" s="14" t="s">
        <v>3</v>
      </c>
      <c r="B290" s="16" t="s">
        <v>68</v>
      </c>
      <c r="C290" s="16" t="s">
        <v>4</v>
      </c>
      <c r="D290" s="24" t="s">
        <v>69</v>
      </c>
      <c r="E290" s="17">
        <v>1927000</v>
      </c>
      <c r="F290" s="17">
        <f>F291+F292+F293</f>
        <v>1927000</v>
      </c>
      <c r="G290" s="17">
        <f>G291+G292+G293</f>
        <v>1448923.29</v>
      </c>
      <c r="H290" s="17">
        <f>H291+H292+H293</f>
        <v>1448923.29</v>
      </c>
      <c r="I290" s="23">
        <f t="shared" si="68"/>
        <v>100</v>
      </c>
    </row>
    <row r="291" spans="1:9" ht="63">
      <c r="A291" s="15" t="s">
        <v>3</v>
      </c>
      <c r="B291" s="16"/>
      <c r="C291" s="16" t="s">
        <v>231</v>
      </c>
      <c r="D291" s="22" t="s">
        <v>256</v>
      </c>
      <c r="E291" s="17">
        <v>1596100</v>
      </c>
      <c r="F291" s="17">
        <v>1596300</v>
      </c>
      <c r="G291" s="17">
        <v>1197277</v>
      </c>
      <c r="H291" s="17">
        <v>1197277</v>
      </c>
      <c r="I291" s="23">
        <f t="shared" si="68"/>
        <v>100</v>
      </c>
    </row>
    <row r="292" spans="1:9" ht="31.5">
      <c r="A292" s="14" t="s">
        <v>3</v>
      </c>
      <c r="B292" s="16"/>
      <c r="C292" s="16" t="s">
        <v>232</v>
      </c>
      <c r="D292" s="22" t="s">
        <v>257</v>
      </c>
      <c r="E292" s="17">
        <v>330700</v>
      </c>
      <c r="F292" s="17">
        <v>330500</v>
      </c>
      <c r="G292" s="17">
        <v>251496.29</v>
      </c>
      <c r="H292" s="17">
        <v>251496.29</v>
      </c>
      <c r="I292" s="23">
        <f t="shared" si="68"/>
        <v>100</v>
      </c>
    </row>
    <row r="293" spans="1:9" ht="15.75">
      <c r="A293" s="14" t="s">
        <v>3</v>
      </c>
      <c r="B293" s="16"/>
      <c r="C293" s="16" t="s">
        <v>233</v>
      </c>
      <c r="D293" s="22" t="s">
        <v>260</v>
      </c>
      <c r="E293" s="17">
        <v>200</v>
      </c>
      <c r="F293" s="17">
        <v>200</v>
      </c>
      <c r="G293" s="17">
        <v>150</v>
      </c>
      <c r="H293" s="17">
        <v>150</v>
      </c>
      <c r="I293" s="23">
        <f t="shared" si="68"/>
        <v>100</v>
      </c>
    </row>
    <row r="294" spans="1:9" ht="47.25">
      <c r="A294" s="15" t="s">
        <v>3</v>
      </c>
      <c r="B294" s="16" t="s">
        <v>70</v>
      </c>
      <c r="C294" s="16" t="s">
        <v>4</v>
      </c>
      <c r="D294" s="24" t="s">
        <v>71</v>
      </c>
      <c r="E294" s="17">
        <v>236214</v>
      </c>
      <c r="F294" s="17">
        <v>236214</v>
      </c>
      <c r="G294" s="17">
        <f>G295</f>
        <v>177161</v>
      </c>
      <c r="H294" s="17">
        <f>H295</f>
        <v>177161</v>
      </c>
      <c r="I294" s="23">
        <f t="shared" si="68"/>
        <v>100</v>
      </c>
    </row>
    <row r="295" spans="1:9" ht="63">
      <c r="A295" s="15" t="s">
        <v>3</v>
      </c>
      <c r="B295" s="16"/>
      <c r="C295" s="16" t="s">
        <v>231</v>
      </c>
      <c r="D295" s="22" t="s">
        <v>256</v>
      </c>
      <c r="E295" s="17">
        <v>236214</v>
      </c>
      <c r="F295" s="17">
        <v>236214</v>
      </c>
      <c r="G295" s="17">
        <v>177161</v>
      </c>
      <c r="H295" s="17">
        <v>177161</v>
      </c>
      <c r="I295" s="23">
        <f t="shared" si="68"/>
        <v>100</v>
      </c>
    </row>
    <row r="296" spans="1:9" ht="31.5">
      <c r="A296" s="15" t="s">
        <v>3</v>
      </c>
      <c r="B296" s="16" t="s">
        <v>72</v>
      </c>
      <c r="C296" s="16" t="s">
        <v>4</v>
      </c>
      <c r="D296" s="24" t="s">
        <v>73</v>
      </c>
      <c r="E296" s="17">
        <v>53000</v>
      </c>
      <c r="F296" s="17">
        <v>53000</v>
      </c>
      <c r="G296" s="17">
        <f>G297</f>
        <v>39750</v>
      </c>
      <c r="H296" s="17">
        <f>H297</f>
        <v>39750</v>
      </c>
      <c r="I296" s="23">
        <f t="shared" si="68"/>
        <v>100</v>
      </c>
    </row>
    <row r="297" spans="1:9" ht="15.75">
      <c r="A297" s="14" t="s">
        <v>3</v>
      </c>
      <c r="B297" s="16"/>
      <c r="C297" s="16" t="s">
        <v>233</v>
      </c>
      <c r="D297" s="22" t="s">
        <v>260</v>
      </c>
      <c r="E297" s="17">
        <v>53000</v>
      </c>
      <c r="F297" s="17">
        <v>53000</v>
      </c>
      <c r="G297" s="17">
        <v>39750</v>
      </c>
      <c r="H297" s="17">
        <v>39750</v>
      </c>
      <c r="I297" s="23">
        <f t="shared" si="68"/>
        <v>100</v>
      </c>
    </row>
    <row r="298" spans="1:9" ht="114" customHeight="1">
      <c r="A298" s="15" t="s">
        <v>3</v>
      </c>
      <c r="B298" s="16" t="s">
        <v>74</v>
      </c>
      <c r="C298" s="16" t="s">
        <v>4</v>
      </c>
      <c r="D298" s="24" t="s">
        <v>75</v>
      </c>
      <c r="E298" s="17">
        <v>1100</v>
      </c>
      <c r="F298" s="17">
        <v>1100</v>
      </c>
      <c r="G298" s="17">
        <f>G299</f>
        <v>825</v>
      </c>
      <c r="H298" s="17">
        <f>H299</f>
        <v>825</v>
      </c>
      <c r="I298" s="23">
        <f t="shared" si="68"/>
        <v>100</v>
      </c>
    </row>
    <row r="299" spans="1:9" ht="31.5">
      <c r="A299" s="14" t="s">
        <v>3</v>
      </c>
      <c r="B299" s="16"/>
      <c r="C299" s="16" t="s">
        <v>232</v>
      </c>
      <c r="D299" s="22" t="s">
        <v>257</v>
      </c>
      <c r="E299" s="17">
        <v>1100</v>
      </c>
      <c r="F299" s="17">
        <v>1100</v>
      </c>
      <c r="G299" s="17">
        <v>825</v>
      </c>
      <c r="H299" s="17">
        <v>825</v>
      </c>
      <c r="I299" s="23">
        <f t="shared" si="68"/>
        <v>100</v>
      </c>
    </row>
    <row r="300" spans="1:9" ht="66.599999999999994" customHeight="1">
      <c r="A300" s="14"/>
      <c r="B300" s="16" t="s">
        <v>293</v>
      </c>
      <c r="C300" s="16"/>
      <c r="D300" s="22" t="s">
        <v>295</v>
      </c>
      <c r="E300" s="17">
        <f>E301</f>
        <v>0</v>
      </c>
      <c r="F300" s="17">
        <f>F301+F303</f>
        <v>795558</v>
      </c>
      <c r="G300" s="17">
        <f t="shared" ref="G300:H300" si="80">G301+G303</f>
        <v>0</v>
      </c>
      <c r="H300" s="17">
        <f t="shared" si="80"/>
        <v>0</v>
      </c>
      <c r="I300" s="23">
        <v>0</v>
      </c>
    </row>
    <row r="301" spans="1:9" ht="36" customHeight="1">
      <c r="A301" s="14"/>
      <c r="B301" s="16" t="s">
        <v>294</v>
      </c>
      <c r="C301" s="16"/>
      <c r="D301" s="22" t="s">
        <v>296</v>
      </c>
      <c r="E301" s="17">
        <f>E302</f>
        <v>0</v>
      </c>
      <c r="F301" s="17">
        <f t="shared" ref="F301:H301" si="81">F302</f>
        <v>476902</v>
      </c>
      <c r="G301" s="17">
        <f t="shared" si="81"/>
        <v>0</v>
      </c>
      <c r="H301" s="17">
        <f t="shared" si="81"/>
        <v>0</v>
      </c>
      <c r="I301" s="23">
        <v>0</v>
      </c>
    </row>
    <row r="302" spans="1:9" ht="31.5">
      <c r="A302" s="14"/>
      <c r="B302" s="16"/>
      <c r="C302" s="16" t="s">
        <v>235</v>
      </c>
      <c r="D302" s="22" t="s">
        <v>262</v>
      </c>
      <c r="E302" s="17">
        <v>0</v>
      </c>
      <c r="F302" s="17">
        <v>476902</v>
      </c>
      <c r="G302" s="17">
        <v>0</v>
      </c>
      <c r="H302" s="17">
        <v>0</v>
      </c>
      <c r="I302" s="23">
        <v>0</v>
      </c>
    </row>
    <row r="303" spans="1:9" ht="50.45" customHeight="1">
      <c r="A303" s="14"/>
      <c r="B303" s="16" t="s">
        <v>312</v>
      </c>
      <c r="C303" s="16"/>
      <c r="D303" s="22" t="s">
        <v>313</v>
      </c>
      <c r="E303" s="17">
        <v>0</v>
      </c>
      <c r="F303" s="17">
        <f>F304</f>
        <v>318656</v>
      </c>
      <c r="G303" s="17">
        <f t="shared" ref="G303:H303" si="82">G304</f>
        <v>0</v>
      </c>
      <c r="H303" s="17">
        <f t="shared" si="82"/>
        <v>0</v>
      </c>
      <c r="I303" s="23">
        <v>0</v>
      </c>
    </row>
    <row r="304" spans="1:9" ht="31.5">
      <c r="A304" s="14"/>
      <c r="B304" s="16"/>
      <c r="C304" s="16" t="s">
        <v>235</v>
      </c>
      <c r="D304" s="22" t="s">
        <v>262</v>
      </c>
      <c r="E304" s="17">
        <v>0</v>
      </c>
      <c r="F304" s="17">
        <v>318656</v>
      </c>
      <c r="G304" s="17">
        <v>0</v>
      </c>
      <c r="H304" s="17">
        <v>0</v>
      </c>
      <c r="I304" s="23">
        <v>0</v>
      </c>
    </row>
    <row r="305" spans="1:9" ht="31.5">
      <c r="A305" s="14" t="s">
        <v>76</v>
      </c>
      <c r="B305" s="19" t="s">
        <v>11</v>
      </c>
      <c r="C305" s="19" t="s">
        <v>4</v>
      </c>
      <c r="D305" s="26" t="s">
        <v>12</v>
      </c>
      <c r="E305" s="20">
        <f>E306+E324</f>
        <v>6989800</v>
      </c>
      <c r="F305" s="20">
        <f>F306+F324</f>
        <v>8417151.3000000007</v>
      </c>
      <c r="G305" s="20">
        <f>G306+G324</f>
        <v>5544314.8399999999</v>
      </c>
      <c r="H305" s="20">
        <f>H306+H324</f>
        <v>5544314.8399999999</v>
      </c>
      <c r="I305" s="21">
        <f>H305/G305*100</f>
        <v>100</v>
      </c>
    </row>
    <row r="306" spans="1:9" ht="31.5">
      <c r="A306" s="14"/>
      <c r="B306" s="16" t="s">
        <v>13</v>
      </c>
      <c r="C306" s="16" t="s">
        <v>4</v>
      </c>
      <c r="D306" s="24" t="s">
        <v>14</v>
      </c>
      <c r="E306" s="17">
        <f>E310+E312+E316+E319+E307+E321</f>
        <v>3107000</v>
      </c>
      <c r="F306" s="17">
        <f>F307+F310+F312+F316+F321+F319+F314</f>
        <v>4282303.3</v>
      </c>
      <c r="G306" s="17">
        <f t="shared" ref="G306:H306" si="83">G307+G310+G312+G316+G321+G319+G314</f>
        <v>3106322.84</v>
      </c>
      <c r="H306" s="17">
        <f t="shared" si="83"/>
        <v>3106322.84</v>
      </c>
      <c r="I306" s="23">
        <f t="shared" ref="I306:I324" si="84">H306/G306*100</f>
        <v>100</v>
      </c>
    </row>
    <row r="307" spans="1:9" ht="31.5">
      <c r="A307" s="14"/>
      <c r="B307" s="16" t="s">
        <v>269</v>
      </c>
      <c r="C307" s="16"/>
      <c r="D307" s="24" t="s">
        <v>270</v>
      </c>
      <c r="E307" s="17">
        <f>E308+E309</f>
        <v>558902</v>
      </c>
      <c r="F307" s="17">
        <f>F308+F309</f>
        <v>542232</v>
      </c>
      <c r="G307" s="17">
        <f>G308+G309</f>
        <v>363971.7</v>
      </c>
      <c r="H307" s="17">
        <f>H308+H309</f>
        <v>363971.7</v>
      </c>
      <c r="I307" s="23">
        <f t="shared" si="84"/>
        <v>100</v>
      </c>
    </row>
    <row r="308" spans="1:9" ht="63">
      <c r="A308" s="14"/>
      <c r="B308" s="16"/>
      <c r="C308" s="16" t="s">
        <v>231</v>
      </c>
      <c r="D308" s="22" t="s">
        <v>256</v>
      </c>
      <c r="E308" s="17">
        <v>541232</v>
      </c>
      <c r="F308" s="17">
        <v>541232</v>
      </c>
      <c r="G308" s="17">
        <v>362971.7</v>
      </c>
      <c r="H308" s="17">
        <v>362971.7</v>
      </c>
      <c r="I308" s="23">
        <f t="shared" si="84"/>
        <v>100</v>
      </c>
    </row>
    <row r="309" spans="1:9" ht="31.5">
      <c r="A309" s="14"/>
      <c r="B309" s="16"/>
      <c r="C309" s="16" t="s">
        <v>232</v>
      </c>
      <c r="D309" s="22" t="s">
        <v>257</v>
      </c>
      <c r="E309" s="17">
        <v>17670</v>
      </c>
      <c r="F309" s="17">
        <v>1000</v>
      </c>
      <c r="G309" s="17">
        <v>1000</v>
      </c>
      <c r="H309" s="17">
        <v>1000</v>
      </c>
      <c r="I309" s="23">
        <f t="shared" si="84"/>
        <v>100</v>
      </c>
    </row>
    <row r="310" spans="1:9" ht="31.5">
      <c r="A310" s="14"/>
      <c r="B310" s="16" t="s">
        <v>15</v>
      </c>
      <c r="C310" s="16" t="s">
        <v>4</v>
      </c>
      <c r="D310" s="24" t="s">
        <v>16</v>
      </c>
      <c r="E310" s="17">
        <v>833862</v>
      </c>
      <c r="F310" s="17">
        <v>833862</v>
      </c>
      <c r="G310" s="17">
        <f>G311</f>
        <v>545424.54</v>
      </c>
      <c r="H310" s="17">
        <f>H311</f>
        <v>545424.54</v>
      </c>
      <c r="I310" s="23">
        <f t="shared" si="84"/>
        <v>100</v>
      </c>
    </row>
    <row r="311" spans="1:9" ht="63">
      <c r="A311" s="14"/>
      <c r="B311" s="16"/>
      <c r="C311" s="16" t="s">
        <v>231</v>
      </c>
      <c r="D311" s="22" t="s">
        <v>256</v>
      </c>
      <c r="E311" s="17">
        <v>833862</v>
      </c>
      <c r="F311" s="17">
        <v>833862</v>
      </c>
      <c r="G311" s="17">
        <v>545424.54</v>
      </c>
      <c r="H311" s="17">
        <v>545424.54</v>
      </c>
      <c r="I311" s="23">
        <f t="shared" si="84"/>
        <v>100</v>
      </c>
    </row>
    <row r="312" spans="1:9" ht="31.5">
      <c r="A312" s="14"/>
      <c r="B312" s="16" t="s">
        <v>17</v>
      </c>
      <c r="C312" s="16" t="s">
        <v>4</v>
      </c>
      <c r="D312" s="24" t="s">
        <v>18</v>
      </c>
      <c r="E312" s="17">
        <v>279900</v>
      </c>
      <c r="F312" s="17">
        <v>279900</v>
      </c>
      <c r="G312" s="17">
        <f>G313</f>
        <v>42960</v>
      </c>
      <c r="H312" s="17">
        <f>H313</f>
        <v>42960</v>
      </c>
      <c r="I312" s="23">
        <f t="shared" si="84"/>
        <v>100</v>
      </c>
    </row>
    <row r="313" spans="1:9" ht="63">
      <c r="A313" s="14"/>
      <c r="B313" s="16"/>
      <c r="C313" s="16" t="s">
        <v>231</v>
      </c>
      <c r="D313" s="22" t="s">
        <v>256</v>
      </c>
      <c r="E313" s="17">
        <v>279900</v>
      </c>
      <c r="F313" s="17">
        <v>279900</v>
      </c>
      <c r="G313" s="17">
        <v>42960</v>
      </c>
      <c r="H313" s="17">
        <v>42960</v>
      </c>
      <c r="I313" s="23">
        <f t="shared" si="84"/>
        <v>100</v>
      </c>
    </row>
    <row r="314" spans="1:9" ht="78" customHeight="1">
      <c r="A314" s="14"/>
      <c r="B314" s="16" t="s">
        <v>314</v>
      </c>
      <c r="C314" s="16"/>
      <c r="D314" s="22" t="s">
        <v>315</v>
      </c>
      <c r="E314" s="17">
        <v>0</v>
      </c>
      <c r="F314" s="17">
        <f>F315</f>
        <v>1250000</v>
      </c>
      <c r="G314" s="17">
        <f t="shared" ref="G314:H314" si="85">G315</f>
        <v>1250000</v>
      </c>
      <c r="H314" s="17">
        <f t="shared" si="85"/>
        <v>1250000</v>
      </c>
      <c r="I314" s="23">
        <f t="shared" si="84"/>
        <v>100</v>
      </c>
    </row>
    <row r="315" spans="1:9" ht="15.75">
      <c r="A315" s="14"/>
      <c r="B315" s="16"/>
      <c r="C315" s="16" t="s">
        <v>233</v>
      </c>
      <c r="D315" s="22" t="s">
        <v>260</v>
      </c>
      <c r="E315" s="17">
        <v>0</v>
      </c>
      <c r="F315" s="17">
        <v>1250000</v>
      </c>
      <c r="G315" s="17">
        <v>1250000</v>
      </c>
      <c r="H315" s="17">
        <v>1250000</v>
      </c>
      <c r="I315" s="23">
        <f t="shared" si="84"/>
        <v>100</v>
      </c>
    </row>
    <row r="316" spans="1:9" ht="31.5">
      <c r="A316" s="14"/>
      <c r="B316" s="16" t="s">
        <v>19</v>
      </c>
      <c r="C316" s="16" t="s">
        <v>4</v>
      </c>
      <c r="D316" s="24" t="s">
        <v>20</v>
      </c>
      <c r="E316" s="17">
        <f>E317+E318</f>
        <v>1236236</v>
      </c>
      <c r="F316" s="17">
        <f>F317+F318</f>
        <v>1155006</v>
      </c>
      <c r="G316" s="17">
        <f>G317+G318</f>
        <v>753023.09000000008</v>
      </c>
      <c r="H316" s="17">
        <f>H317+H318</f>
        <v>753023.09000000008</v>
      </c>
      <c r="I316" s="23">
        <f t="shared" si="84"/>
        <v>100</v>
      </c>
    </row>
    <row r="317" spans="1:9" ht="63">
      <c r="A317" s="14"/>
      <c r="B317" s="16"/>
      <c r="C317" s="16" t="s">
        <v>231</v>
      </c>
      <c r="D317" s="22" t="s">
        <v>256</v>
      </c>
      <c r="E317" s="17">
        <v>1064687</v>
      </c>
      <c r="F317" s="17">
        <v>1064687</v>
      </c>
      <c r="G317" s="17">
        <v>708915.4</v>
      </c>
      <c r="H317" s="17">
        <v>708915.4</v>
      </c>
      <c r="I317" s="23">
        <f t="shared" si="84"/>
        <v>100</v>
      </c>
    </row>
    <row r="318" spans="1:9" ht="31.5">
      <c r="A318" s="14"/>
      <c r="B318" s="16"/>
      <c r="C318" s="16" t="s">
        <v>232</v>
      </c>
      <c r="D318" s="22" t="s">
        <v>257</v>
      </c>
      <c r="E318" s="17">
        <v>171549</v>
      </c>
      <c r="F318" s="17">
        <v>90319</v>
      </c>
      <c r="G318" s="17">
        <v>44107.69</v>
      </c>
      <c r="H318" s="17">
        <v>44107.69</v>
      </c>
      <c r="I318" s="23">
        <f t="shared" si="84"/>
        <v>100</v>
      </c>
    </row>
    <row r="319" spans="1:9" ht="63">
      <c r="A319" s="14"/>
      <c r="B319" s="16" t="s">
        <v>34</v>
      </c>
      <c r="C319" s="16" t="s">
        <v>4</v>
      </c>
      <c r="D319" s="24" t="s">
        <v>35</v>
      </c>
      <c r="E319" s="17">
        <v>0</v>
      </c>
      <c r="F319" s="17">
        <v>23203.3</v>
      </c>
      <c r="G319" s="17">
        <f>G320</f>
        <v>7026.51</v>
      </c>
      <c r="H319" s="17">
        <f>H320</f>
        <v>7026.51</v>
      </c>
      <c r="I319" s="23">
        <f t="shared" si="84"/>
        <v>100</v>
      </c>
    </row>
    <row r="320" spans="1:9" ht="31.5">
      <c r="A320" s="14"/>
      <c r="B320" s="16"/>
      <c r="C320" s="16" t="s">
        <v>232</v>
      </c>
      <c r="D320" s="22" t="s">
        <v>257</v>
      </c>
      <c r="E320" s="17">
        <v>0</v>
      </c>
      <c r="F320" s="17">
        <v>23203.3</v>
      </c>
      <c r="G320" s="17">
        <v>7026.51</v>
      </c>
      <c r="H320" s="17">
        <v>7026.51</v>
      </c>
      <c r="I320" s="23">
        <f t="shared" si="84"/>
        <v>100</v>
      </c>
    </row>
    <row r="321" spans="1:9" ht="31.5">
      <c r="A321" s="14"/>
      <c r="B321" s="16" t="s">
        <v>271</v>
      </c>
      <c r="C321" s="16"/>
      <c r="D321" s="22" t="s">
        <v>272</v>
      </c>
      <c r="E321" s="17">
        <f>E322+E323</f>
        <v>198100</v>
      </c>
      <c r="F321" s="17">
        <f>F322+F323</f>
        <v>198100</v>
      </c>
      <c r="G321" s="17">
        <f>G322+G323</f>
        <v>143917</v>
      </c>
      <c r="H321" s="17">
        <f>H322+H323</f>
        <v>143917</v>
      </c>
      <c r="I321" s="23">
        <f t="shared" si="84"/>
        <v>100</v>
      </c>
    </row>
    <row r="322" spans="1:9" ht="63">
      <c r="A322" s="14"/>
      <c r="B322" s="16"/>
      <c r="C322" s="16" t="s">
        <v>231</v>
      </c>
      <c r="D322" s="22" t="s">
        <v>256</v>
      </c>
      <c r="E322" s="17">
        <v>189200</v>
      </c>
      <c r="F322" s="17">
        <v>189200</v>
      </c>
      <c r="G322" s="17">
        <v>142300</v>
      </c>
      <c r="H322" s="17">
        <v>142300</v>
      </c>
      <c r="I322" s="23">
        <f t="shared" si="84"/>
        <v>100</v>
      </c>
    </row>
    <row r="323" spans="1:9" ht="31.5">
      <c r="A323" s="14"/>
      <c r="B323" s="16"/>
      <c r="C323" s="16" t="s">
        <v>232</v>
      </c>
      <c r="D323" s="22" t="s">
        <v>257</v>
      </c>
      <c r="E323" s="17">
        <v>8900</v>
      </c>
      <c r="F323" s="17">
        <v>8900</v>
      </c>
      <c r="G323" s="17">
        <v>1617</v>
      </c>
      <c r="H323" s="17">
        <v>1617</v>
      </c>
      <c r="I323" s="23">
        <f t="shared" si="84"/>
        <v>100</v>
      </c>
    </row>
    <row r="324" spans="1:9" ht="47.25">
      <c r="A324" s="14" t="s">
        <v>76</v>
      </c>
      <c r="B324" s="16" t="s">
        <v>93</v>
      </c>
      <c r="C324" s="16" t="s">
        <v>4</v>
      </c>
      <c r="D324" s="24" t="s">
        <v>94</v>
      </c>
      <c r="E324" s="17">
        <f>E325+E327+E329</f>
        <v>3882800</v>
      </c>
      <c r="F324" s="17">
        <f>F325+F327+F329+F331</f>
        <v>4134848</v>
      </c>
      <c r="G324" s="17">
        <f>G325+G327+G329</f>
        <v>2437992</v>
      </c>
      <c r="H324" s="17">
        <f>H325+H327+H329</f>
        <v>2437992</v>
      </c>
      <c r="I324" s="23">
        <f t="shared" si="84"/>
        <v>100</v>
      </c>
    </row>
    <row r="325" spans="1:9" ht="31.5">
      <c r="A325" s="15" t="s">
        <v>76</v>
      </c>
      <c r="B325" s="16" t="s">
        <v>95</v>
      </c>
      <c r="C325" s="16" t="s">
        <v>4</v>
      </c>
      <c r="D325" s="24" t="s">
        <v>96</v>
      </c>
      <c r="E325" s="17">
        <v>0</v>
      </c>
      <c r="F325" s="17">
        <v>377500</v>
      </c>
      <c r="G325" s="17">
        <v>0</v>
      </c>
      <c r="H325" s="17">
        <v>0</v>
      </c>
      <c r="I325" s="23">
        <v>0</v>
      </c>
    </row>
    <row r="326" spans="1:9" ht="31.5">
      <c r="A326" s="14" t="s">
        <v>76</v>
      </c>
      <c r="B326" s="16"/>
      <c r="C326" s="16" t="s">
        <v>232</v>
      </c>
      <c r="D326" s="22" t="s">
        <v>257</v>
      </c>
      <c r="E326" s="17">
        <v>0</v>
      </c>
      <c r="F326" s="17">
        <v>377500</v>
      </c>
      <c r="G326" s="17">
        <v>0</v>
      </c>
      <c r="H326" s="17">
        <v>0</v>
      </c>
      <c r="I326" s="23">
        <v>0</v>
      </c>
    </row>
    <row r="327" spans="1:9" ht="126">
      <c r="A327" s="15" t="s">
        <v>195</v>
      </c>
      <c r="B327" s="16" t="s">
        <v>215</v>
      </c>
      <c r="C327" s="16" t="s">
        <v>4</v>
      </c>
      <c r="D327" s="25" t="s">
        <v>216</v>
      </c>
      <c r="E327" s="17">
        <f>E328</f>
        <v>2588500</v>
      </c>
      <c r="F327" s="17">
        <f>F328</f>
        <v>2437992</v>
      </c>
      <c r="G327" s="17">
        <f t="shared" ref="G327:H327" si="86">G328</f>
        <v>2437992</v>
      </c>
      <c r="H327" s="17">
        <f t="shared" si="86"/>
        <v>2437992</v>
      </c>
      <c r="I327" s="42">
        <f t="shared" ref="I327:I328" si="87">H327/G327*100</f>
        <v>100</v>
      </c>
    </row>
    <row r="328" spans="1:9" ht="31.5">
      <c r="A328" s="14" t="s">
        <v>195</v>
      </c>
      <c r="B328" s="16"/>
      <c r="C328" s="16" t="s">
        <v>235</v>
      </c>
      <c r="D328" s="22" t="s">
        <v>262</v>
      </c>
      <c r="E328" s="17">
        <v>2588500</v>
      </c>
      <c r="F328" s="17">
        <v>2437992</v>
      </c>
      <c r="G328" s="17">
        <v>2437992</v>
      </c>
      <c r="H328" s="17">
        <v>2437992</v>
      </c>
      <c r="I328" s="42">
        <f t="shared" si="87"/>
        <v>100</v>
      </c>
    </row>
    <row r="329" spans="1:9" ht="110.25">
      <c r="A329" s="14" t="s">
        <v>195</v>
      </c>
      <c r="B329" s="16" t="s">
        <v>217</v>
      </c>
      <c r="C329" s="16" t="s">
        <v>4</v>
      </c>
      <c r="D329" s="24" t="s">
        <v>218</v>
      </c>
      <c r="E329" s="17">
        <f>E330</f>
        <v>1294300</v>
      </c>
      <c r="F329" s="17">
        <f>F330</f>
        <v>1223856</v>
      </c>
      <c r="G329" s="17">
        <v>0</v>
      </c>
      <c r="H329" s="17">
        <v>0</v>
      </c>
      <c r="I329" s="42">
        <v>0</v>
      </c>
    </row>
    <row r="330" spans="1:9" ht="31.5">
      <c r="A330" s="14" t="s">
        <v>195</v>
      </c>
      <c r="B330" s="16"/>
      <c r="C330" s="16" t="s">
        <v>235</v>
      </c>
      <c r="D330" s="22" t="s">
        <v>262</v>
      </c>
      <c r="E330" s="17">
        <v>1294300</v>
      </c>
      <c r="F330" s="17">
        <v>1223856</v>
      </c>
      <c r="G330" s="17">
        <v>0</v>
      </c>
      <c r="H330" s="17">
        <v>0</v>
      </c>
      <c r="I330" s="40">
        <v>0</v>
      </c>
    </row>
    <row r="331" spans="1:9" ht="78.75">
      <c r="A331" s="28"/>
      <c r="B331" s="16" t="s">
        <v>297</v>
      </c>
      <c r="C331" s="16"/>
      <c r="D331" s="22" t="s">
        <v>298</v>
      </c>
      <c r="E331" s="17">
        <v>0</v>
      </c>
      <c r="F331" s="17">
        <f>F332</f>
        <v>95500</v>
      </c>
      <c r="G331" s="17">
        <f t="shared" ref="G331:H331" si="88">G332</f>
        <v>0</v>
      </c>
      <c r="H331" s="17">
        <f t="shared" si="88"/>
        <v>0</v>
      </c>
      <c r="I331" s="40">
        <v>0</v>
      </c>
    </row>
    <row r="332" spans="1:9" ht="31.5">
      <c r="A332" s="28"/>
      <c r="B332" s="16"/>
      <c r="C332" s="16" t="s">
        <v>235</v>
      </c>
      <c r="D332" s="22" t="s">
        <v>262</v>
      </c>
      <c r="E332" s="17">
        <v>0</v>
      </c>
      <c r="F332" s="17">
        <v>95500</v>
      </c>
      <c r="G332" s="17">
        <v>0</v>
      </c>
      <c r="H332" s="17">
        <v>0</v>
      </c>
      <c r="I332" s="40">
        <v>0</v>
      </c>
    </row>
    <row r="333" spans="1:9" ht="15.75">
      <c r="A333" s="2"/>
      <c r="B333" s="29"/>
      <c r="C333" s="29"/>
      <c r="D333" s="29"/>
      <c r="E333" s="30">
        <f>E305+E249+E239+E219+E165+E145+E106+E13</f>
        <v>297980394</v>
      </c>
      <c r="F333" s="30">
        <f>F305+F249+F239+F219+F165+F145+F106+F13</f>
        <v>333232762.78999996</v>
      </c>
      <c r="G333" s="31">
        <f>G305+G249+G239+G219+G165+G145+G106+G13</f>
        <v>230327175.91000003</v>
      </c>
      <c r="H333" s="31">
        <f>H305+H249+H239+H219+H165+H145+H106+H13</f>
        <v>226017271.67000002</v>
      </c>
      <c r="I333" s="32">
        <f>H333/G333*100</f>
        <v>98.128790394371833</v>
      </c>
    </row>
  </sheetData>
  <mergeCells count="12">
    <mergeCell ref="H10:H11"/>
    <mergeCell ref="E10:E11"/>
    <mergeCell ref="F10:G10"/>
    <mergeCell ref="I10:I11"/>
    <mergeCell ref="A1:E1"/>
    <mergeCell ref="A9:F9"/>
    <mergeCell ref="F4:H4"/>
    <mergeCell ref="B6:H7"/>
    <mergeCell ref="A10:A11"/>
    <mergeCell ref="B10:B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Кислицина Вера Петровна</dc:creator>
  <cp:lastModifiedBy>borodina</cp:lastModifiedBy>
  <cp:lastPrinted>2015-07-24T11:46:19Z</cp:lastPrinted>
  <dcterms:created xsi:type="dcterms:W3CDTF">2015-04-22T10:03:37Z</dcterms:created>
  <dcterms:modified xsi:type="dcterms:W3CDTF">2015-10-28T10:55:31Z</dcterms:modified>
</cp:coreProperties>
</file>