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ДЧБ!$A$21</definedName>
    <definedName name="FIO" localSheetId="0">ДЧБ!$G$21</definedName>
    <definedName name="LAST_CELL" localSheetId="0">ДЧБ!$K$249</definedName>
    <definedName name="SIGN" localSheetId="0">ДЧБ!$A$21:$I$22</definedName>
    <definedName name="_xlnm.Print_Titles" localSheetId="0">ДЧБ!$10:$11</definedName>
  </definedNames>
  <calcPr calcId="124519"/>
</workbook>
</file>

<file path=xl/calcChain.xml><?xml version="1.0" encoding="utf-8"?>
<calcChain xmlns="http://schemas.openxmlformats.org/spreadsheetml/2006/main">
  <c r="D12" i="1"/>
  <c r="J12" s="1"/>
  <c r="E12"/>
  <c r="L12" s="1"/>
  <c r="F12"/>
  <c r="G12"/>
  <c r="D187"/>
  <c r="K187" s="1"/>
  <c r="E187"/>
  <c r="M187" s="1"/>
  <c r="F187"/>
  <c r="G187"/>
  <c r="D188"/>
  <c r="K188" s="1"/>
  <c r="E188"/>
  <c r="F188"/>
  <c r="G188"/>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N13"/>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6"/>
  <c r="N97"/>
  <c r="N98"/>
  <c r="N99"/>
  <c r="N100"/>
  <c r="N101"/>
  <c r="N102"/>
  <c r="N103"/>
  <c r="N105"/>
  <c r="N106"/>
  <c r="N107"/>
  <c r="N108"/>
  <c r="N109"/>
  <c r="N110"/>
  <c r="N111"/>
  <c r="N112"/>
  <c r="N113"/>
  <c r="N114"/>
  <c r="N115"/>
  <c r="N116"/>
  <c r="N117"/>
  <c r="N118"/>
  <c r="N119"/>
  <c r="N120"/>
  <c r="N121"/>
  <c r="N122"/>
  <c r="N123"/>
  <c r="N124"/>
  <c r="N125"/>
  <c r="N126"/>
  <c r="N127"/>
  <c r="N128"/>
  <c r="N129"/>
  <c r="N130"/>
  <c r="N131"/>
  <c r="N132"/>
  <c r="N133"/>
  <c r="N134"/>
  <c r="N135"/>
  <c r="N138"/>
  <c r="N139"/>
  <c r="N140"/>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2"/>
  <c r="N183"/>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7"/>
  <c r="N228"/>
  <c r="N229"/>
  <c r="N230"/>
  <c r="N231"/>
  <c r="N232"/>
  <c r="N233"/>
  <c r="N234"/>
  <c r="N236"/>
  <c r="N237"/>
  <c r="N238"/>
  <c r="N239"/>
  <c r="N240"/>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L13"/>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2"/>
  <c r="L183"/>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6"/>
  <c r="L237"/>
  <c r="L238"/>
  <c r="L239"/>
  <c r="L240"/>
  <c r="K13"/>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J13"/>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2"/>
  <c r="J183"/>
  <c r="J185"/>
  <c r="J186"/>
  <c r="J187"/>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7"/>
  <c r="J228"/>
  <c r="J230"/>
  <c r="J232"/>
  <c r="J234"/>
  <c r="J236"/>
  <c r="J237"/>
  <c r="J238"/>
  <c r="J239"/>
  <c r="J240"/>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1"/>
  <c r="I182"/>
  <c r="I183"/>
  <c r="I184"/>
  <c r="I185"/>
  <c r="I186"/>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4"/>
  <c r="H75"/>
  <c r="H76"/>
  <c r="H77"/>
  <c r="H78"/>
  <c r="H79"/>
  <c r="H80"/>
  <c r="H81"/>
  <c r="H82"/>
  <c r="H83"/>
  <c r="H84"/>
  <c r="H85"/>
  <c r="H86"/>
  <c r="H87"/>
  <c r="H88"/>
  <c r="H91"/>
  <c r="H92"/>
  <c r="H93"/>
  <c r="H94"/>
  <c r="H95"/>
  <c r="H96"/>
  <c r="H97"/>
  <c r="H98"/>
  <c r="H99"/>
  <c r="H100"/>
  <c r="H101"/>
  <c r="H102"/>
  <c r="H103"/>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2"/>
  <c r="H183"/>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3"/>
  <c r="H224"/>
  <c r="H225"/>
  <c r="H227"/>
  <c r="H228"/>
  <c r="H229"/>
  <c r="H230"/>
  <c r="H231"/>
  <c r="H232"/>
  <c r="H233"/>
  <c r="H234"/>
  <c r="H235"/>
  <c r="H236"/>
  <c r="H237"/>
  <c r="H238"/>
  <c r="H239"/>
  <c r="H240"/>
  <c r="H241"/>
  <c r="O12"/>
  <c r="N12"/>
  <c r="K12"/>
  <c r="D14"/>
  <c r="J14" s="1"/>
  <c r="E14"/>
  <c r="L14" s="1"/>
  <c r="F14"/>
  <c r="N14" s="1"/>
  <c r="G14"/>
  <c r="D89"/>
  <c r="J89" s="1"/>
  <c r="E89"/>
  <c r="F89"/>
  <c r="G89"/>
  <c r="M89" s="1"/>
  <c r="C229"/>
  <c r="C187" s="1"/>
  <c r="I187" s="1"/>
  <c r="C222"/>
  <c r="C188" s="1"/>
  <c r="C180"/>
  <c r="I180" s="1"/>
  <c r="C136"/>
  <c r="C124"/>
  <c r="C112"/>
  <c r="C90"/>
  <c r="H90" s="1"/>
  <c r="C91"/>
  <c r="I91" s="1"/>
  <c r="C73"/>
  <c r="C72" s="1"/>
  <c r="C61"/>
  <c r="C15"/>
  <c r="I15" s="1"/>
  <c r="M12" l="1"/>
  <c r="J188"/>
  <c r="C89"/>
  <c r="H15"/>
  <c r="K89"/>
  <c r="C14"/>
  <c r="K14"/>
  <c r="H73"/>
  <c r="I90"/>
  <c r="H222"/>
  <c r="H89" l="1"/>
  <c r="I89"/>
  <c r="C13"/>
  <c r="I14"/>
  <c r="H14"/>
  <c r="H13" l="1"/>
  <c r="C12"/>
  <c r="I13"/>
  <c r="H12" l="1"/>
  <c r="I12"/>
</calcChain>
</file>

<file path=xl/sharedStrings.xml><?xml version="1.0" encoding="utf-8"?>
<sst xmlns="http://schemas.openxmlformats.org/spreadsheetml/2006/main" count="483" uniqueCount="331">
  <si>
    <t>КВД</t>
  </si>
  <si>
    <t>Наименование КВД</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</si>
  <si>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</si>
  <si>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</si>
  <si>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</si>
  <si>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</si>
  <si>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</si>
  <si>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</si>
  <si>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</si>
  <si>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</si>
  <si>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</si>
  <si>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</si>
  <si>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</si>
  <si>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</si>
  <si>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</si>
  <si>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</si>
  <si>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</si>
  <si>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</si>
  <si>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</si>
  <si>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</si>
  <si>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</si>
  <si>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</si>
  <si>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</si>
  <si>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</si>
  <si>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</si>
  <si>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</si>
  <si>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</si>
  <si>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</si>
  <si>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</si>
  <si>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</si>
  <si>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</si>
  <si>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</si>
  <si>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</si>
  <si>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</si>
  <si>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</si>
  <si>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</si>
  <si>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</si>
  <si>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</si>
  <si>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</si>
  <si>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</si>
  <si>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</si>
  <si>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</si>
  <si>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</si>
  <si>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</si>
  <si>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</si>
  <si>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</si>
  <si>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</si>
  <si>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</si>
  <si>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</si>
  <si>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</si>
  <si>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</si>
  <si>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</si>
  <si>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</si>
  <si>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</si>
  <si>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</si>
  <si>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</si>
  <si>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</si>
  <si>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</si>
  <si>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</si>
  <si>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</si>
  <si>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</si>
  <si>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</si>
  <si>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</si>
  <si>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</si>
  <si>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</si>
  <si>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</si>
  <si>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</si>
  <si>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</si>
  <si>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</si>
  <si>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</si>
  <si>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</si>
  <si>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</si>
  <si>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</si>
  <si>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</si>
  <si>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</si>
  <si>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</si>
  <si>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</si>
  <si>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</si>
  <si>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</si>
  <si>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</si>
  <si>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</si>
  <si>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</si>
  <si>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</si>
  <si>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</si>
  <si>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</si>
  <si>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</si>
  <si>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</si>
  <si>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</si>
  <si>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</si>
  <si>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</si>
  <si>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</si>
  <si>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</si>
  <si>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</si>
  <si>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</si>
  <si>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</si>
  <si>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</si>
  <si>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</si>
  <si>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</si>
  <si>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</si>
  <si>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</si>
  <si>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</si>
  <si>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</si>
  <si>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</si>
  <si>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</si>
  <si>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</si>
  <si>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</si>
  <si>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</si>
  <si>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</si>
  <si>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</si>
  <si>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</si>
  <si>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</si>
  <si>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</si>
  <si>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</si>
  <si>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</si>
  <si>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</si>
  <si>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</si>
  <si>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</si>
  <si>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</si>
  <si>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</si>
  <si>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</si>
  <si>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</si>
  <si>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</si>
  <si>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</si>
  <si>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</si>
  <si>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</si>
  <si>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</si>
  <si>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</si>
  <si>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</si>
  <si>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</si>
  <si>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</si>
  <si>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</si>
  <si>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</si>
  <si>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</si>
  <si>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</si>
  <si>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</si>
  <si>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11201041010000120</t>
  </si>
  <si>
    <t>Плата за размещение отходов производства</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</si>
  <si>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</si>
  <si>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</si>
  <si>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</si>
  <si>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</si>
  <si>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</si>
  <si>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</si>
  <si>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</si>
  <si>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</si>
  <si>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</si>
  <si>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</si>
  <si>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</si>
  <si>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</si>
  <si>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</si>
  <si>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</si>
  <si>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</si>
  <si>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</si>
  <si>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</si>
  <si>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</si>
  <si>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</si>
  <si>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</si>
  <si>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</si>
  <si>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</si>
  <si>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</si>
  <si>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</si>
  <si>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</si>
  <si>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</si>
  <si>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</si>
  <si>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</si>
  <si>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</si>
  <si>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</si>
  <si>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</si>
  <si>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</si>
  <si>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</si>
  <si>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</si>
  <si>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</si>
  <si>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</si>
  <si>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</si>
  <si>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</si>
  <si>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</si>
  <si>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</si>
  <si>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</si>
  <si>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</si>
  <si>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</si>
  <si>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</si>
  <si>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</si>
  <si>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</si>
  <si>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</si>
  <si>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</si>
  <si>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</si>
  <si>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</si>
  <si>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</si>
  <si>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</si>
  <si>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</si>
  <si>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</si>
  <si>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</si>
  <si>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</si>
  <si>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</si>
  <si>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</si>
  <si>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</si>
  <si>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</si>
  <si>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</si>
  <si>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</si>
  <si>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</si>
  <si>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</si>
  <si>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</si>
  <si>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</si>
  <si>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</si>
  <si>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</si>
  <si>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</si>
  <si>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</si>
  <si>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</si>
  <si>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</si>
  <si>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11635000000000140</t>
  </si>
  <si>
    <t>Суммы по искам о возмещении вреда, причиненного окружающей среде</t>
  </si>
  <si>
    <t>11635030050000140</t>
  </si>
  <si>
    <t>Суммы по искам о возмещении вреда, причиненного окружающей среде, подлежащие зачислению в бюджеты муниципальных районов</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</si>
  <si>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</si>
  <si>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</si>
  <si>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</si>
  <si>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</si>
  <si>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</si>
  <si>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</si>
  <si>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</si>
  <si>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</si>
  <si>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</si>
  <si>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</si>
  <si>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</si>
  <si>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</si>
  <si>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</si>
  <si>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</si>
  <si>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</si>
  <si>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</si>
  <si>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11705000000000180</t>
  </si>
  <si>
    <t>Прочие неналоговые доходы</t>
  </si>
  <si>
    <t>11705050050000180</t>
  </si>
  <si>
    <t>Прочие неналоговые доходы бюджетов муниципальных районов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</si>
  <si>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</si>
  <si>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</si>
  <si>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</si>
  <si>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</si>
  <si>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20210000000000150</t>
  </si>
  <si>
    <t>Дотации бюджетам бюджетной системы Российской Федерации</t>
  </si>
  <si>
    <t>20215001000000150</t>
  </si>
  <si>
    <t>Дотации на выравнивание бюджетной обеспеченности</t>
  </si>
  <si>
    <t>20215001050000150</t>
  </si>
  <si>
    <t>Дотации бюджетам муниципальных районов на выравнивание бюджетной обеспеченности</t>
  </si>
  <si>
    <t>20220000000000150</t>
  </si>
  <si>
    <t>Субсидии бюджетам бюджетной системы Российской Федерации (межбюджетные субсидии)</t>
  </si>
  <si>
    <t>20220077000000150</t>
  </si>
  <si>
    <t>Субсидии бюджетам на софинансирование капитальных вложений в объекты государственной (муниципальной) собственности</t>
  </si>
  <si>
    <t>20220077050000150</t>
  </si>
  <si>
    <t>Субсидии бюджетам муниципальных районов на софинансирование капитальных вложений в объекты муниципальной собственности</t>
  </si>
  <si>
    <t>20225497000000150</t>
  </si>
  <si>
    <t>Субсидии бюджетам на реализацию мероприятий по обеспечению жильем молодых семей</t>
  </si>
  <si>
    <t>20225497050000150</t>
  </si>
  <si>
    <t>Субсидии бюджетам муниципальных районов на реализацию мероприятий по обеспечению жильем молодых семей</t>
  </si>
  <si>
    <t>20225555000000150</t>
  </si>
  <si>
    <t>Субсидии бюджетам на реализацию программ формирования современной городской среды</t>
  </si>
  <si>
    <t>20225555050000150</t>
  </si>
  <si>
    <t>Субсидии бюджетам муниципальных районов на реализацию программ формирования современной городской среды</t>
  </si>
  <si>
    <t>20229999000000150</t>
  </si>
  <si>
    <t>Прочие субсидии</t>
  </si>
  <si>
    <t>20229999050000150</t>
  </si>
  <si>
    <t>Прочие субсидии бюджетам муниципальных районов</t>
  </si>
  <si>
    <t>20230000000000150</t>
  </si>
  <si>
    <t>Субвенции бюджетам бюджетной системы Российской Федерации</t>
  </si>
  <si>
    <t>20230024000000150</t>
  </si>
  <si>
    <t>Субвенции местным бюджетам на выполнение передаваемых полномочий субъектов Российской Федерации</t>
  </si>
  <si>
    <t>20230024050000150</t>
  </si>
  <si>
    <t>Субвенции бюджетам муниципальных районов на выполнение передаваемых полномочий субъектов Российской Федерации</t>
  </si>
  <si>
    <t>20235082000000150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</si>
  <si>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</si>
  <si>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</si>
  <si>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</si>
  <si>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</si>
  <si>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</si>
  <si>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</si>
  <si>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</si>
  <si>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20235930000000150</t>
  </si>
  <si>
    <t>Субвенции бюджетам на государственную регистрацию актов гражданского состояния</t>
  </si>
  <si>
    <t>20235930050000150</t>
  </si>
  <si>
    <t>Субвенции бюджетам муниципальных районов на государственную регистрацию актов гражданского состояния</t>
  </si>
  <si>
    <t>20239999000000150</t>
  </si>
  <si>
    <t>Прочие субвенции</t>
  </si>
  <si>
    <t>20239999050000150</t>
  </si>
  <si>
    <t>Прочие субвенции бюджетам муниципальных районов</t>
  </si>
  <si>
    <t>20240000000000150</t>
  </si>
  <si>
    <t>Иные межбюджетные трансферты</t>
  </si>
  <si>
    <t>20240014000000150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</si>
  <si>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</si>
  <si>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</si>
  <si>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</si>
  <si>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20249999000000150</t>
  </si>
  <si>
    <t>Прочие межбюджетные трансферты, передаваемые бюджетам</t>
  </si>
  <si>
    <t>20249999050000150</t>
  </si>
  <si>
    <t>Прочие межбюджетные трансферты, передаваемые бюджетам муниципальных районов</t>
  </si>
  <si>
    <t>20700000000000000</t>
  </si>
  <si>
    <t>ПРОЧИЕ БЕЗВОЗМЕЗДНЫЕ ПОСТУПЛЕНИЯ</t>
  </si>
  <si>
    <t>20705000050000150</t>
  </si>
  <si>
    <t>Прочие безвозмездные поступления в бюджеты муниципальных районов</t>
  </si>
  <si>
    <t>20705020050000150</t>
  </si>
  <si>
    <t>Поступления от денежных пожертвований, предоставляемых физическими лицами получателям средств бюджетов муниципальных районов</t>
  </si>
  <si>
    <t>20705030050000150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</si>
  <si>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</si>
  <si>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</si>
  <si>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</si>
  <si>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</si>
  <si>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21800000050000150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</si>
  <si>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</si>
  <si>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21805000050000150</t>
  </si>
  <si>
    <t>Доходы бюджетов муниципальных районов от возврата организациями остатков субсидий прошлых лет</t>
  </si>
  <si>
    <t>21805010050000150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</si>
  <si>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</si>
  <si>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</si>
  <si>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</si>
  <si>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</si>
  <si>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</si>
  <si>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21960010050000150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</si>
  <si>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</si>
  <si>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Факт за 1 кв 2018г.</t>
  </si>
  <si>
    <t>Первонач план на 2019г.</t>
  </si>
  <si>
    <t>Уточн план на 2019г.</t>
  </si>
  <si>
    <t>План на 1 кв 2019г.</t>
  </si>
  <si>
    <t>Факт за 1 кв 2019г.</t>
  </si>
  <si>
    <t>Исполнение к факту 1 кв 2018г.</t>
  </si>
  <si>
    <t>Исполнение к первонач плану 2019г.</t>
  </si>
  <si>
    <t>Исполнение к уточ плану 2019г.</t>
  </si>
  <si>
    <t>Исполнение к плану на 1кв 2019.</t>
  </si>
  <si>
    <t>%</t>
  </si>
  <si>
    <t>(+,-)</t>
  </si>
  <si>
    <t>НАЛОГОВЫЕ ДОХОДЫ</t>
  </si>
  <si>
    <t>НЕНАЛОГОВЫЕ ДОХОДЫ</t>
  </si>
  <si>
    <t>ВСЕГО ДОХОДОВ</t>
  </si>
  <si>
    <t xml:space="preserve">Анализ исполнения доходной части районного бюджета за 1 квартал 2019 года              
</t>
  </si>
</sst>
</file>

<file path=xl/styles.xml><?xml version="1.0" encoding="utf-8"?>
<styleSheet xmlns="http://schemas.openxmlformats.org/spreadsheetml/2006/main">
  <numFmts count="4">
    <numFmt numFmtId="164" formatCode="dd/mm/yyyy\ hh:mm"/>
    <numFmt numFmtId="165" formatCode="?"/>
    <numFmt numFmtId="166" formatCode="0.0"/>
    <numFmt numFmtId="167" formatCode="#,##0.0"/>
  </numFmts>
  <fonts count="13">
    <font>
      <sz val="10"/>
      <name val="Arial"/>
    </font>
    <font>
      <sz val="8.5"/>
      <name val="MS Sans Serif"/>
    </font>
    <font>
      <b/>
      <sz val="11"/>
      <name val="Times New Roman"/>
    </font>
    <font>
      <b/>
      <sz val="8.5"/>
      <name val="MS Sans Serif"/>
    </font>
    <font>
      <b/>
      <sz val="8"/>
      <name val="MS Sans Serif"/>
    </font>
    <font>
      <b/>
      <sz val="8"/>
      <name val="Arial Narrow"/>
    </font>
    <font>
      <sz val="8"/>
      <name val="Arial Narrow"/>
    </font>
    <font>
      <b/>
      <sz val="8.5"/>
      <name val="MS Sans Serif"/>
      <family val="2"/>
      <charset val="204"/>
    </font>
    <font>
      <b/>
      <sz val="10"/>
      <name val="Arial"/>
      <family val="2"/>
      <charset val="204"/>
    </font>
    <font>
      <sz val="8"/>
      <name val="Arial Narrow"/>
      <family val="2"/>
      <charset val="204"/>
    </font>
    <font>
      <sz val="10"/>
      <name val="Arial"/>
      <family val="2"/>
      <charset val="204"/>
    </font>
    <font>
      <b/>
      <sz val="8"/>
      <name val="Arial Narrow"/>
      <family val="2"/>
      <charset val="204"/>
    </font>
    <font>
      <b/>
      <sz val="18"/>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49" fontId="2" fillId="0" borderId="0" xfId="0" applyNumberFormat="1" applyFont="1" applyBorder="1" applyAlignment="1" applyProtection="1"/>
    <xf numFmtId="164" fontId="2" fillId="0" borderId="0" xfId="0" applyNumberFormat="1" applyFont="1" applyBorder="1" applyAlignment="1" applyProtection="1">
      <alignment horizontal="center"/>
    </xf>
    <xf numFmtId="0" fontId="1" fillId="0" borderId="0" xfId="0" applyFont="1" applyBorder="1" applyAlignment="1" applyProtection="1">
      <alignment wrapText="1"/>
    </xf>
    <xf numFmtId="49" fontId="3" fillId="0" borderId="1"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xf>
    <xf numFmtId="49" fontId="5" fillId="0" borderId="2"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left" vertical="center" wrapText="1"/>
    </xf>
    <xf numFmtId="4" fontId="5" fillId="0" borderId="3" xfId="0" applyNumberFormat="1" applyFont="1" applyBorder="1" applyAlignment="1" applyProtection="1">
      <alignment horizontal="right" vertical="center" wrapText="1"/>
    </xf>
    <xf numFmtId="165" fontId="5" fillId="0" borderId="3" xfId="0" applyNumberFormat="1" applyFont="1" applyBorder="1" applyAlignment="1" applyProtection="1">
      <alignment horizontal="left" vertical="center" wrapText="1"/>
    </xf>
    <xf numFmtId="49" fontId="6" fillId="0" borderId="4" xfId="0" applyNumberFormat="1" applyFont="1" applyBorder="1" applyAlignment="1" applyProtection="1">
      <alignment horizontal="center" vertical="center" wrapText="1"/>
    </xf>
    <xf numFmtId="49" fontId="6" fillId="0" borderId="4" xfId="0" applyNumberFormat="1" applyFont="1" applyBorder="1" applyAlignment="1" applyProtection="1">
      <alignment horizontal="left" vertical="center" wrapText="1"/>
    </xf>
    <xf numFmtId="4" fontId="6" fillId="0" borderId="4" xfId="0" applyNumberFormat="1" applyFont="1" applyBorder="1" applyAlignment="1" applyProtection="1">
      <alignment horizontal="right" vertical="center" wrapText="1"/>
    </xf>
    <xf numFmtId="165" fontId="6" fillId="0" borderId="4" xfId="0" applyNumberFormat="1" applyFont="1" applyBorder="1" applyAlignment="1" applyProtection="1">
      <alignment horizontal="left" vertical="center" wrapText="1"/>
    </xf>
    <xf numFmtId="49" fontId="3" fillId="0" borderId="7" xfId="0" applyNumberFormat="1" applyFont="1" applyBorder="1" applyAlignment="1" applyProtection="1">
      <alignment horizontal="center" vertical="center" wrapText="1"/>
    </xf>
    <xf numFmtId="49" fontId="3" fillId="0" borderId="8"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center" vertical="center" wrapText="1"/>
    </xf>
    <xf numFmtId="166"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4" fontId="9" fillId="0" borderId="9" xfId="0" applyNumberFormat="1" applyFont="1" applyBorder="1" applyAlignment="1" applyProtection="1">
      <alignment horizontal="right" vertical="center" wrapText="1"/>
    </xf>
    <xf numFmtId="4" fontId="11" fillId="0" borderId="9" xfId="0" applyNumberFormat="1" applyFont="1" applyBorder="1" applyAlignment="1" applyProtection="1">
      <alignment horizontal="right" vertical="center" wrapText="1"/>
    </xf>
    <xf numFmtId="4" fontId="11" fillId="0" borderId="10" xfId="0" applyNumberFormat="1" applyFont="1" applyBorder="1" applyAlignment="1" applyProtection="1">
      <alignment horizontal="right" vertical="center" wrapText="1"/>
    </xf>
    <xf numFmtId="4" fontId="11" fillId="0" borderId="1" xfId="0" applyNumberFormat="1" applyFont="1" applyBorder="1" applyAlignment="1">
      <alignment horizontal="right" vertical="center"/>
    </xf>
    <xf numFmtId="49" fontId="11" fillId="0" borderId="3" xfId="0" applyNumberFormat="1" applyFont="1" applyBorder="1" applyAlignment="1" applyProtection="1">
      <alignment horizontal="left"/>
    </xf>
    <xf numFmtId="49" fontId="11" fillId="0" borderId="3" xfId="0" applyNumberFormat="1" applyFont="1" applyBorder="1" applyAlignment="1" applyProtection="1">
      <alignment horizontal="left" vertical="center" wrapText="1"/>
    </xf>
    <xf numFmtId="4" fontId="11" fillId="0" borderId="3" xfId="0" applyNumberFormat="1" applyFont="1" applyBorder="1" applyAlignment="1" applyProtection="1">
      <alignment horizontal="right" vertical="center" wrapText="1"/>
    </xf>
    <xf numFmtId="49" fontId="9" fillId="0" borderId="3" xfId="0" applyNumberFormat="1" applyFont="1" applyBorder="1" applyAlignment="1" applyProtection="1">
      <alignment horizontal="left" vertical="center" wrapText="1"/>
    </xf>
    <xf numFmtId="4" fontId="9" fillId="0" borderId="3" xfId="0" applyNumberFormat="1" applyFont="1" applyBorder="1" applyAlignment="1" applyProtection="1">
      <alignment horizontal="right" vertical="center" wrapText="1"/>
    </xf>
    <xf numFmtId="165" fontId="9" fillId="0" borderId="3" xfId="0" applyNumberFormat="1" applyFont="1" applyBorder="1" applyAlignment="1" applyProtection="1">
      <alignment horizontal="left" vertical="center" wrapText="1"/>
    </xf>
    <xf numFmtId="4" fontId="11" fillId="0" borderId="4" xfId="0" applyNumberFormat="1" applyFont="1" applyBorder="1" applyAlignment="1" applyProtection="1">
      <alignment horizontal="right" vertical="center" wrapText="1"/>
    </xf>
    <xf numFmtId="165" fontId="11" fillId="0" borderId="6" xfId="0" applyNumberFormat="1" applyFont="1" applyBorder="1" applyAlignment="1" applyProtection="1">
      <alignment horizontal="left" vertical="center" wrapText="1"/>
    </xf>
    <xf numFmtId="4" fontId="11" fillId="0" borderId="6" xfId="0" applyNumberFormat="1" applyFont="1" applyBorder="1" applyAlignment="1" applyProtection="1">
      <alignment horizontal="right" vertical="center" wrapText="1"/>
    </xf>
    <xf numFmtId="4" fontId="11" fillId="0" borderId="3" xfId="0" applyNumberFormat="1" applyFont="1" applyBorder="1" applyAlignment="1" applyProtection="1">
      <alignment horizontal="right" vertical="center"/>
    </xf>
    <xf numFmtId="49" fontId="11" fillId="0" borderId="5" xfId="0" applyNumberFormat="1" applyFont="1" applyBorder="1" applyAlignment="1" applyProtection="1">
      <alignment horizontal="center" vertical="center" wrapText="1"/>
    </xf>
    <xf numFmtId="0" fontId="8" fillId="0" borderId="0" xfId="0" applyFont="1"/>
    <xf numFmtId="167" fontId="11" fillId="0" borderId="1" xfId="0" applyNumberFormat="1" applyFont="1" applyBorder="1" applyAlignment="1">
      <alignment horizontal="right" vertical="center"/>
    </xf>
    <xf numFmtId="49" fontId="9" fillId="0" borderId="2" xfId="0" applyNumberFormat="1" applyFont="1" applyBorder="1" applyAlignment="1" applyProtection="1">
      <alignment horizontal="center" vertical="center" wrapText="1"/>
    </xf>
    <xf numFmtId="167" fontId="9"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10" fillId="0" borderId="0" xfId="0" applyFont="1"/>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0" borderId="0" xfId="0" applyFont="1" applyBorder="1" applyAlignment="1" applyProtection="1">
      <alignment horizontal="center" vertical="center" wrapText="1"/>
    </xf>
    <xf numFmtId="0" fontId="1" fillId="0" borderId="0" xfId="0" applyFont="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O244"/>
  <sheetViews>
    <sheetView showGridLines="0" tabSelected="1" workbookViewId="0">
      <selection activeCell="F12" sqref="F12"/>
    </sheetView>
  </sheetViews>
  <sheetFormatPr defaultRowHeight="12.75" customHeight="1" outlineLevelRow="7"/>
  <cols>
    <col min="1" max="1" width="14.5703125" customWidth="1"/>
    <col min="2" max="2" width="28.28515625" customWidth="1"/>
    <col min="3" max="3" width="9.85546875" customWidth="1"/>
    <col min="4" max="4" width="10.28515625" customWidth="1"/>
    <col min="5" max="5" width="10.140625" customWidth="1"/>
    <col min="6" max="6" width="9.140625" customWidth="1"/>
    <col min="7" max="7" width="9.7109375" customWidth="1"/>
    <col min="8" max="8" width="4.140625" customWidth="1"/>
    <col min="9" max="9" width="9.140625" customWidth="1"/>
    <col min="10" max="10" width="3.85546875" customWidth="1"/>
    <col min="11" max="11" width="10.5703125" customWidth="1"/>
    <col min="12" max="12" width="3.5703125" customWidth="1"/>
    <col min="13" max="13" width="10.5703125" bestFit="1" customWidth="1"/>
    <col min="14" max="14" width="4" customWidth="1"/>
    <col min="15" max="15" width="9.85546875" bestFit="1" customWidth="1"/>
  </cols>
  <sheetData>
    <row r="1" spans="1:15" ht="24.75" customHeight="1">
      <c r="A1" s="45" t="s">
        <v>330</v>
      </c>
      <c r="B1" s="45"/>
      <c r="C1" s="45"/>
      <c r="D1" s="45"/>
      <c r="E1" s="45"/>
      <c r="F1" s="45"/>
      <c r="G1" s="45"/>
      <c r="H1" s="45"/>
      <c r="I1" s="45"/>
      <c r="J1" s="45"/>
      <c r="K1" s="45"/>
      <c r="L1" s="45"/>
      <c r="M1" s="45"/>
      <c r="N1" s="45"/>
      <c r="O1" s="45"/>
    </row>
    <row r="2" spans="1:15" hidden="1">
      <c r="A2" s="45"/>
      <c r="B2" s="45"/>
      <c r="C2" s="45"/>
      <c r="D2" s="45"/>
      <c r="E2" s="45"/>
      <c r="F2" s="45"/>
      <c r="G2" s="45"/>
      <c r="H2" s="45"/>
      <c r="I2" s="45"/>
      <c r="J2" s="45"/>
      <c r="K2" s="45"/>
      <c r="L2" s="45"/>
      <c r="M2" s="45"/>
      <c r="N2" s="45"/>
      <c r="O2" s="45"/>
    </row>
    <row r="3" spans="1:15" ht="14.25" hidden="1">
      <c r="A3" s="2"/>
      <c r="B3" s="3"/>
      <c r="C3" s="3"/>
      <c r="D3" s="3"/>
      <c r="E3" s="3"/>
      <c r="F3" s="3"/>
      <c r="G3" s="3"/>
      <c r="H3" s="3"/>
      <c r="I3" s="3"/>
      <c r="J3" s="3"/>
      <c r="K3" s="3"/>
    </row>
    <row r="4" spans="1:15" ht="14.25" hidden="1">
      <c r="A4" s="4"/>
      <c r="B4" s="4"/>
      <c r="C4" s="4"/>
      <c r="D4" s="4"/>
      <c r="E4" s="4"/>
      <c r="F4" s="4"/>
      <c r="G4" s="4"/>
      <c r="H4" s="5"/>
      <c r="I4" s="5"/>
      <c r="J4" s="3"/>
      <c r="K4" s="3"/>
    </row>
    <row r="5" spans="1:15" hidden="1">
      <c r="A5" s="6"/>
      <c r="B5" s="6"/>
      <c r="C5" s="6"/>
      <c r="D5" s="6"/>
      <c r="E5" s="6"/>
      <c r="F5" s="6"/>
      <c r="G5" s="6"/>
      <c r="H5" s="6"/>
      <c r="I5" s="6"/>
      <c r="J5" s="6"/>
      <c r="K5" s="6"/>
    </row>
    <row r="6" spans="1:15" ht="25.5" hidden="1" customHeight="1">
      <c r="A6" s="46"/>
      <c r="B6" s="46"/>
      <c r="C6" s="46"/>
      <c r="D6" s="46"/>
      <c r="E6" s="46"/>
      <c r="F6" s="46"/>
      <c r="G6" s="46"/>
    </row>
    <row r="7" spans="1:15" ht="25.5" hidden="1" customHeight="1">
      <c r="A7" s="46"/>
      <c r="B7" s="46"/>
      <c r="C7" s="46"/>
      <c r="D7" s="46"/>
      <c r="E7" s="46"/>
      <c r="F7" s="46"/>
      <c r="G7" s="46"/>
    </row>
    <row r="8" spans="1:15" hidden="1">
      <c r="A8" s="46"/>
      <c r="B8" s="46"/>
      <c r="C8" s="46"/>
      <c r="D8" s="46"/>
      <c r="E8" s="46"/>
      <c r="F8" s="46"/>
      <c r="G8" s="46"/>
    </row>
    <row r="9" spans="1:15" hidden="1">
      <c r="A9" s="1"/>
      <c r="B9" s="1"/>
      <c r="C9" s="1"/>
      <c r="D9" s="1"/>
      <c r="E9" s="1"/>
      <c r="F9" s="1"/>
      <c r="G9" s="1"/>
      <c r="H9" s="1"/>
      <c r="I9" s="1"/>
      <c r="J9" s="1"/>
      <c r="K9" s="1"/>
    </row>
    <row r="10" spans="1:15" ht="31.5">
      <c r="A10" s="7" t="s">
        <v>0</v>
      </c>
      <c r="B10" s="7" t="s">
        <v>1</v>
      </c>
      <c r="C10" s="19" t="s">
        <v>316</v>
      </c>
      <c r="D10" s="7" t="s">
        <v>317</v>
      </c>
      <c r="E10" s="7" t="s">
        <v>318</v>
      </c>
      <c r="F10" s="7" t="s">
        <v>319</v>
      </c>
      <c r="G10" s="17" t="s">
        <v>320</v>
      </c>
      <c r="H10" s="43" t="s">
        <v>321</v>
      </c>
      <c r="I10" s="44"/>
      <c r="J10" s="43" t="s">
        <v>322</v>
      </c>
      <c r="K10" s="44"/>
      <c r="L10" s="43" t="s">
        <v>323</v>
      </c>
      <c r="M10" s="44"/>
      <c r="N10" s="43" t="s">
        <v>324</v>
      </c>
      <c r="O10" s="44"/>
    </row>
    <row r="11" spans="1:15">
      <c r="A11" s="17"/>
      <c r="B11" s="18"/>
      <c r="C11" s="18"/>
      <c r="D11" s="18"/>
      <c r="E11" s="18"/>
      <c r="F11" s="18"/>
      <c r="G11" s="18"/>
      <c r="H11" s="20" t="s">
        <v>325</v>
      </c>
      <c r="I11" s="21" t="s">
        <v>326</v>
      </c>
      <c r="J11" s="20" t="s">
        <v>325</v>
      </c>
      <c r="K11" s="21" t="s">
        <v>326</v>
      </c>
      <c r="L11" s="20" t="s">
        <v>325</v>
      </c>
      <c r="M11" s="21" t="s">
        <v>326</v>
      </c>
      <c r="N11" s="20" t="s">
        <v>325</v>
      </c>
      <c r="O11" s="21" t="s">
        <v>326</v>
      </c>
    </row>
    <row r="12" spans="1:15" ht="13.5">
      <c r="A12" s="8"/>
      <c r="B12" s="26" t="s">
        <v>329</v>
      </c>
      <c r="C12" s="35">
        <f>C13+C187</f>
        <v>64835958.279999994</v>
      </c>
      <c r="D12" s="35">
        <f t="shared" ref="D12:G12" si="0">D13+D187</f>
        <v>332569866.44</v>
      </c>
      <c r="E12" s="35">
        <f t="shared" si="0"/>
        <v>368214609.56999999</v>
      </c>
      <c r="F12" s="35">
        <f t="shared" si="0"/>
        <v>76638225.390000001</v>
      </c>
      <c r="G12" s="35">
        <f t="shared" si="0"/>
        <v>56610808.740000002</v>
      </c>
      <c r="H12" s="38">
        <f>G12/C12*100</f>
        <v>87.31390765525677</v>
      </c>
      <c r="I12" s="25">
        <f>G12-C12</f>
        <v>-8225149.5399999917</v>
      </c>
      <c r="J12" s="38">
        <f>G12/D12*100</f>
        <v>17.022230349968687</v>
      </c>
      <c r="K12" s="25">
        <f>G12-D12</f>
        <v>-275959057.69999999</v>
      </c>
      <c r="L12" s="38">
        <f>G12/E12*100</f>
        <v>15.374405922163151</v>
      </c>
      <c r="M12" s="25">
        <f>G12-E12</f>
        <v>-311603800.82999998</v>
      </c>
      <c r="N12" s="38">
        <f>G12/F12*100</f>
        <v>73.867588206689817</v>
      </c>
      <c r="O12" s="25">
        <f>G12-F12</f>
        <v>-20027416.649999999</v>
      </c>
    </row>
    <row r="13" spans="1:15" ht="25.5">
      <c r="A13" s="9" t="s">
        <v>2</v>
      </c>
      <c r="B13" s="10" t="s">
        <v>3</v>
      </c>
      <c r="C13" s="28">
        <f>C14+C89</f>
        <v>13561306.759999998</v>
      </c>
      <c r="D13" s="28">
        <v>52182200</v>
      </c>
      <c r="E13" s="11">
        <v>52845606.399999999</v>
      </c>
      <c r="F13" s="11">
        <v>12086750</v>
      </c>
      <c r="G13" s="23">
        <v>12255095.720000001</v>
      </c>
      <c r="H13" s="38">
        <f t="shared" ref="H13:H76" si="1">G13/C13*100</f>
        <v>90.368103434893484</v>
      </c>
      <c r="I13" s="25">
        <f t="shared" ref="I13:I76" si="2">G13-C13</f>
        <v>-1306211.0399999972</v>
      </c>
      <c r="J13" s="38">
        <f t="shared" ref="J13:J76" si="3">G13/D13*100</f>
        <v>23.485203230220268</v>
      </c>
      <c r="K13" s="25">
        <f t="shared" ref="K13:K76" si="4">G13-D13</f>
        <v>-39927104.280000001</v>
      </c>
      <c r="L13" s="38">
        <f t="shared" ref="L13:L76" si="5">G13/E13*100</f>
        <v>23.1903776961863</v>
      </c>
      <c r="M13" s="25">
        <f t="shared" ref="M13:M76" si="6">G13-E13</f>
        <v>-40590510.68</v>
      </c>
      <c r="N13" s="38">
        <f t="shared" ref="N13:N76" si="7">G13/F13*100</f>
        <v>101.39281212898423</v>
      </c>
      <c r="O13" s="25">
        <f t="shared" ref="O13:O76" si="8">G13-F13</f>
        <v>168345.72000000067</v>
      </c>
    </row>
    <row r="14" spans="1:15">
      <c r="A14" s="9"/>
      <c r="B14" s="27" t="s">
        <v>327</v>
      </c>
      <c r="C14" s="28">
        <f>C15+C39+C61+C72+C84</f>
        <v>5402421.2400000002</v>
      </c>
      <c r="D14" s="28">
        <f t="shared" ref="D14:G14" si="9">D15+D39+D61+D72+D84</f>
        <v>27735800</v>
      </c>
      <c r="E14" s="28">
        <f t="shared" si="9"/>
        <v>27735800</v>
      </c>
      <c r="F14" s="28">
        <f t="shared" si="9"/>
        <v>6585900</v>
      </c>
      <c r="G14" s="28">
        <f t="shared" si="9"/>
        <v>6491398.4699999997</v>
      </c>
      <c r="H14" s="38">
        <f t="shared" si="1"/>
        <v>120.1572069563387</v>
      </c>
      <c r="I14" s="25">
        <f t="shared" si="2"/>
        <v>1088977.2299999995</v>
      </c>
      <c r="J14" s="38">
        <f t="shared" si="3"/>
        <v>23.404403226155367</v>
      </c>
      <c r="K14" s="25">
        <f t="shared" si="4"/>
        <v>-21244401.530000001</v>
      </c>
      <c r="L14" s="38">
        <f t="shared" si="5"/>
        <v>23.404403226155367</v>
      </c>
      <c r="M14" s="25">
        <f t="shared" si="6"/>
        <v>-21244401.530000001</v>
      </c>
      <c r="N14" s="38">
        <f t="shared" si="7"/>
        <v>98.56509315355531</v>
      </c>
      <c r="O14" s="25">
        <f t="shared" si="8"/>
        <v>-94501.530000000261</v>
      </c>
    </row>
    <row r="15" spans="1:15" outlineLevel="1">
      <c r="A15" s="9" t="s">
        <v>4</v>
      </c>
      <c r="B15" s="10" t="s">
        <v>5</v>
      </c>
      <c r="C15" s="28">
        <f>C16</f>
        <v>2966976.65</v>
      </c>
      <c r="D15" s="28">
        <v>14692100</v>
      </c>
      <c r="E15" s="11">
        <v>14692100</v>
      </c>
      <c r="F15" s="11">
        <v>4022000</v>
      </c>
      <c r="G15" s="23">
        <v>4022467.66</v>
      </c>
      <c r="H15" s="38">
        <f t="shared" si="1"/>
        <v>135.57463150240835</v>
      </c>
      <c r="I15" s="25">
        <f t="shared" si="2"/>
        <v>1055491.0100000002</v>
      </c>
      <c r="J15" s="38">
        <f t="shared" si="3"/>
        <v>27.378439161181863</v>
      </c>
      <c r="K15" s="25">
        <f t="shared" si="4"/>
        <v>-10669632.34</v>
      </c>
      <c r="L15" s="38">
        <f t="shared" si="5"/>
        <v>27.378439161181863</v>
      </c>
      <c r="M15" s="25">
        <f t="shared" si="6"/>
        <v>-10669632.34</v>
      </c>
      <c r="N15" s="38">
        <f t="shared" si="7"/>
        <v>100.01162754848335</v>
      </c>
      <c r="O15" s="25">
        <f t="shared" si="8"/>
        <v>467.66000000014901</v>
      </c>
    </row>
    <row r="16" spans="1:15" s="42" customFormat="1" outlineLevel="2" collapsed="1">
      <c r="A16" s="39" t="s">
        <v>6</v>
      </c>
      <c r="B16" s="29" t="s">
        <v>7</v>
      </c>
      <c r="C16" s="30">
        <v>2966976.65</v>
      </c>
      <c r="D16" s="30">
        <v>14692100</v>
      </c>
      <c r="E16" s="30">
        <v>14692100</v>
      </c>
      <c r="F16" s="30">
        <v>4022000</v>
      </c>
      <c r="G16" s="22">
        <v>4022467.66</v>
      </c>
      <c r="H16" s="40">
        <f t="shared" si="1"/>
        <v>135.57463150240835</v>
      </c>
      <c r="I16" s="41">
        <f t="shared" si="2"/>
        <v>1055491.0100000002</v>
      </c>
      <c r="J16" s="40">
        <f t="shared" si="3"/>
        <v>27.378439161181863</v>
      </c>
      <c r="K16" s="41">
        <f t="shared" si="4"/>
        <v>-10669632.34</v>
      </c>
      <c r="L16" s="40">
        <f t="shared" si="5"/>
        <v>27.378439161181863</v>
      </c>
      <c r="M16" s="41">
        <f t="shared" si="6"/>
        <v>-10669632.34</v>
      </c>
      <c r="N16" s="40">
        <f t="shared" si="7"/>
        <v>100.01162754848335</v>
      </c>
      <c r="O16" s="41">
        <f t="shared" si="8"/>
        <v>467.66000000014901</v>
      </c>
    </row>
    <row r="17" spans="1:15" ht="102" hidden="1" outlineLevel="3">
      <c r="A17" s="9" t="s">
        <v>8</v>
      </c>
      <c r="B17" s="12" t="s">
        <v>9</v>
      </c>
      <c r="C17" s="28"/>
      <c r="D17" s="28">
        <v>14589200</v>
      </c>
      <c r="E17" s="11">
        <v>14589200</v>
      </c>
      <c r="F17" s="11">
        <v>4001000</v>
      </c>
      <c r="G17" s="23">
        <v>4013498.46</v>
      </c>
      <c r="H17" s="38" t="e">
        <f t="shared" si="1"/>
        <v>#DIV/0!</v>
      </c>
      <c r="I17" s="25">
        <f t="shared" si="2"/>
        <v>4013498.46</v>
      </c>
      <c r="J17" s="38">
        <f t="shared" si="3"/>
        <v>27.510065390837056</v>
      </c>
      <c r="K17" s="25">
        <f t="shared" si="4"/>
        <v>-10575701.539999999</v>
      </c>
      <c r="L17" s="38">
        <f t="shared" si="5"/>
        <v>27.510065390837056</v>
      </c>
      <c r="M17" s="25">
        <f t="shared" si="6"/>
        <v>-10575701.539999999</v>
      </c>
      <c r="N17" s="38">
        <f t="shared" si="7"/>
        <v>100.31238340414896</v>
      </c>
      <c r="O17" s="25">
        <f t="shared" si="8"/>
        <v>12498.459999999963</v>
      </c>
    </row>
    <row r="18" spans="1:15" ht="140.25" hidden="1" outlineLevel="4">
      <c r="A18" s="9" t="s">
        <v>10</v>
      </c>
      <c r="B18" s="12" t="s">
        <v>11</v>
      </c>
      <c r="C18" s="28"/>
      <c r="D18" s="28">
        <v>14589200</v>
      </c>
      <c r="E18" s="11">
        <v>14589200</v>
      </c>
      <c r="F18" s="11">
        <v>4001000</v>
      </c>
      <c r="G18" s="23">
        <v>3974243.19</v>
      </c>
      <c r="H18" s="38" t="e">
        <f t="shared" si="1"/>
        <v>#DIV/0!</v>
      </c>
      <c r="I18" s="25">
        <f t="shared" si="2"/>
        <v>3974243.19</v>
      </c>
      <c r="J18" s="38">
        <f t="shared" si="3"/>
        <v>27.240994639870593</v>
      </c>
      <c r="K18" s="25">
        <f t="shared" si="4"/>
        <v>-10614956.810000001</v>
      </c>
      <c r="L18" s="38">
        <f t="shared" si="5"/>
        <v>27.240994639870593</v>
      </c>
      <c r="M18" s="25">
        <f t="shared" si="6"/>
        <v>-10614956.810000001</v>
      </c>
      <c r="N18" s="38">
        <f t="shared" si="7"/>
        <v>99.331246938265423</v>
      </c>
      <c r="O18" s="25">
        <f t="shared" si="8"/>
        <v>-26756.810000000056</v>
      </c>
    </row>
    <row r="19" spans="1:15" ht="127.5" hidden="1" outlineLevel="7">
      <c r="A19" s="13" t="s">
        <v>10</v>
      </c>
      <c r="B19" s="16" t="s">
        <v>11</v>
      </c>
      <c r="C19" s="32"/>
      <c r="D19" s="32">
        <v>14589200</v>
      </c>
      <c r="E19" s="15">
        <v>14589200</v>
      </c>
      <c r="F19" s="15">
        <v>4001000</v>
      </c>
      <c r="G19" s="24">
        <v>3974243.19</v>
      </c>
      <c r="H19" s="38" t="e">
        <f t="shared" si="1"/>
        <v>#DIV/0!</v>
      </c>
      <c r="I19" s="25">
        <f t="shared" si="2"/>
        <v>3974243.19</v>
      </c>
      <c r="J19" s="38">
        <f t="shared" si="3"/>
        <v>27.240994639870593</v>
      </c>
      <c r="K19" s="25">
        <f t="shared" si="4"/>
        <v>-10614956.810000001</v>
      </c>
      <c r="L19" s="38">
        <f t="shared" si="5"/>
        <v>27.240994639870593</v>
      </c>
      <c r="M19" s="25">
        <f t="shared" si="6"/>
        <v>-10614956.810000001</v>
      </c>
      <c r="N19" s="38">
        <f t="shared" si="7"/>
        <v>99.331246938265423</v>
      </c>
      <c r="O19" s="25">
        <f t="shared" si="8"/>
        <v>-26756.810000000056</v>
      </c>
    </row>
    <row r="20" spans="1:15" ht="114.75" hidden="1" outlineLevel="4">
      <c r="A20" s="9" t="s">
        <v>12</v>
      </c>
      <c r="B20" s="12" t="s">
        <v>13</v>
      </c>
      <c r="C20" s="28"/>
      <c r="D20" s="28">
        <v>0</v>
      </c>
      <c r="E20" s="11">
        <v>0</v>
      </c>
      <c r="F20" s="11">
        <v>0</v>
      </c>
      <c r="G20" s="23">
        <v>1298.3</v>
      </c>
      <c r="H20" s="38" t="e">
        <f t="shared" si="1"/>
        <v>#DIV/0!</v>
      </c>
      <c r="I20" s="25">
        <f t="shared" si="2"/>
        <v>1298.3</v>
      </c>
      <c r="J20" s="38" t="e">
        <f t="shared" si="3"/>
        <v>#DIV/0!</v>
      </c>
      <c r="K20" s="25">
        <f t="shared" si="4"/>
        <v>1298.3</v>
      </c>
      <c r="L20" s="38" t="e">
        <f t="shared" si="5"/>
        <v>#DIV/0!</v>
      </c>
      <c r="M20" s="25">
        <f t="shared" si="6"/>
        <v>1298.3</v>
      </c>
      <c r="N20" s="38" t="e">
        <f t="shared" si="7"/>
        <v>#DIV/0!</v>
      </c>
      <c r="O20" s="25">
        <f t="shared" si="8"/>
        <v>1298.3</v>
      </c>
    </row>
    <row r="21" spans="1:15" ht="102" hidden="1" outlineLevel="7">
      <c r="A21" s="13" t="s">
        <v>12</v>
      </c>
      <c r="B21" s="16" t="s">
        <v>13</v>
      </c>
      <c r="C21" s="32"/>
      <c r="D21" s="32">
        <v>0</v>
      </c>
      <c r="E21" s="15">
        <v>0</v>
      </c>
      <c r="F21" s="15">
        <v>0</v>
      </c>
      <c r="G21" s="24">
        <v>1298.3</v>
      </c>
      <c r="H21" s="38" t="e">
        <f t="shared" si="1"/>
        <v>#DIV/0!</v>
      </c>
      <c r="I21" s="25">
        <f t="shared" si="2"/>
        <v>1298.3</v>
      </c>
      <c r="J21" s="38" t="e">
        <f t="shared" si="3"/>
        <v>#DIV/0!</v>
      </c>
      <c r="K21" s="25">
        <f t="shared" si="4"/>
        <v>1298.3</v>
      </c>
      <c r="L21" s="38" t="e">
        <f t="shared" si="5"/>
        <v>#DIV/0!</v>
      </c>
      <c r="M21" s="25">
        <f t="shared" si="6"/>
        <v>1298.3</v>
      </c>
      <c r="N21" s="38" t="e">
        <f t="shared" si="7"/>
        <v>#DIV/0!</v>
      </c>
      <c r="O21" s="25">
        <f t="shared" si="8"/>
        <v>1298.3</v>
      </c>
    </row>
    <row r="22" spans="1:15" ht="153" hidden="1" outlineLevel="4">
      <c r="A22" s="9" t="s">
        <v>14</v>
      </c>
      <c r="B22" s="12" t="s">
        <v>15</v>
      </c>
      <c r="C22" s="28"/>
      <c r="D22" s="28">
        <v>0</v>
      </c>
      <c r="E22" s="11">
        <v>0</v>
      </c>
      <c r="F22" s="11">
        <v>0</v>
      </c>
      <c r="G22" s="23">
        <v>37956.97</v>
      </c>
      <c r="H22" s="38" t="e">
        <f t="shared" si="1"/>
        <v>#DIV/0!</v>
      </c>
      <c r="I22" s="25">
        <f t="shared" si="2"/>
        <v>37956.97</v>
      </c>
      <c r="J22" s="38" t="e">
        <f t="shared" si="3"/>
        <v>#DIV/0!</v>
      </c>
      <c r="K22" s="25">
        <f t="shared" si="4"/>
        <v>37956.97</v>
      </c>
      <c r="L22" s="38" t="e">
        <f t="shared" si="5"/>
        <v>#DIV/0!</v>
      </c>
      <c r="M22" s="25">
        <f t="shared" si="6"/>
        <v>37956.97</v>
      </c>
      <c r="N22" s="38" t="e">
        <f t="shared" si="7"/>
        <v>#DIV/0!</v>
      </c>
      <c r="O22" s="25">
        <f t="shared" si="8"/>
        <v>37956.97</v>
      </c>
    </row>
    <row r="23" spans="1:15" ht="127.5" hidden="1" outlineLevel="7">
      <c r="A23" s="13" t="s">
        <v>14</v>
      </c>
      <c r="B23" s="16" t="s">
        <v>15</v>
      </c>
      <c r="C23" s="32"/>
      <c r="D23" s="32">
        <v>0</v>
      </c>
      <c r="E23" s="15">
        <v>0</v>
      </c>
      <c r="F23" s="15">
        <v>0</v>
      </c>
      <c r="G23" s="24">
        <v>37956.97</v>
      </c>
      <c r="H23" s="38" t="e">
        <f t="shared" si="1"/>
        <v>#DIV/0!</v>
      </c>
      <c r="I23" s="25">
        <f t="shared" si="2"/>
        <v>37956.97</v>
      </c>
      <c r="J23" s="38" t="e">
        <f t="shared" si="3"/>
        <v>#DIV/0!</v>
      </c>
      <c r="K23" s="25">
        <f t="shared" si="4"/>
        <v>37956.97</v>
      </c>
      <c r="L23" s="38" t="e">
        <f t="shared" si="5"/>
        <v>#DIV/0!</v>
      </c>
      <c r="M23" s="25">
        <f t="shared" si="6"/>
        <v>37956.97</v>
      </c>
      <c r="N23" s="38" t="e">
        <f t="shared" si="7"/>
        <v>#DIV/0!</v>
      </c>
      <c r="O23" s="25">
        <f t="shared" si="8"/>
        <v>37956.97</v>
      </c>
    </row>
    <row r="24" spans="1:15" ht="165.75" hidden="1" outlineLevel="3">
      <c r="A24" s="9" t="s">
        <v>16</v>
      </c>
      <c r="B24" s="12" t="s">
        <v>17</v>
      </c>
      <c r="C24" s="28"/>
      <c r="D24" s="28">
        <v>44100</v>
      </c>
      <c r="E24" s="11">
        <v>44100</v>
      </c>
      <c r="F24" s="11">
        <v>11000</v>
      </c>
      <c r="G24" s="23">
        <v>3073.18</v>
      </c>
      <c r="H24" s="38" t="e">
        <f t="shared" si="1"/>
        <v>#DIV/0!</v>
      </c>
      <c r="I24" s="25">
        <f t="shared" si="2"/>
        <v>3073.18</v>
      </c>
      <c r="J24" s="38">
        <f t="shared" si="3"/>
        <v>6.9686621315192738</v>
      </c>
      <c r="K24" s="25">
        <f t="shared" si="4"/>
        <v>-41026.82</v>
      </c>
      <c r="L24" s="38">
        <f t="shared" si="5"/>
        <v>6.9686621315192738</v>
      </c>
      <c r="M24" s="25">
        <f t="shared" si="6"/>
        <v>-41026.82</v>
      </c>
      <c r="N24" s="38">
        <f t="shared" si="7"/>
        <v>27.937999999999995</v>
      </c>
      <c r="O24" s="25">
        <f t="shared" si="8"/>
        <v>-7926.82</v>
      </c>
    </row>
    <row r="25" spans="1:15" ht="204" hidden="1" outlineLevel="4">
      <c r="A25" s="9" t="s">
        <v>18</v>
      </c>
      <c r="B25" s="12" t="s">
        <v>19</v>
      </c>
      <c r="C25" s="28"/>
      <c r="D25" s="28">
        <v>44100</v>
      </c>
      <c r="E25" s="11">
        <v>44100</v>
      </c>
      <c r="F25" s="11">
        <v>11000</v>
      </c>
      <c r="G25" s="23">
        <v>438.75</v>
      </c>
      <c r="H25" s="38" t="e">
        <f t="shared" si="1"/>
        <v>#DIV/0!</v>
      </c>
      <c r="I25" s="25">
        <f t="shared" si="2"/>
        <v>438.75</v>
      </c>
      <c r="J25" s="38">
        <f t="shared" si="3"/>
        <v>0.99489795918367341</v>
      </c>
      <c r="K25" s="25">
        <f t="shared" si="4"/>
        <v>-43661.25</v>
      </c>
      <c r="L25" s="38">
        <f t="shared" si="5"/>
        <v>0.99489795918367341</v>
      </c>
      <c r="M25" s="25">
        <f t="shared" si="6"/>
        <v>-43661.25</v>
      </c>
      <c r="N25" s="38">
        <f t="shared" si="7"/>
        <v>3.9886363636363638</v>
      </c>
      <c r="O25" s="25">
        <f t="shared" si="8"/>
        <v>-10561.25</v>
      </c>
    </row>
    <row r="26" spans="1:15" ht="178.5" hidden="1" outlineLevel="7">
      <c r="A26" s="13" t="s">
        <v>18</v>
      </c>
      <c r="B26" s="16" t="s">
        <v>19</v>
      </c>
      <c r="C26" s="32"/>
      <c r="D26" s="32">
        <v>44100</v>
      </c>
      <c r="E26" s="15">
        <v>44100</v>
      </c>
      <c r="F26" s="15">
        <v>11000</v>
      </c>
      <c r="G26" s="24">
        <v>438.75</v>
      </c>
      <c r="H26" s="38" t="e">
        <f t="shared" si="1"/>
        <v>#DIV/0!</v>
      </c>
      <c r="I26" s="25">
        <f t="shared" si="2"/>
        <v>438.75</v>
      </c>
      <c r="J26" s="38">
        <f t="shared" si="3"/>
        <v>0.99489795918367341</v>
      </c>
      <c r="K26" s="25">
        <f t="shared" si="4"/>
        <v>-43661.25</v>
      </c>
      <c r="L26" s="38">
        <f t="shared" si="5"/>
        <v>0.99489795918367341</v>
      </c>
      <c r="M26" s="25">
        <f t="shared" si="6"/>
        <v>-43661.25</v>
      </c>
      <c r="N26" s="38">
        <f t="shared" si="7"/>
        <v>3.9886363636363638</v>
      </c>
      <c r="O26" s="25">
        <f t="shared" si="8"/>
        <v>-10561.25</v>
      </c>
    </row>
    <row r="27" spans="1:15" ht="178.5" hidden="1" outlineLevel="4">
      <c r="A27" s="9" t="s">
        <v>20</v>
      </c>
      <c r="B27" s="12" t="s">
        <v>21</v>
      </c>
      <c r="C27" s="28"/>
      <c r="D27" s="28">
        <v>0</v>
      </c>
      <c r="E27" s="11">
        <v>0</v>
      </c>
      <c r="F27" s="11">
        <v>0</v>
      </c>
      <c r="G27" s="23">
        <v>2634.43</v>
      </c>
      <c r="H27" s="38" t="e">
        <f t="shared" si="1"/>
        <v>#DIV/0!</v>
      </c>
      <c r="I27" s="25">
        <f t="shared" si="2"/>
        <v>2634.43</v>
      </c>
      <c r="J27" s="38" t="e">
        <f t="shared" si="3"/>
        <v>#DIV/0!</v>
      </c>
      <c r="K27" s="25">
        <f t="shared" si="4"/>
        <v>2634.43</v>
      </c>
      <c r="L27" s="38" t="e">
        <f t="shared" si="5"/>
        <v>#DIV/0!</v>
      </c>
      <c r="M27" s="25">
        <f t="shared" si="6"/>
        <v>2634.43</v>
      </c>
      <c r="N27" s="38" t="e">
        <f t="shared" si="7"/>
        <v>#DIV/0!</v>
      </c>
      <c r="O27" s="25">
        <f t="shared" si="8"/>
        <v>2634.43</v>
      </c>
    </row>
    <row r="28" spans="1:15" ht="153" hidden="1" outlineLevel="7">
      <c r="A28" s="13" t="s">
        <v>20</v>
      </c>
      <c r="B28" s="16" t="s">
        <v>21</v>
      </c>
      <c r="C28" s="32"/>
      <c r="D28" s="32">
        <v>0</v>
      </c>
      <c r="E28" s="15">
        <v>0</v>
      </c>
      <c r="F28" s="15">
        <v>0</v>
      </c>
      <c r="G28" s="24">
        <v>2634.43</v>
      </c>
      <c r="H28" s="38" t="e">
        <f t="shared" si="1"/>
        <v>#DIV/0!</v>
      </c>
      <c r="I28" s="25">
        <f t="shared" si="2"/>
        <v>2634.43</v>
      </c>
      <c r="J28" s="38" t="e">
        <f t="shared" si="3"/>
        <v>#DIV/0!</v>
      </c>
      <c r="K28" s="25">
        <f t="shared" si="4"/>
        <v>2634.43</v>
      </c>
      <c r="L28" s="38" t="e">
        <f t="shared" si="5"/>
        <v>#DIV/0!</v>
      </c>
      <c r="M28" s="25">
        <f t="shared" si="6"/>
        <v>2634.43</v>
      </c>
      <c r="N28" s="38" t="e">
        <f t="shared" si="7"/>
        <v>#DIV/0!</v>
      </c>
      <c r="O28" s="25">
        <f t="shared" si="8"/>
        <v>2634.43</v>
      </c>
    </row>
    <row r="29" spans="1:15" ht="63.75" hidden="1" outlineLevel="3">
      <c r="A29" s="9" t="s">
        <v>22</v>
      </c>
      <c r="B29" s="10" t="s">
        <v>23</v>
      </c>
      <c r="C29" s="28"/>
      <c r="D29" s="28">
        <v>58800</v>
      </c>
      <c r="E29" s="11">
        <v>58800</v>
      </c>
      <c r="F29" s="11">
        <v>10000</v>
      </c>
      <c r="G29" s="23">
        <v>4416.0200000000004</v>
      </c>
      <c r="H29" s="38" t="e">
        <f t="shared" si="1"/>
        <v>#DIV/0!</v>
      </c>
      <c r="I29" s="25">
        <f t="shared" si="2"/>
        <v>4416.0200000000004</v>
      </c>
      <c r="J29" s="38">
        <f t="shared" si="3"/>
        <v>7.5102380952380958</v>
      </c>
      <c r="K29" s="25">
        <f t="shared" si="4"/>
        <v>-54383.979999999996</v>
      </c>
      <c r="L29" s="38">
        <f t="shared" si="5"/>
        <v>7.5102380952380958</v>
      </c>
      <c r="M29" s="25">
        <f t="shared" si="6"/>
        <v>-54383.979999999996</v>
      </c>
      <c r="N29" s="38">
        <f t="shared" si="7"/>
        <v>44.160200000000003</v>
      </c>
      <c r="O29" s="25">
        <f t="shared" si="8"/>
        <v>-5583.98</v>
      </c>
    </row>
    <row r="30" spans="1:15" ht="102" hidden="1" outlineLevel="4">
      <c r="A30" s="9" t="s">
        <v>24</v>
      </c>
      <c r="B30" s="10" t="s">
        <v>25</v>
      </c>
      <c r="C30" s="28"/>
      <c r="D30" s="28">
        <v>58800</v>
      </c>
      <c r="E30" s="11">
        <v>58800</v>
      </c>
      <c r="F30" s="11">
        <v>10000</v>
      </c>
      <c r="G30" s="23">
        <v>3599.1</v>
      </c>
      <c r="H30" s="38" t="e">
        <f t="shared" si="1"/>
        <v>#DIV/0!</v>
      </c>
      <c r="I30" s="25">
        <f t="shared" si="2"/>
        <v>3599.1</v>
      </c>
      <c r="J30" s="38">
        <f t="shared" si="3"/>
        <v>6.1209183673469383</v>
      </c>
      <c r="K30" s="25">
        <f t="shared" si="4"/>
        <v>-55200.9</v>
      </c>
      <c r="L30" s="38">
        <f t="shared" si="5"/>
        <v>6.1209183673469383</v>
      </c>
      <c r="M30" s="25">
        <f t="shared" si="6"/>
        <v>-55200.9</v>
      </c>
      <c r="N30" s="38">
        <f t="shared" si="7"/>
        <v>35.991</v>
      </c>
      <c r="O30" s="25">
        <f t="shared" si="8"/>
        <v>-6400.9</v>
      </c>
    </row>
    <row r="31" spans="1:15" ht="89.25" hidden="1" outlineLevel="7">
      <c r="A31" s="13" t="s">
        <v>24</v>
      </c>
      <c r="B31" s="14" t="s">
        <v>25</v>
      </c>
      <c r="C31" s="32"/>
      <c r="D31" s="32">
        <v>58800</v>
      </c>
      <c r="E31" s="15">
        <v>58800</v>
      </c>
      <c r="F31" s="15">
        <v>10000</v>
      </c>
      <c r="G31" s="24">
        <v>3599.1</v>
      </c>
      <c r="H31" s="38" t="e">
        <f t="shared" si="1"/>
        <v>#DIV/0!</v>
      </c>
      <c r="I31" s="25">
        <f t="shared" si="2"/>
        <v>3599.1</v>
      </c>
      <c r="J31" s="38">
        <f t="shared" si="3"/>
        <v>6.1209183673469383</v>
      </c>
      <c r="K31" s="25">
        <f t="shared" si="4"/>
        <v>-55200.9</v>
      </c>
      <c r="L31" s="38">
        <f t="shared" si="5"/>
        <v>6.1209183673469383</v>
      </c>
      <c r="M31" s="25">
        <f t="shared" si="6"/>
        <v>-55200.9</v>
      </c>
      <c r="N31" s="38">
        <f t="shared" si="7"/>
        <v>35.991</v>
      </c>
      <c r="O31" s="25">
        <f t="shared" si="8"/>
        <v>-6400.9</v>
      </c>
    </row>
    <row r="32" spans="1:15" ht="76.5" hidden="1" outlineLevel="4">
      <c r="A32" s="9" t="s">
        <v>26</v>
      </c>
      <c r="B32" s="10" t="s">
        <v>27</v>
      </c>
      <c r="C32" s="28"/>
      <c r="D32" s="28">
        <v>0</v>
      </c>
      <c r="E32" s="11">
        <v>0</v>
      </c>
      <c r="F32" s="11">
        <v>0</v>
      </c>
      <c r="G32" s="23">
        <v>5.57</v>
      </c>
      <c r="H32" s="38" t="e">
        <f t="shared" si="1"/>
        <v>#DIV/0!</v>
      </c>
      <c r="I32" s="25">
        <f t="shared" si="2"/>
        <v>5.57</v>
      </c>
      <c r="J32" s="38" t="e">
        <f t="shared" si="3"/>
        <v>#DIV/0!</v>
      </c>
      <c r="K32" s="25">
        <f t="shared" si="4"/>
        <v>5.57</v>
      </c>
      <c r="L32" s="38" t="e">
        <f t="shared" si="5"/>
        <v>#DIV/0!</v>
      </c>
      <c r="M32" s="25">
        <f t="shared" si="6"/>
        <v>5.57</v>
      </c>
      <c r="N32" s="38" t="e">
        <f t="shared" si="7"/>
        <v>#DIV/0!</v>
      </c>
      <c r="O32" s="25">
        <f t="shared" si="8"/>
        <v>5.57</v>
      </c>
    </row>
    <row r="33" spans="1:15" ht="63.75" hidden="1" outlineLevel="7">
      <c r="A33" s="13" t="s">
        <v>26</v>
      </c>
      <c r="B33" s="14" t="s">
        <v>27</v>
      </c>
      <c r="C33" s="32"/>
      <c r="D33" s="32">
        <v>0</v>
      </c>
      <c r="E33" s="15">
        <v>0</v>
      </c>
      <c r="F33" s="15">
        <v>0</v>
      </c>
      <c r="G33" s="24">
        <v>5.57</v>
      </c>
      <c r="H33" s="38" t="e">
        <f t="shared" si="1"/>
        <v>#DIV/0!</v>
      </c>
      <c r="I33" s="25">
        <f t="shared" si="2"/>
        <v>5.57</v>
      </c>
      <c r="J33" s="38" t="e">
        <f t="shared" si="3"/>
        <v>#DIV/0!</v>
      </c>
      <c r="K33" s="25">
        <f t="shared" si="4"/>
        <v>5.57</v>
      </c>
      <c r="L33" s="38" t="e">
        <f t="shared" si="5"/>
        <v>#DIV/0!</v>
      </c>
      <c r="M33" s="25">
        <f t="shared" si="6"/>
        <v>5.57</v>
      </c>
      <c r="N33" s="38" t="e">
        <f t="shared" si="7"/>
        <v>#DIV/0!</v>
      </c>
      <c r="O33" s="25">
        <f t="shared" si="8"/>
        <v>5.57</v>
      </c>
    </row>
    <row r="34" spans="1:15" ht="114.75" hidden="1" outlineLevel="4">
      <c r="A34" s="9" t="s">
        <v>28</v>
      </c>
      <c r="B34" s="10" t="s">
        <v>29</v>
      </c>
      <c r="C34" s="28"/>
      <c r="D34" s="28">
        <v>0</v>
      </c>
      <c r="E34" s="11">
        <v>0</v>
      </c>
      <c r="F34" s="11">
        <v>0</v>
      </c>
      <c r="G34" s="23">
        <v>811.35</v>
      </c>
      <c r="H34" s="38" t="e">
        <f t="shared" si="1"/>
        <v>#DIV/0!</v>
      </c>
      <c r="I34" s="25">
        <f t="shared" si="2"/>
        <v>811.35</v>
      </c>
      <c r="J34" s="38" t="e">
        <f t="shared" si="3"/>
        <v>#DIV/0!</v>
      </c>
      <c r="K34" s="25">
        <f t="shared" si="4"/>
        <v>811.35</v>
      </c>
      <c r="L34" s="38" t="e">
        <f t="shared" si="5"/>
        <v>#DIV/0!</v>
      </c>
      <c r="M34" s="25">
        <f t="shared" si="6"/>
        <v>811.35</v>
      </c>
      <c r="N34" s="38" t="e">
        <f t="shared" si="7"/>
        <v>#DIV/0!</v>
      </c>
      <c r="O34" s="25">
        <f t="shared" si="8"/>
        <v>811.35</v>
      </c>
    </row>
    <row r="35" spans="1:15" ht="89.25" hidden="1" outlineLevel="7">
      <c r="A35" s="13" t="s">
        <v>28</v>
      </c>
      <c r="B35" s="14" t="s">
        <v>29</v>
      </c>
      <c r="C35" s="32"/>
      <c r="D35" s="32">
        <v>0</v>
      </c>
      <c r="E35" s="15">
        <v>0</v>
      </c>
      <c r="F35" s="15">
        <v>0</v>
      </c>
      <c r="G35" s="24">
        <v>811.35</v>
      </c>
      <c r="H35" s="38" t="e">
        <f t="shared" si="1"/>
        <v>#DIV/0!</v>
      </c>
      <c r="I35" s="25">
        <f t="shared" si="2"/>
        <v>811.35</v>
      </c>
      <c r="J35" s="38" t="e">
        <f t="shared" si="3"/>
        <v>#DIV/0!</v>
      </c>
      <c r="K35" s="25">
        <f t="shared" si="4"/>
        <v>811.35</v>
      </c>
      <c r="L35" s="38" t="e">
        <f t="shared" si="5"/>
        <v>#DIV/0!</v>
      </c>
      <c r="M35" s="25">
        <f t="shared" si="6"/>
        <v>811.35</v>
      </c>
      <c r="N35" s="38" t="e">
        <f t="shared" si="7"/>
        <v>#DIV/0!</v>
      </c>
      <c r="O35" s="25">
        <f t="shared" si="8"/>
        <v>811.35</v>
      </c>
    </row>
    <row r="36" spans="1:15" ht="127.5" hidden="1" outlineLevel="3">
      <c r="A36" s="9" t="s">
        <v>30</v>
      </c>
      <c r="B36" s="12" t="s">
        <v>31</v>
      </c>
      <c r="C36" s="28"/>
      <c r="D36" s="28">
        <v>0</v>
      </c>
      <c r="E36" s="11">
        <v>0</v>
      </c>
      <c r="F36" s="11">
        <v>0</v>
      </c>
      <c r="G36" s="23">
        <v>1480</v>
      </c>
      <c r="H36" s="38" t="e">
        <f t="shared" si="1"/>
        <v>#DIV/0!</v>
      </c>
      <c r="I36" s="25">
        <f t="shared" si="2"/>
        <v>1480</v>
      </c>
      <c r="J36" s="38" t="e">
        <f t="shared" si="3"/>
        <v>#DIV/0!</v>
      </c>
      <c r="K36" s="25">
        <f t="shared" si="4"/>
        <v>1480</v>
      </c>
      <c r="L36" s="38" t="e">
        <f t="shared" si="5"/>
        <v>#DIV/0!</v>
      </c>
      <c r="M36" s="25">
        <f t="shared" si="6"/>
        <v>1480</v>
      </c>
      <c r="N36" s="38" t="e">
        <f t="shared" si="7"/>
        <v>#DIV/0!</v>
      </c>
      <c r="O36" s="25">
        <f t="shared" si="8"/>
        <v>1480</v>
      </c>
    </row>
    <row r="37" spans="1:15" ht="165.75" hidden="1" outlineLevel="4">
      <c r="A37" s="9" t="s">
        <v>32</v>
      </c>
      <c r="B37" s="12" t="s">
        <v>33</v>
      </c>
      <c r="C37" s="28"/>
      <c r="D37" s="28">
        <v>0</v>
      </c>
      <c r="E37" s="11">
        <v>0</v>
      </c>
      <c r="F37" s="11">
        <v>0</v>
      </c>
      <c r="G37" s="23">
        <v>1480</v>
      </c>
      <c r="H37" s="38" t="e">
        <f t="shared" si="1"/>
        <v>#DIV/0!</v>
      </c>
      <c r="I37" s="25">
        <f t="shared" si="2"/>
        <v>1480</v>
      </c>
      <c r="J37" s="38" t="e">
        <f t="shared" si="3"/>
        <v>#DIV/0!</v>
      </c>
      <c r="K37" s="25">
        <f t="shared" si="4"/>
        <v>1480</v>
      </c>
      <c r="L37" s="38" t="e">
        <f t="shared" si="5"/>
        <v>#DIV/0!</v>
      </c>
      <c r="M37" s="25">
        <f t="shared" si="6"/>
        <v>1480</v>
      </c>
      <c r="N37" s="38" t="e">
        <f t="shared" si="7"/>
        <v>#DIV/0!</v>
      </c>
      <c r="O37" s="25">
        <f t="shared" si="8"/>
        <v>1480</v>
      </c>
    </row>
    <row r="38" spans="1:15" ht="140.25" hidden="1" outlineLevel="7">
      <c r="A38" s="13" t="s">
        <v>32</v>
      </c>
      <c r="B38" s="16" t="s">
        <v>33</v>
      </c>
      <c r="C38" s="32"/>
      <c r="D38" s="32">
        <v>0</v>
      </c>
      <c r="E38" s="15">
        <v>0</v>
      </c>
      <c r="F38" s="15">
        <v>0</v>
      </c>
      <c r="G38" s="24">
        <v>1480</v>
      </c>
      <c r="H38" s="38" t="e">
        <f t="shared" si="1"/>
        <v>#DIV/0!</v>
      </c>
      <c r="I38" s="25">
        <f t="shared" si="2"/>
        <v>1480</v>
      </c>
      <c r="J38" s="38" t="e">
        <f t="shared" si="3"/>
        <v>#DIV/0!</v>
      </c>
      <c r="K38" s="25">
        <f t="shared" si="4"/>
        <v>1480</v>
      </c>
      <c r="L38" s="38" t="e">
        <f t="shared" si="5"/>
        <v>#DIV/0!</v>
      </c>
      <c r="M38" s="25">
        <f t="shared" si="6"/>
        <v>1480</v>
      </c>
      <c r="N38" s="38" t="e">
        <f t="shared" si="7"/>
        <v>#DIV/0!</v>
      </c>
      <c r="O38" s="25">
        <f t="shared" si="8"/>
        <v>1480</v>
      </c>
    </row>
    <row r="39" spans="1:15" ht="51" outlineLevel="1" collapsed="1">
      <c r="A39" s="9" t="s">
        <v>34</v>
      </c>
      <c r="B39" s="10" t="s">
        <v>35</v>
      </c>
      <c r="C39" s="28">
        <v>761160.73</v>
      </c>
      <c r="D39" s="28">
        <v>4099000</v>
      </c>
      <c r="E39" s="11">
        <v>4099000</v>
      </c>
      <c r="F39" s="11">
        <v>1024200</v>
      </c>
      <c r="G39" s="23">
        <v>964189.93</v>
      </c>
      <c r="H39" s="38">
        <f t="shared" si="1"/>
        <v>126.67363041706055</v>
      </c>
      <c r="I39" s="25">
        <f t="shared" si="2"/>
        <v>203029.20000000007</v>
      </c>
      <c r="J39" s="38">
        <f t="shared" si="3"/>
        <v>23.522564771895585</v>
      </c>
      <c r="K39" s="25">
        <f t="shared" si="4"/>
        <v>-3134810.07</v>
      </c>
      <c r="L39" s="38">
        <f t="shared" si="5"/>
        <v>23.522564771895585</v>
      </c>
      <c r="M39" s="25">
        <f t="shared" si="6"/>
        <v>-3134810.07</v>
      </c>
      <c r="N39" s="38">
        <f t="shared" si="7"/>
        <v>94.140785979300929</v>
      </c>
      <c r="O39" s="25">
        <f t="shared" si="8"/>
        <v>-60010.069999999949</v>
      </c>
    </row>
    <row r="40" spans="1:15" ht="38.25" hidden="1" outlineLevel="2">
      <c r="A40" s="9" t="s">
        <v>36</v>
      </c>
      <c r="B40" s="10" t="s">
        <v>37</v>
      </c>
      <c r="C40" s="28"/>
      <c r="D40" s="28">
        <v>4099000</v>
      </c>
      <c r="E40" s="11">
        <v>4099000</v>
      </c>
      <c r="F40" s="11">
        <v>1024200</v>
      </c>
      <c r="G40" s="23">
        <v>964189.93</v>
      </c>
      <c r="H40" s="38" t="e">
        <f t="shared" si="1"/>
        <v>#DIV/0!</v>
      </c>
      <c r="I40" s="25">
        <f t="shared" si="2"/>
        <v>964189.93</v>
      </c>
      <c r="J40" s="38">
        <f t="shared" si="3"/>
        <v>23.522564771895585</v>
      </c>
      <c r="K40" s="25">
        <f t="shared" si="4"/>
        <v>-3134810.07</v>
      </c>
      <c r="L40" s="38">
        <f t="shared" si="5"/>
        <v>23.522564771895585</v>
      </c>
      <c r="M40" s="25">
        <f t="shared" si="6"/>
        <v>-3134810.07</v>
      </c>
      <c r="N40" s="38">
        <f t="shared" si="7"/>
        <v>94.140785979300929</v>
      </c>
      <c r="O40" s="25">
        <f t="shared" si="8"/>
        <v>-60010.069999999949</v>
      </c>
    </row>
    <row r="41" spans="1:15" ht="102" hidden="1" outlineLevel="3">
      <c r="A41" s="9" t="s">
        <v>38</v>
      </c>
      <c r="B41" s="10" t="s">
        <v>39</v>
      </c>
      <c r="C41" s="28"/>
      <c r="D41" s="28">
        <v>1721900</v>
      </c>
      <c r="E41" s="11">
        <v>1721900</v>
      </c>
      <c r="F41" s="11">
        <v>430000</v>
      </c>
      <c r="G41" s="23">
        <v>423561.75</v>
      </c>
      <c r="H41" s="38" t="e">
        <f t="shared" si="1"/>
        <v>#DIV/0!</v>
      </c>
      <c r="I41" s="25">
        <f t="shared" si="2"/>
        <v>423561.75</v>
      </c>
      <c r="J41" s="38">
        <f t="shared" si="3"/>
        <v>24.59851036645566</v>
      </c>
      <c r="K41" s="25">
        <f t="shared" si="4"/>
        <v>-1298338.25</v>
      </c>
      <c r="L41" s="38">
        <f t="shared" si="5"/>
        <v>24.59851036645566</v>
      </c>
      <c r="M41" s="25">
        <f t="shared" si="6"/>
        <v>-1298338.25</v>
      </c>
      <c r="N41" s="38">
        <f t="shared" si="7"/>
        <v>98.502732558139542</v>
      </c>
      <c r="O41" s="25">
        <f t="shared" si="8"/>
        <v>-6438.25</v>
      </c>
    </row>
    <row r="42" spans="1:15" ht="102" hidden="1" outlineLevel="4">
      <c r="A42" s="9" t="s">
        <v>38</v>
      </c>
      <c r="B42" s="10" t="s">
        <v>39</v>
      </c>
      <c r="C42" s="28"/>
      <c r="D42" s="28">
        <v>1721900</v>
      </c>
      <c r="E42" s="11">
        <v>0</v>
      </c>
      <c r="F42" s="11">
        <v>0</v>
      </c>
      <c r="G42" s="23">
        <v>0</v>
      </c>
      <c r="H42" s="38" t="e">
        <f t="shared" si="1"/>
        <v>#DIV/0!</v>
      </c>
      <c r="I42" s="25">
        <f t="shared" si="2"/>
        <v>0</v>
      </c>
      <c r="J42" s="38">
        <f t="shared" si="3"/>
        <v>0</v>
      </c>
      <c r="K42" s="25">
        <f t="shared" si="4"/>
        <v>-1721900</v>
      </c>
      <c r="L42" s="38" t="e">
        <f t="shared" si="5"/>
        <v>#DIV/0!</v>
      </c>
      <c r="M42" s="25">
        <f t="shared" si="6"/>
        <v>0</v>
      </c>
      <c r="N42" s="38" t="e">
        <f t="shared" si="7"/>
        <v>#DIV/0!</v>
      </c>
      <c r="O42" s="25">
        <f t="shared" si="8"/>
        <v>0</v>
      </c>
    </row>
    <row r="43" spans="1:15" ht="89.25" hidden="1" outlineLevel="7">
      <c r="A43" s="13" t="s">
        <v>38</v>
      </c>
      <c r="B43" s="14" t="s">
        <v>39</v>
      </c>
      <c r="C43" s="32"/>
      <c r="D43" s="32">
        <v>1721900</v>
      </c>
      <c r="E43" s="15">
        <v>0</v>
      </c>
      <c r="F43" s="15">
        <v>0</v>
      </c>
      <c r="G43" s="24">
        <v>0</v>
      </c>
      <c r="H43" s="38" t="e">
        <f t="shared" si="1"/>
        <v>#DIV/0!</v>
      </c>
      <c r="I43" s="25">
        <f t="shared" si="2"/>
        <v>0</v>
      </c>
      <c r="J43" s="38">
        <f t="shared" si="3"/>
        <v>0</v>
      </c>
      <c r="K43" s="25">
        <f t="shared" si="4"/>
        <v>-1721900</v>
      </c>
      <c r="L43" s="38" t="e">
        <f t="shared" si="5"/>
        <v>#DIV/0!</v>
      </c>
      <c r="M43" s="25">
        <f t="shared" si="6"/>
        <v>0</v>
      </c>
      <c r="N43" s="38" t="e">
        <f t="shared" si="7"/>
        <v>#DIV/0!</v>
      </c>
      <c r="O43" s="25">
        <f t="shared" si="8"/>
        <v>0</v>
      </c>
    </row>
    <row r="44" spans="1:15" ht="165.75" hidden="1" outlineLevel="4">
      <c r="A44" s="9" t="s">
        <v>40</v>
      </c>
      <c r="B44" s="12" t="s">
        <v>41</v>
      </c>
      <c r="C44" s="28"/>
      <c r="D44" s="28">
        <v>0</v>
      </c>
      <c r="E44" s="11">
        <v>1721900</v>
      </c>
      <c r="F44" s="11">
        <v>430000</v>
      </c>
      <c r="G44" s="23">
        <v>423561.75</v>
      </c>
      <c r="H44" s="38" t="e">
        <f t="shared" si="1"/>
        <v>#DIV/0!</v>
      </c>
      <c r="I44" s="25">
        <f t="shared" si="2"/>
        <v>423561.75</v>
      </c>
      <c r="J44" s="38" t="e">
        <f t="shared" si="3"/>
        <v>#DIV/0!</v>
      </c>
      <c r="K44" s="25">
        <f t="shared" si="4"/>
        <v>423561.75</v>
      </c>
      <c r="L44" s="38">
        <f t="shared" si="5"/>
        <v>24.59851036645566</v>
      </c>
      <c r="M44" s="25">
        <f t="shared" si="6"/>
        <v>-1298338.25</v>
      </c>
      <c r="N44" s="38">
        <f t="shared" si="7"/>
        <v>98.502732558139542</v>
      </c>
      <c r="O44" s="25">
        <f t="shared" si="8"/>
        <v>-6438.25</v>
      </c>
    </row>
    <row r="45" spans="1:15" ht="153" hidden="1" outlineLevel="7">
      <c r="A45" s="13" t="s">
        <v>40</v>
      </c>
      <c r="B45" s="16" t="s">
        <v>41</v>
      </c>
      <c r="C45" s="32"/>
      <c r="D45" s="32">
        <v>0</v>
      </c>
      <c r="E45" s="15">
        <v>1721900</v>
      </c>
      <c r="F45" s="15">
        <v>430000</v>
      </c>
      <c r="G45" s="24">
        <v>423561.75</v>
      </c>
      <c r="H45" s="38" t="e">
        <f t="shared" si="1"/>
        <v>#DIV/0!</v>
      </c>
      <c r="I45" s="25">
        <f t="shared" si="2"/>
        <v>423561.75</v>
      </c>
      <c r="J45" s="38" t="e">
        <f t="shared" si="3"/>
        <v>#DIV/0!</v>
      </c>
      <c r="K45" s="25">
        <f t="shared" si="4"/>
        <v>423561.75</v>
      </c>
      <c r="L45" s="38">
        <f t="shared" si="5"/>
        <v>24.59851036645566</v>
      </c>
      <c r="M45" s="25">
        <f t="shared" si="6"/>
        <v>-1298338.25</v>
      </c>
      <c r="N45" s="38">
        <f t="shared" si="7"/>
        <v>98.502732558139542</v>
      </c>
      <c r="O45" s="25">
        <f t="shared" si="8"/>
        <v>-6438.25</v>
      </c>
    </row>
    <row r="46" spans="1:15" ht="127.5" hidden="1" outlineLevel="3">
      <c r="A46" s="9" t="s">
        <v>42</v>
      </c>
      <c r="B46" s="12" t="s">
        <v>43</v>
      </c>
      <c r="C46" s="28"/>
      <c r="D46" s="28">
        <v>12000</v>
      </c>
      <c r="E46" s="11">
        <v>12000</v>
      </c>
      <c r="F46" s="11">
        <v>3000</v>
      </c>
      <c r="G46" s="23">
        <v>2959.43</v>
      </c>
      <c r="H46" s="38" t="e">
        <f t="shared" si="1"/>
        <v>#DIV/0!</v>
      </c>
      <c r="I46" s="25">
        <f t="shared" si="2"/>
        <v>2959.43</v>
      </c>
      <c r="J46" s="38">
        <f t="shared" si="3"/>
        <v>24.661916666666663</v>
      </c>
      <c r="K46" s="25">
        <f t="shared" si="4"/>
        <v>-9040.57</v>
      </c>
      <c r="L46" s="38">
        <f t="shared" si="5"/>
        <v>24.661916666666663</v>
      </c>
      <c r="M46" s="25">
        <f t="shared" si="6"/>
        <v>-9040.57</v>
      </c>
      <c r="N46" s="38">
        <f t="shared" si="7"/>
        <v>98.647666666666652</v>
      </c>
      <c r="O46" s="25">
        <f t="shared" si="8"/>
        <v>-40.570000000000164</v>
      </c>
    </row>
    <row r="47" spans="1:15" ht="127.5" hidden="1" outlineLevel="4">
      <c r="A47" s="9" t="s">
        <v>42</v>
      </c>
      <c r="B47" s="12" t="s">
        <v>43</v>
      </c>
      <c r="C47" s="28"/>
      <c r="D47" s="28">
        <v>12000</v>
      </c>
      <c r="E47" s="11">
        <v>0</v>
      </c>
      <c r="F47" s="11">
        <v>0</v>
      </c>
      <c r="G47" s="23">
        <v>0</v>
      </c>
      <c r="H47" s="38" t="e">
        <f t="shared" si="1"/>
        <v>#DIV/0!</v>
      </c>
      <c r="I47" s="25">
        <f t="shared" si="2"/>
        <v>0</v>
      </c>
      <c r="J47" s="38">
        <f t="shared" si="3"/>
        <v>0</v>
      </c>
      <c r="K47" s="25">
        <f t="shared" si="4"/>
        <v>-12000</v>
      </c>
      <c r="L47" s="38" t="e">
        <f t="shared" si="5"/>
        <v>#DIV/0!</v>
      </c>
      <c r="M47" s="25">
        <f t="shared" si="6"/>
        <v>0</v>
      </c>
      <c r="N47" s="38" t="e">
        <f t="shared" si="7"/>
        <v>#DIV/0!</v>
      </c>
      <c r="O47" s="25">
        <f t="shared" si="8"/>
        <v>0</v>
      </c>
    </row>
    <row r="48" spans="1:15" ht="114.75" hidden="1" outlineLevel="7">
      <c r="A48" s="13" t="s">
        <v>42</v>
      </c>
      <c r="B48" s="16" t="s">
        <v>43</v>
      </c>
      <c r="C48" s="32"/>
      <c r="D48" s="32">
        <v>12000</v>
      </c>
      <c r="E48" s="15">
        <v>0</v>
      </c>
      <c r="F48" s="15">
        <v>0</v>
      </c>
      <c r="G48" s="24">
        <v>0</v>
      </c>
      <c r="H48" s="38" t="e">
        <f t="shared" si="1"/>
        <v>#DIV/0!</v>
      </c>
      <c r="I48" s="25">
        <f t="shared" si="2"/>
        <v>0</v>
      </c>
      <c r="J48" s="38">
        <f t="shared" si="3"/>
        <v>0</v>
      </c>
      <c r="K48" s="25">
        <f t="shared" si="4"/>
        <v>-12000</v>
      </c>
      <c r="L48" s="38" t="e">
        <f t="shared" si="5"/>
        <v>#DIV/0!</v>
      </c>
      <c r="M48" s="25">
        <f t="shared" si="6"/>
        <v>0</v>
      </c>
      <c r="N48" s="38" t="e">
        <f t="shared" si="7"/>
        <v>#DIV/0!</v>
      </c>
      <c r="O48" s="25">
        <f t="shared" si="8"/>
        <v>0</v>
      </c>
    </row>
    <row r="49" spans="1:15" ht="191.25" hidden="1" outlineLevel="4">
      <c r="A49" s="9" t="s">
        <v>44</v>
      </c>
      <c r="B49" s="12" t="s">
        <v>45</v>
      </c>
      <c r="C49" s="28"/>
      <c r="D49" s="28">
        <v>0</v>
      </c>
      <c r="E49" s="11">
        <v>12000</v>
      </c>
      <c r="F49" s="11">
        <v>3000</v>
      </c>
      <c r="G49" s="23">
        <v>2959.43</v>
      </c>
      <c r="H49" s="38" t="e">
        <f t="shared" si="1"/>
        <v>#DIV/0!</v>
      </c>
      <c r="I49" s="25">
        <f t="shared" si="2"/>
        <v>2959.43</v>
      </c>
      <c r="J49" s="38" t="e">
        <f t="shared" si="3"/>
        <v>#DIV/0!</v>
      </c>
      <c r="K49" s="25">
        <f t="shared" si="4"/>
        <v>2959.43</v>
      </c>
      <c r="L49" s="38">
        <f t="shared" si="5"/>
        <v>24.661916666666663</v>
      </c>
      <c r="M49" s="25">
        <f t="shared" si="6"/>
        <v>-9040.57</v>
      </c>
      <c r="N49" s="38">
        <f t="shared" si="7"/>
        <v>98.647666666666652</v>
      </c>
      <c r="O49" s="25">
        <f t="shared" si="8"/>
        <v>-40.570000000000164</v>
      </c>
    </row>
    <row r="50" spans="1:15" ht="178.5" hidden="1" outlineLevel="7">
      <c r="A50" s="13" t="s">
        <v>44</v>
      </c>
      <c r="B50" s="16" t="s">
        <v>45</v>
      </c>
      <c r="C50" s="32"/>
      <c r="D50" s="32">
        <v>0</v>
      </c>
      <c r="E50" s="15">
        <v>12000</v>
      </c>
      <c r="F50" s="15">
        <v>3000</v>
      </c>
      <c r="G50" s="24">
        <v>2959.43</v>
      </c>
      <c r="H50" s="38" t="e">
        <f t="shared" si="1"/>
        <v>#DIV/0!</v>
      </c>
      <c r="I50" s="25">
        <f t="shared" si="2"/>
        <v>2959.43</v>
      </c>
      <c r="J50" s="38" t="e">
        <f t="shared" si="3"/>
        <v>#DIV/0!</v>
      </c>
      <c r="K50" s="25">
        <f t="shared" si="4"/>
        <v>2959.43</v>
      </c>
      <c r="L50" s="38">
        <f t="shared" si="5"/>
        <v>24.661916666666663</v>
      </c>
      <c r="M50" s="25">
        <f t="shared" si="6"/>
        <v>-9040.57</v>
      </c>
      <c r="N50" s="38">
        <f t="shared" si="7"/>
        <v>98.647666666666652</v>
      </c>
      <c r="O50" s="25">
        <f t="shared" si="8"/>
        <v>-40.570000000000164</v>
      </c>
    </row>
    <row r="51" spans="1:15" ht="102" hidden="1" outlineLevel="3">
      <c r="A51" s="9" t="s">
        <v>46</v>
      </c>
      <c r="B51" s="10" t="s">
        <v>47</v>
      </c>
      <c r="C51" s="28"/>
      <c r="D51" s="28">
        <v>2664300</v>
      </c>
      <c r="E51" s="11">
        <v>2664300</v>
      </c>
      <c r="F51" s="11">
        <v>666000</v>
      </c>
      <c r="G51" s="23">
        <v>621028.92000000004</v>
      </c>
      <c r="H51" s="38" t="e">
        <f t="shared" si="1"/>
        <v>#DIV/0!</v>
      </c>
      <c r="I51" s="25">
        <f t="shared" si="2"/>
        <v>621028.92000000004</v>
      </c>
      <c r="J51" s="38">
        <f t="shared" si="3"/>
        <v>23.309271478437115</v>
      </c>
      <c r="K51" s="25">
        <f t="shared" si="4"/>
        <v>-2043271.08</v>
      </c>
      <c r="L51" s="38">
        <f t="shared" si="5"/>
        <v>23.309271478437115</v>
      </c>
      <c r="M51" s="25">
        <f t="shared" si="6"/>
        <v>-2043271.08</v>
      </c>
      <c r="N51" s="38">
        <f t="shared" si="7"/>
        <v>93.247585585585597</v>
      </c>
      <c r="O51" s="25">
        <f t="shared" si="8"/>
        <v>-44971.079999999958</v>
      </c>
    </row>
    <row r="52" spans="1:15" ht="102" hidden="1" outlineLevel="4">
      <c r="A52" s="9" t="s">
        <v>46</v>
      </c>
      <c r="B52" s="10" t="s">
        <v>47</v>
      </c>
      <c r="C52" s="28"/>
      <c r="D52" s="28">
        <v>2664300</v>
      </c>
      <c r="E52" s="11">
        <v>0</v>
      </c>
      <c r="F52" s="11">
        <v>0</v>
      </c>
      <c r="G52" s="23">
        <v>0</v>
      </c>
      <c r="H52" s="38" t="e">
        <f t="shared" si="1"/>
        <v>#DIV/0!</v>
      </c>
      <c r="I52" s="25">
        <f t="shared" si="2"/>
        <v>0</v>
      </c>
      <c r="J52" s="38">
        <f t="shared" si="3"/>
        <v>0</v>
      </c>
      <c r="K52" s="25">
        <f t="shared" si="4"/>
        <v>-2664300</v>
      </c>
      <c r="L52" s="38" t="e">
        <f t="shared" si="5"/>
        <v>#DIV/0!</v>
      </c>
      <c r="M52" s="25">
        <f t="shared" si="6"/>
        <v>0</v>
      </c>
      <c r="N52" s="38" t="e">
        <f t="shared" si="7"/>
        <v>#DIV/0!</v>
      </c>
      <c r="O52" s="25">
        <f t="shared" si="8"/>
        <v>0</v>
      </c>
    </row>
    <row r="53" spans="1:15" ht="102" hidden="1" outlineLevel="7">
      <c r="A53" s="13" t="s">
        <v>46</v>
      </c>
      <c r="B53" s="14" t="s">
        <v>47</v>
      </c>
      <c r="C53" s="32"/>
      <c r="D53" s="32">
        <v>2664300</v>
      </c>
      <c r="E53" s="15">
        <v>0</v>
      </c>
      <c r="F53" s="15">
        <v>0</v>
      </c>
      <c r="G53" s="24">
        <v>0</v>
      </c>
      <c r="H53" s="38" t="e">
        <f t="shared" si="1"/>
        <v>#DIV/0!</v>
      </c>
      <c r="I53" s="25">
        <f t="shared" si="2"/>
        <v>0</v>
      </c>
      <c r="J53" s="38">
        <f t="shared" si="3"/>
        <v>0</v>
      </c>
      <c r="K53" s="25">
        <f t="shared" si="4"/>
        <v>-2664300</v>
      </c>
      <c r="L53" s="38" t="e">
        <f t="shared" si="5"/>
        <v>#DIV/0!</v>
      </c>
      <c r="M53" s="25">
        <f t="shared" si="6"/>
        <v>0</v>
      </c>
      <c r="N53" s="38" t="e">
        <f t="shared" si="7"/>
        <v>#DIV/0!</v>
      </c>
      <c r="O53" s="25">
        <f t="shared" si="8"/>
        <v>0</v>
      </c>
    </row>
    <row r="54" spans="1:15" ht="165.75" hidden="1" outlineLevel="4">
      <c r="A54" s="9" t="s">
        <v>48</v>
      </c>
      <c r="B54" s="12" t="s">
        <v>49</v>
      </c>
      <c r="C54" s="28"/>
      <c r="D54" s="28">
        <v>0</v>
      </c>
      <c r="E54" s="11">
        <v>2664300</v>
      </c>
      <c r="F54" s="11">
        <v>666000</v>
      </c>
      <c r="G54" s="23">
        <v>621028.92000000004</v>
      </c>
      <c r="H54" s="38" t="e">
        <f t="shared" si="1"/>
        <v>#DIV/0!</v>
      </c>
      <c r="I54" s="25">
        <f t="shared" si="2"/>
        <v>621028.92000000004</v>
      </c>
      <c r="J54" s="38" t="e">
        <f t="shared" si="3"/>
        <v>#DIV/0!</v>
      </c>
      <c r="K54" s="25">
        <f t="shared" si="4"/>
        <v>621028.92000000004</v>
      </c>
      <c r="L54" s="38">
        <f t="shared" si="5"/>
        <v>23.309271478437115</v>
      </c>
      <c r="M54" s="25">
        <f t="shared" si="6"/>
        <v>-2043271.08</v>
      </c>
      <c r="N54" s="38">
        <f t="shared" si="7"/>
        <v>93.247585585585597</v>
      </c>
      <c r="O54" s="25">
        <f t="shared" si="8"/>
        <v>-44971.079999999958</v>
      </c>
    </row>
    <row r="55" spans="1:15" ht="153" hidden="1" outlineLevel="7">
      <c r="A55" s="13" t="s">
        <v>48</v>
      </c>
      <c r="B55" s="16" t="s">
        <v>49</v>
      </c>
      <c r="C55" s="32"/>
      <c r="D55" s="32">
        <v>0</v>
      </c>
      <c r="E55" s="15">
        <v>2664300</v>
      </c>
      <c r="F55" s="15">
        <v>666000</v>
      </c>
      <c r="G55" s="24">
        <v>621028.92000000004</v>
      </c>
      <c r="H55" s="38" t="e">
        <f t="shared" si="1"/>
        <v>#DIV/0!</v>
      </c>
      <c r="I55" s="25">
        <f t="shared" si="2"/>
        <v>621028.92000000004</v>
      </c>
      <c r="J55" s="38" t="e">
        <f t="shared" si="3"/>
        <v>#DIV/0!</v>
      </c>
      <c r="K55" s="25">
        <f t="shared" si="4"/>
        <v>621028.92000000004</v>
      </c>
      <c r="L55" s="38">
        <f t="shared" si="5"/>
        <v>23.309271478437115</v>
      </c>
      <c r="M55" s="25">
        <f t="shared" si="6"/>
        <v>-2043271.08</v>
      </c>
      <c r="N55" s="38">
        <f t="shared" si="7"/>
        <v>93.247585585585597</v>
      </c>
      <c r="O55" s="25">
        <f t="shared" si="8"/>
        <v>-44971.079999999958</v>
      </c>
    </row>
    <row r="56" spans="1:15" ht="102" hidden="1" outlineLevel="3">
      <c r="A56" s="9" t="s">
        <v>50</v>
      </c>
      <c r="B56" s="10" t="s">
        <v>51</v>
      </c>
      <c r="C56" s="28"/>
      <c r="D56" s="28">
        <v>-299200</v>
      </c>
      <c r="E56" s="11">
        <v>-299200</v>
      </c>
      <c r="F56" s="11">
        <v>-74800</v>
      </c>
      <c r="G56" s="23">
        <v>-83360.17</v>
      </c>
      <c r="H56" s="38" t="e">
        <f t="shared" si="1"/>
        <v>#DIV/0!</v>
      </c>
      <c r="I56" s="25">
        <f t="shared" si="2"/>
        <v>-83360.17</v>
      </c>
      <c r="J56" s="38">
        <f t="shared" si="3"/>
        <v>27.861019385026736</v>
      </c>
      <c r="K56" s="25">
        <f t="shared" si="4"/>
        <v>215839.83000000002</v>
      </c>
      <c r="L56" s="38">
        <f t="shared" si="5"/>
        <v>27.861019385026736</v>
      </c>
      <c r="M56" s="25">
        <f t="shared" si="6"/>
        <v>215839.83000000002</v>
      </c>
      <c r="N56" s="38">
        <f t="shared" si="7"/>
        <v>111.44407754010695</v>
      </c>
      <c r="O56" s="25">
        <f t="shared" si="8"/>
        <v>-8560.1699999999983</v>
      </c>
    </row>
    <row r="57" spans="1:15" ht="102" hidden="1" outlineLevel="4">
      <c r="A57" s="9" t="s">
        <v>50</v>
      </c>
      <c r="B57" s="10" t="s">
        <v>51</v>
      </c>
      <c r="C57" s="28"/>
      <c r="D57" s="28">
        <v>-299200</v>
      </c>
      <c r="E57" s="11">
        <v>0</v>
      </c>
      <c r="F57" s="11">
        <v>0</v>
      </c>
      <c r="G57" s="23">
        <v>0</v>
      </c>
      <c r="H57" s="38" t="e">
        <f t="shared" si="1"/>
        <v>#DIV/0!</v>
      </c>
      <c r="I57" s="25">
        <f t="shared" si="2"/>
        <v>0</v>
      </c>
      <c r="J57" s="38">
        <f t="shared" si="3"/>
        <v>0</v>
      </c>
      <c r="K57" s="25">
        <f t="shared" si="4"/>
        <v>299200</v>
      </c>
      <c r="L57" s="38" t="e">
        <f t="shared" si="5"/>
        <v>#DIV/0!</v>
      </c>
      <c r="M57" s="25">
        <f t="shared" si="6"/>
        <v>0</v>
      </c>
      <c r="N57" s="38" t="e">
        <f t="shared" si="7"/>
        <v>#DIV/0!</v>
      </c>
      <c r="O57" s="25">
        <f t="shared" si="8"/>
        <v>0</v>
      </c>
    </row>
    <row r="58" spans="1:15" ht="102" hidden="1" outlineLevel="7">
      <c r="A58" s="13" t="s">
        <v>50</v>
      </c>
      <c r="B58" s="14" t="s">
        <v>51</v>
      </c>
      <c r="C58" s="32"/>
      <c r="D58" s="32">
        <v>-299200</v>
      </c>
      <c r="E58" s="15">
        <v>0</v>
      </c>
      <c r="F58" s="15">
        <v>0</v>
      </c>
      <c r="G58" s="24">
        <v>0</v>
      </c>
      <c r="H58" s="38" t="e">
        <f t="shared" si="1"/>
        <v>#DIV/0!</v>
      </c>
      <c r="I58" s="25">
        <f t="shared" si="2"/>
        <v>0</v>
      </c>
      <c r="J58" s="38">
        <f t="shared" si="3"/>
        <v>0</v>
      </c>
      <c r="K58" s="25">
        <f t="shared" si="4"/>
        <v>299200</v>
      </c>
      <c r="L58" s="38" t="e">
        <f t="shared" si="5"/>
        <v>#DIV/0!</v>
      </c>
      <c r="M58" s="25">
        <f t="shared" si="6"/>
        <v>0</v>
      </c>
      <c r="N58" s="38" t="e">
        <f t="shared" si="7"/>
        <v>#DIV/0!</v>
      </c>
      <c r="O58" s="25">
        <f t="shared" si="8"/>
        <v>0</v>
      </c>
    </row>
    <row r="59" spans="1:15" ht="165.75" hidden="1" outlineLevel="4">
      <c r="A59" s="9" t="s">
        <v>52</v>
      </c>
      <c r="B59" s="12" t="s">
        <v>53</v>
      </c>
      <c r="C59" s="28"/>
      <c r="D59" s="28">
        <v>0</v>
      </c>
      <c r="E59" s="11">
        <v>-299200</v>
      </c>
      <c r="F59" s="11">
        <v>-74800</v>
      </c>
      <c r="G59" s="23">
        <v>-83360.17</v>
      </c>
      <c r="H59" s="38" t="e">
        <f t="shared" si="1"/>
        <v>#DIV/0!</v>
      </c>
      <c r="I59" s="25">
        <f t="shared" si="2"/>
        <v>-83360.17</v>
      </c>
      <c r="J59" s="38" t="e">
        <f t="shared" si="3"/>
        <v>#DIV/0!</v>
      </c>
      <c r="K59" s="25">
        <f t="shared" si="4"/>
        <v>-83360.17</v>
      </c>
      <c r="L59" s="38">
        <f t="shared" si="5"/>
        <v>27.861019385026736</v>
      </c>
      <c r="M59" s="25">
        <f t="shared" si="6"/>
        <v>215839.83000000002</v>
      </c>
      <c r="N59" s="38">
        <f t="shared" si="7"/>
        <v>111.44407754010695</v>
      </c>
      <c r="O59" s="25">
        <f t="shared" si="8"/>
        <v>-8560.1699999999983</v>
      </c>
    </row>
    <row r="60" spans="1:15" ht="153" hidden="1" outlineLevel="7">
      <c r="A60" s="13" t="s">
        <v>52</v>
      </c>
      <c r="B60" s="16" t="s">
        <v>53</v>
      </c>
      <c r="C60" s="32"/>
      <c r="D60" s="32">
        <v>0</v>
      </c>
      <c r="E60" s="15">
        <v>-299200</v>
      </c>
      <c r="F60" s="15">
        <v>-74800</v>
      </c>
      <c r="G60" s="24">
        <v>-83360.17</v>
      </c>
      <c r="H60" s="38" t="e">
        <f t="shared" si="1"/>
        <v>#DIV/0!</v>
      </c>
      <c r="I60" s="25">
        <f t="shared" si="2"/>
        <v>-83360.17</v>
      </c>
      <c r="J60" s="38" t="e">
        <f t="shared" si="3"/>
        <v>#DIV/0!</v>
      </c>
      <c r="K60" s="25">
        <f t="shared" si="4"/>
        <v>-83360.17</v>
      </c>
      <c r="L60" s="38">
        <f t="shared" si="5"/>
        <v>27.861019385026736</v>
      </c>
      <c r="M60" s="25">
        <f t="shared" si="6"/>
        <v>215839.83000000002</v>
      </c>
      <c r="N60" s="38">
        <f t="shared" si="7"/>
        <v>111.44407754010695</v>
      </c>
      <c r="O60" s="25">
        <f t="shared" si="8"/>
        <v>-8560.1699999999983</v>
      </c>
    </row>
    <row r="61" spans="1:15" outlineLevel="1">
      <c r="A61" s="9" t="s">
        <v>54</v>
      </c>
      <c r="B61" s="10" t="s">
        <v>55</v>
      </c>
      <c r="C61" s="28">
        <f>C62+C68</f>
        <v>861341.17</v>
      </c>
      <c r="D61" s="28">
        <v>3139900</v>
      </c>
      <c r="E61" s="11">
        <v>3139900</v>
      </c>
      <c r="F61" s="11">
        <v>785700</v>
      </c>
      <c r="G61" s="23">
        <v>717744.13</v>
      </c>
      <c r="H61" s="38">
        <f t="shared" si="1"/>
        <v>83.328668708590811</v>
      </c>
      <c r="I61" s="25">
        <f t="shared" si="2"/>
        <v>-143597.04000000004</v>
      </c>
      <c r="J61" s="38">
        <f t="shared" si="3"/>
        <v>22.858821300041402</v>
      </c>
      <c r="K61" s="25">
        <f t="shared" si="4"/>
        <v>-2422155.87</v>
      </c>
      <c r="L61" s="38">
        <f t="shared" si="5"/>
        <v>22.858821300041402</v>
      </c>
      <c r="M61" s="25">
        <f t="shared" si="6"/>
        <v>-2422155.87</v>
      </c>
      <c r="N61" s="38">
        <f t="shared" si="7"/>
        <v>91.350913834796998</v>
      </c>
      <c r="O61" s="25">
        <f t="shared" si="8"/>
        <v>-67955.87</v>
      </c>
    </row>
    <row r="62" spans="1:15" s="42" customFormat="1" ht="25.5" outlineLevel="2" collapsed="1">
      <c r="A62" s="39" t="s">
        <v>56</v>
      </c>
      <c r="B62" s="29" t="s">
        <v>57</v>
      </c>
      <c r="C62" s="30">
        <v>846710.17</v>
      </c>
      <c r="D62" s="30">
        <v>3117000</v>
      </c>
      <c r="E62" s="30">
        <v>3117000</v>
      </c>
      <c r="F62" s="30">
        <v>780000</v>
      </c>
      <c r="G62" s="22">
        <v>714684.13</v>
      </c>
      <c r="H62" s="40">
        <f t="shared" si="1"/>
        <v>84.407174417191655</v>
      </c>
      <c r="I62" s="41">
        <f t="shared" si="2"/>
        <v>-132026.04000000004</v>
      </c>
      <c r="J62" s="40">
        <f t="shared" si="3"/>
        <v>22.928589348732757</v>
      </c>
      <c r="K62" s="41">
        <f t="shared" si="4"/>
        <v>-2402315.87</v>
      </c>
      <c r="L62" s="40">
        <f t="shared" si="5"/>
        <v>22.928589348732757</v>
      </c>
      <c r="M62" s="41">
        <f t="shared" si="6"/>
        <v>-2402315.87</v>
      </c>
      <c r="N62" s="40">
        <f t="shared" si="7"/>
        <v>91.626170512820522</v>
      </c>
      <c r="O62" s="41">
        <f t="shared" si="8"/>
        <v>-65315.869999999995</v>
      </c>
    </row>
    <row r="63" spans="1:15" ht="25.5" hidden="1" outlineLevel="3">
      <c r="A63" s="9" t="s">
        <v>58</v>
      </c>
      <c r="B63" s="10" t="s">
        <v>57</v>
      </c>
      <c r="C63" s="28"/>
      <c r="D63" s="28">
        <v>3117000</v>
      </c>
      <c r="E63" s="11">
        <v>3117000</v>
      </c>
      <c r="F63" s="11">
        <v>780000</v>
      </c>
      <c r="G63" s="23">
        <v>714684.13</v>
      </c>
      <c r="H63" s="38" t="e">
        <f t="shared" si="1"/>
        <v>#DIV/0!</v>
      </c>
      <c r="I63" s="25">
        <f t="shared" si="2"/>
        <v>714684.13</v>
      </c>
      <c r="J63" s="38">
        <f t="shared" si="3"/>
        <v>22.928589348732757</v>
      </c>
      <c r="K63" s="25">
        <f t="shared" si="4"/>
        <v>-2402315.87</v>
      </c>
      <c r="L63" s="38">
        <f t="shared" si="5"/>
        <v>22.928589348732757</v>
      </c>
      <c r="M63" s="25">
        <f t="shared" si="6"/>
        <v>-2402315.87</v>
      </c>
      <c r="N63" s="38">
        <f t="shared" si="7"/>
        <v>91.626170512820522</v>
      </c>
      <c r="O63" s="25">
        <f t="shared" si="8"/>
        <v>-65315.869999999995</v>
      </c>
    </row>
    <row r="64" spans="1:15" ht="76.5" hidden="1" outlineLevel="4">
      <c r="A64" s="9" t="s">
        <v>59</v>
      </c>
      <c r="B64" s="10" t="s">
        <v>60</v>
      </c>
      <c r="C64" s="28"/>
      <c r="D64" s="28">
        <v>3117000</v>
      </c>
      <c r="E64" s="11">
        <v>3117000</v>
      </c>
      <c r="F64" s="11">
        <v>780000</v>
      </c>
      <c r="G64" s="23">
        <v>713759.08</v>
      </c>
      <c r="H64" s="38" t="e">
        <f t="shared" si="1"/>
        <v>#DIV/0!</v>
      </c>
      <c r="I64" s="25">
        <f t="shared" si="2"/>
        <v>713759.08</v>
      </c>
      <c r="J64" s="38">
        <f t="shared" si="3"/>
        <v>22.898911774141801</v>
      </c>
      <c r="K64" s="25">
        <f t="shared" si="4"/>
        <v>-2403240.92</v>
      </c>
      <c r="L64" s="38">
        <f t="shared" si="5"/>
        <v>22.898911774141801</v>
      </c>
      <c r="M64" s="25">
        <f t="shared" si="6"/>
        <v>-2403240.92</v>
      </c>
      <c r="N64" s="38">
        <f t="shared" si="7"/>
        <v>91.507574358974352</v>
      </c>
      <c r="O64" s="25">
        <f t="shared" si="8"/>
        <v>-66240.920000000042</v>
      </c>
    </row>
    <row r="65" spans="1:15" ht="63.75" hidden="1" outlineLevel="7">
      <c r="A65" s="13" t="s">
        <v>59</v>
      </c>
      <c r="B65" s="14" t="s">
        <v>60</v>
      </c>
      <c r="C65" s="32"/>
      <c r="D65" s="32">
        <v>3117000</v>
      </c>
      <c r="E65" s="15">
        <v>3117000</v>
      </c>
      <c r="F65" s="15">
        <v>780000</v>
      </c>
      <c r="G65" s="24">
        <v>713759.08</v>
      </c>
      <c r="H65" s="38" t="e">
        <f t="shared" si="1"/>
        <v>#DIV/0!</v>
      </c>
      <c r="I65" s="25">
        <f t="shared" si="2"/>
        <v>713759.08</v>
      </c>
      <c r="J65" s="38">
        <f t="shared" si="3"/>
        <v>22.898911774141801</v>
      </c>
      <c r="K65" s="25">
        <f t="shared" si="4"/>
        <v>-2403240.92</v>
      </c>
      <c r="L65" s="38">
        <f t="shared" si="5"/>
        <v>22.898911774141801</v>
      </c>
      <c r="M65" s="25">
        <f t="shared" si="6"/>
        <v>-2403240.92</v>
      </c>
      <c r="N65" s="38">
        <f t="shared" si="7"/>
        <v>91.507574358974352</v>
      </c>
      <c r="O65" s="25">
        <f t="shared" si="8"/>
        <v>-66240.920000000042</v>
      </c>
    </row>
    <row r="66" spans="1:15" ht="38.25" hidden="1" outlineLevel="4">
      <c r="A66" s="9" t="s">
        <v>61</v>
      </c>
      <c r="B66" s="10" t="s">
        <v>62</v>
      </c>
      <c r="C66" s="28"/>
      <c r="D66" s="28">
        <v>0</v>
      </c>
      <c r="E66" s="11">
        <v>0</v>
      </c>
      <c r="F66" s="11">
        <v>0</v>
      </c>
      <c r="G66" s="23">
        <v>925.05</v>
      </c>
      <c r="H66" s="38" t="e">
        <f t="shared" si="1"/>
        <v>#DIV/0!</v>
      </c>
      <c r="I66" s="25">
        <f t="shared" si="2"/>
        <v>925.05</v>
      </c>
      <c r="J66" s="38" t="e">
        <f t="shared" si="3"/>
        <v>#DIV/0!</v>
      </c>
      <c r="K66" s="25">
        <f t="shared" si="4"/>
        <v>925.05</v>
      </c>
      <c r="L66" s="38" t="e">
        <f t="shared" si="5"/>
        <v>#DIV/0!</v>
      </c>
      <c r="M66" s="25">
        <f t="shared" si="6"/>
        <v>925.05</v>
      </c>
      <c r="N66" s="38" t="e">
        <f t="shared" si="7"/>
        <v>#DIV/0!</v>
      </c>
      <c r="O66" s="25">
        <f t="shared" si="8"/>
        <v>925.05</v>
      </c>
    </row>
    <row r="67" spans="1:15" ht="38.25" hidden="1" outlineLevel="7">
      <c r="A67" s="13" t="s">
        <v>61</v>
      </c>
      <c r="B67" s="14" t="s">
        <v>62</v>
      </c>
      <c r="C67" s="32"/>
      <c r="D67" s="32">
        <v>0</v>
      </c>
      <c r="E67" s="15">
        <v>0</v>
      </c>
      <c r="F67" s="15">
        <v>0</v>
      </c>
      <c r="G67" s="24">
        <v>925.05</v>
      </c>
      <c r="H67" s="38" t="e">
        <f t="shared" si="1"/>
        <v>#DIV/0!</v>
      </c>
      <c r="I67" s="25">
        <f t="shared" si="2"/>
        <v>925.05</v>
      </c>
      <c r="J67" s="38" t="e">
        <f t="shared" si="3"/>
        <v>#DIV/0!</v>
      </c>
      <c r="K67" s="25">
        <f t="shared" si="4"/>
        <v>925.05</v>
      </c>
      <c r="L67" s="38" t="e">
        <f t="shared" si="5"/>
        <v>#DIV/0!</v>
      </c>
      <c r="M67" s="25">
        <f t="shared" si="6"/>
        <v>925.05</v>
      </c>
      <c r="N67" s="38" t="e">
        <f t="shared" si="7"/>
        <v>#DIV/0!</v>
      </c>
      <c r="O67" s="25">
        <f t="shared" si="8"/>
        <v>925.05</v>
      </c>
    </row>
    <row r="68" spans="1:15" s="42" customFormat="1" ht="25.5" outlineLevel="2" collapsed="1">
      <c r="A68" s="39" t="s">
        <v>63</v>
      </c>
      <c r="B68" s="29" t="s">
        <v>64</v>
      </c>
      <c r="C68" s="30">
        <v>14631</v>
      </c>
      <c r="D68" s="30">
        <v>22900</v>
      </c>
      <c r="E68" s="30">
        <v>22900</v>
      </c>
      <c r="F68" s="30">
        <v>5700</v>
      </c>
      <c r="G68" s="22">
        <v>3060</v>
      </c>
      <c r="H68" s="40">
        <f t="shared" si="1"/>
        <v>20.914496616772606</v>
      </c>
      <c r="I68" s="41">
        <f t="shared" si="2"/>
        <v>-11571</v>
      </c>
      <c r="J68" s="40">
        <f t="shared" si="3"/>
        <v>13.362445414847162</v>
      </c>
      <c r="K68" s="41">
        <f t="shared" si="4"/>
        <v>-19840</v>
      </c>
      <c r="L68" s="40">
        <f t="shared" si="5"/>
        <v>13.362445414847162</v>
      </c>
      <c r="M68" s="41">
        <f t="shared" si="6"/>
        <v>-19840</v>
      </c>
      <c r="N68" s="40">
        <f t="shared" si="7"/>
        <v>53.684210526315788</v>
      </c>
      <c r="O68" s="41">
        <f t="shared" si="8"/>
        <v>-2640</v>
      </c>
    </row>
    <row r="69" spans="1:15" ht="51" hidden="1" outlineLevel="3">
      <c r="A69" s="9" t="s">
        <v>65</v>
      </c>
      <c r="B69" s="10" t="s">
        <v>66</v>
      </c>
      <c r="C69" s="28"/>
      <c r="D69" s="28">
        <v>22900</v>
      </c>
      <c r="E69" s="11">
        <v>22900</v>
      </c>
      <c r="F69" s="11">
        <v>5700</v>
      </c>
      <c r="G69" s="23">
        <v>3060</v>
      </c>
      <c r="H69" s="38" t="e">
        <f t="shared" si="1"/>
        <v>#DIV/0!</v>
      </c>
      <c r="I69" s="25">
        <f t="shared" si="2"/>
        <v>3060</v>
      </c>
      <c r="J69" s="38">
        <f t="shared" si="3"/>
        <v>13.362445414847162</v>
      </c>
      <c r="K69" s="25">
        <f t="shared" si="4"/>
        <v>-19840</v>
      </c>
      <c r="L69" s="38">
        <f t="shared" si="5"/>
        <v>13.362445414847162</v>
      </c>
      <c r="M69" s="25">
        <f t="shared" si="6"/>
        <v>-19840</v>
      </c>
      <c r="N69" s="38">
        <f t="shared" si="7"/>
        <v>53.684210526315788</v>
      </c>
      <c r="O69" s="25">
        <f t="shared" si="8"/>
        <v>-2640</v>
      </c>
    </row>
    <row r="70" spans="1:15" ht="102" hidden="1" outlineLevel="4">
      <c r="A70" s="9" t="s">
        <v>67</v>
      </c>
      <c r="B70" s="10" t="s">
        <v>68</v>
      </c>
      <c r="C70" s="28"/>
      <c r="D70" s="28">
        <v>22900</v>
      </c>
      <c r="E70" s="11">
        <v>22900</v>
      </c>
      <c r="F70" s="11">
        <v>5700</v>
      </c>
      <c r="G70" s="23">
        <v>3060</v>
      </c>
      <c r="H70" s="38" t="e">
        <f t="shared" si="1"/>
        <v>#DIV/0!</v>
      </c>
      <c r="I70" s="25">
        <f t="shared" si="2"/>
        <v>3060</v>
      </c>
      <c r="J70" s="38">
        <f t="shared" si="3"/>
        <v>13.362445414847162</v>
      </c>
      <c r="K70" s="25">
        <f t="shared" si="4"/>
        <v>-19840</v>
      </c>
      <c r="L70" s="38">
        <f t="shared" si="5"/>
        <v>13.362445414847162</v>
      </c>
      <c r="M70" s="25">
        <f t="shared" si="6"/>
        <v>-19840</v>
      </c>
      <c r="N70" s="38">
        <f t="shared" si="7"/>
        <v>53.684210526315788</v>
      </c>
      <c r="O70" s="25">
        <f t="shared" si="8"/>
        <v>-2640</v>
      </c>
    </row>
    <row r="71" spans="1:15" ht="89.25" hidden="1" outlineLevel="7">
      <c r="A71" s="13" t="s">
        <v>67</v>
      </c>
      <c r="B71" s="14" t="s">
        <v>68</v>
      </c>
      <c r="C71" s="32"/>
      <c r="D71" s="32">
        <v>22900</v>
      </c>
      <c r="E71" s="15">
        <v>22900</v>
      </c>
      <c r="F71" s="15">
        <v>5700</v>
      </c>
      <c r="G71" s="24">
        <v>3060</v>
      </c>
      <c r="H71" s="38" t="e">
        <f t="shared" si="1"/>
        <v>#DIV/0!</v>
      </c>
      <c r="I71" s="25">
        <f t="shared" si="2"/>
        <v>3060</v>
      </c>
      <c r="J71" s="38">
        <f t="shared" si="3"/>
        <v>13.362445414847162</v>
      </c>
      <c r="K71" s="25">
        <f t="shared" si="4"/>
        <v>-19840</v>
      </c>
      <c r="L71" s="38">
        <f t="shared" si="5"/>
        <v>13.362445414847162</v>
      </c>
      <c r="M71" s="25">
        <f t="shared" si="6"/>
        <v>-19840</v>
      </c>
      <c r="N71" s="38">
        <f t="shared" si="7"/>
        <v>53.684210526315788</v>
      </c>
      <c r="O71" s="25">
        <f t="shared" si="8"/>
        <v>-2640</v>
      </c>
    </row>
    <row r="72" spans="1:15" outlineLevel="1">
      <c r="A72" s="9" t="s">
        <v>69</v>
      </c>
      <c r="B72" s="10" t="s">
        <v>70</v>
      </c>
      <c r="C72" s="28">
        <f>C73</f>
        <v>677911.12</v>
      </c>
      <c r="D72" s="28">
        <v>5252500</v>
      </c>
      <c r="E72" s="11">
        <v>5252500</v>
      </c>
      <c r="F72" s="11">
        <v>616000</v>
      </c>
      <c r="G72" s="23">
        <v>644826.41</v>
      </c>
      <c r="H72" s="38">
        <f t="shared" si="1"/>
        <v>95.119609485090024</v>
      </c>
      <c r="I72" s="25">
        <f t="shared" si="2"/>
        <v>-33084.709999999963</v>
      </c>
      <c r="J72" s="38">
        <f t="shared" si="3"/>
        <v>12.276561827701094</v>
      </c>
      <c r="K72" s="25">
        <f t="shared" si="4"/>
        <v>-4607673.59</v>
      </c>
      <c r="L72" s="38">
        <f t="shared" si="5"/>
        <v>12.276561827701094</v>
      </c>
      <c r="M72" s="25">
        <f t="shared" si="6"/>
        <v>-4607673.59</v>
      </c>
      <c r="N72" s="38">
        <f t="shared" si="7"/>
        <v>104.67961201298701</v>
      </c>
      <c r="O72" s="25">
        <f t="shared" si="8"/>
        <v>28826.410000000033</v>
      </c>
    </row>
    <row r="73" spans="1:15" outlineLevel="2">
      <c r="A73" s="9" t="s">
        <v>71</v>
      </c>
      <c r="B73" s="10" t="s">
        <v>72</v>
      </c>
      <c r="C73" s="28">
        <f>C74+C79</f>
        <v>677911.12</v>
      </c>
      <c r="D73" s="28">
        <v>5252500</v>
      </c>
      <c r="E73" s="11">
        <v>5252500</v>
      </c>
      <c r="F73" s="11">
        <v>616000</v>
      </c>
      <c r="G73" s="23">
        <v>644826.41</v>
      </c>
      <c r="H73" s="38">
        <f t="shared" si="1"/>
        <v>95.119609485090024</v>
      </c>
      <c r="I73" s="25">
        <f t="shared" si="2"/>
        <v>-33084.709999999963</v>
      </c>
      <c r="J73" s="38">
        <f t="shared" si="3"/>
        <v>12.276561827701094</v>
      </c>
      <c r="K73" s="25">
        <f t="shared" si="4"/>
        <v>-4607673.59</v>
      </c>
      <c r="L73" s="38">
        <f t="shared" si="5"/>
        <v>12.276561827701094</v>
      </c>
      <c r="M73" s="25">
        <f t="shared" si="6"/>
        <v>-4607673.59</v>
      </c>
      <c r="N73" s="38">
        <f t="shared" si="7"/>
        <v>104.67961201298701</v>
      </c>
      <c r="O73" s="25">
        <f t="shared" si="8"/>
        <v>28826.410000000033</v>
      </c>
    </row>
    <row r="74" spans="1:15" s="42" customFormat="1" outlineLevel="3" collapsed="1">
      <c r="A74" s="39" t="s">
        <v>73</v>
      </c>
      <c r="B74" s="29" t="s">
        <v>74</v>
      </c>
      <c r="C74" s="30">
        <v>356973.76</v>
      </c>
      <c r="D74" s="30">
        <v>524000</v>
      </c>
      <c r="E74" s="30">
        <v>524000</v>
      </c>
      <c r="F74" s="30">
        <v>339000</v>
      </c>
      <c r="G74" s="22">
        <v>356013.23</v>
      </c>
      <c r="H74" s="40">
        <f t="shared" si="1"/>
        <v>99.73092420014288</v>
      </c>
      <c r="I74" s="41">
        <f t="shared" si="2"/>
        <v>-960.53000000002794</v>
      </c>
      <c r="J74" s="40">
        <f t="shared" si="3"/>
        <v>67.94145610687022</v>
      </c>
      <c r="K74" s="41">
        <f t="shared" si="4"/>
        <v>-167986.77000000002</v>
      </c>
      <c r="L74" s="40">
        <f t="shared" si="5"/>
        <v>67.94145610687022</v>
      </c>
      <c r="M74" s="41">
        <f t="shared" si="6"/>
        <v>-167986.77000000002</v>
      </c>
      <c r="N74" s="40">
        <f t="shared" si="7"/>
        <v>105.01865191740411</v>
      </c>
      <c r="O74" s="41">
        <f t="shared" si="8"/>
        <v>17013.229999999981</v>
      </c>
    </row>
    <row r="75" spans="1:15" ht="63.75" hidden="1" outlineLevel="4">
      <c r="A75" s="9" t="s">
        <v>75</v>
      </c>
      <c r="B75" s="10" t="s">
        <v>76</v>
      </c>
      <c r="C75" s="28"/>
      <c r="D75" s="28">
        <v>524000</v>
      </c>
      <c r="E75" s="11">
        <v>524000</v>
      </c>
      <c r="F75" s="11">
        <v>339000</v>
      </c>
      <c r="G75" s="23">
        <v>350616.94</v>
      </c>
      <c r="H75" s="38" t="e">
        <f t="shared" si="1"/>
        <v>#DIV/0!</v>
      </c>
      <c r="I75" s="25">
        <f t="shared" si="2"/>
        <v>350616.94</v>
      </c>
      <c r="J75" s="38">
        <f t="shared" si="3"/>
        <v>66.911629770992363</v>
      </c>
      <c r="K75" s="25">
        <f t="shared" si="4"/>
        <v>-173383.06</v>
      </c>
      <c r="L75" s="38">
        <f t="shared" si="5"/>
        <v>66.911629770992363</v>
      </c>
      <c r="M75" s="25">
        <f t="shared" si="6"/>
        <v>-173383.06</v>
      </c>
      <c r="N75" s="38">
        <f t="shared" si="7"/>
        <v>103.42682595870207</v>
      </c>
      <c r="O75" s="25">
        <f t="shared" si="8"/>
        <v>11616.940000000002</v>
      </c>
    </row>
    <row r="76" spans="1:15" ht="51" hidden="1" outlineLevel="7">
      <c r="A76" s="13" t="s">
        <v>75</v>
      </c>
      <c r="B76" s="14" t="s">
        <v>76</v>
      </c>
      <c r="C76" s="32"/>
      <c r="D76" s="32">
        <v>524000</v>
      </c>
      <c r="E76" s="15">
        <v>524000</v>
      </c>
      <c r="F76" s="15">
        <v>339000</v>
      </c>
      <c r="G76" s="24">
        <v>350616.94</v>
      </c>
      <c r="H76" s="38" t="e">
        <f t="shared" si="1"/>
        <v>#DIV/0!</v>
      </c>
      <c r="I76" s="25">
        <f t="shared" si="2"/>
        <v>350616.94</v>
      </c>
      <c r="J76" s="38">
        <f t="shared" si="3"/>
        <v>66.911629770992363</v>
      </c>
      <c r="K76" s="25">
        <f t="shared" si="4"/>
        <v>-173383.06</v>
      </c>
      <c r="L76" s="38">
        <f t="shared" si="5"/>
        <v>66.911629770992363</v>
      </c>
      <c r="M76" s="25">
        <f t="shared" si="6"/>
        <v>-173383.06</v>
      </c>
      <c r="N76" s="38">
        <f t="shared" si="7"/>
        <v>103.42682595870207</v>
      </c>
      <c r="O76" s="25">
        <f t="shared" si="8"/>
        <v>11616.940000000002</v>
      </c>
    </row>
    <row r="77" spans="1:15" ht="25.5" hidden="1" outlineLevel="4">
      <c r="A77" s="9" t="s">
        <v>77</v>
      </c>
      <c r="B77" s="10" t="s">
        <v>78</v>
      </c>
      <c r="C77" s="28"/>
      <c r="D77" s="28">
        <v>0</v>
      </c>
      <c r="E77" s="11">
        <v>0</v>
      </c>
      <c r="F77" s="11">
        <v>0</v>
      </c>
      <c r="G77" s="23">
        <v>5396.29</v>
      </c>
      <c r="H77" s="38" t="e">
        <f t="shared" ref="H77:H140" si="10">G77/C77*100</f>
        <v>#DIV/0!</v>
      </c>
      <c r="I77" s="25">
        <f t="shared" ref="I77:I140" si="11">G77-C77</f>
        <v>5396.29</v>
      </c>
      <c r="J77" s="38" t="e">
        <f t="shared" ref="J77:J140" si="12">G77/D77*100</f>
        <v>#DIV/0!</v>
      </c>
      <c r="K77" s="25">
        <f t="shared" ref="K77:K140" si="13">G77-D77</f>
        <v>5396.29</v>
      </c>
      <c r="L77" s="38" t="e">
        <f t="shared" ref="L77:L140" si="14">G77/E77*100</f>
        <v>#DIV/0!</v>
      </c>
      <c r="M77" s="25">
        <f t="shared" ref="M77:M140" si="15">G77-E77</f>
        <v>5396.29</v>
      </c>
      <c r="N77" s="38" t="e">
        <f t="shared" ref="N77:N140" si="16">G77/F77*100</f>
        <v>#DIV/0!</v>
      </c>
      <c r="O77" s="25">
        <f t="shared" ref="O77:O140" si="17">G77-F77</f>
        <v>5396.29</v>
      </c>
    </row>
    <row r="78" spans="1:15" ht="25.5" hidden="1" outlineLevel="7">
      <c r="A78" s="13" t="s">
        <v>77</v>
      </c>
      <c r="B78" s="14" t="s">
        <v>78</v>
      </c>
      <c r="C78" s="32"/>
      <c r="D78" s="32">
        <v>0</v>
      </c>
      <c r="E78" s="15">
        <v>0</v>
      </c>
      <c r="F78" s="15">
        <v>0</v>
      </c>
      <c r="G78" s="24">
        <v>5396.29</v>
      </c>
      <c r="H78" s="38" t="e">
        <f t="shared" si="10"/>
        <v>#DIV/0!</v>
      </c>
      <c r="I78" s="25">
        <f t="shared" si="11"/>
        <v>5396.29</v>
      </c>
      <c r="J78" s="38" t="e">
        <f t="shared" si="12"/>
        <v>#DIV/0!</v>
      </c>
      <c r="K78" s="25">
        <f t="shared" si="13"/>
        <v>5396.29</v>
      </c>
      <c r="L78" s="38" t="e">
        <f t="shared" si="14"/>
        <v>#DIV/0!</v>
      </c>
      <c r="M78" s="25">
        <f t="shared" si="15"/>
        <v>5396.29</v>
      </c>
      <c r="N78" s="38" t="e">
        <f t="shared" si="16"/>
        <v>#DIV/0!</v>
      </c>
      <c r="O78" s="25">
        <f t="shared" si="17"/>
        <v>5396.29</v>
      </c>
    </row>
    <row r="79" spans="1:15" s="42" customFormat="1" outlineLevel="3" collapsed="1">
      <c r="A79" s="39" t="s">
        <v>79</v>
      </c>
      <c r="B79" s="29" t="s">
        <v>80</v>
      </c>
      <c r="C79" s="30">
        <v>320937.36</v>
      </c>
      <c r="D79" s="30">
        <v>4728500</v>
      </c>
      <c r="E79" s="30">
        <v>4728500</v>
      </c>
      <c r="F79" s="30">
        <v>277000</v>
      </c>
      <c r="G79" s="22">
        <v>288813.18</v>
      </c>
      <c r="H79" s="40">
        <f t="shared" si="10"/>
        <v>89.99051403675783</v>
      </c>
      <c r="I79" s="41">
        <f t="shared" si="11"/>
        <v>-32124.179999999993</v>
      </c>
      <c r="J79" s="40">
        <f t="shared" si="12"/>
        <v>6.1079238659194246</v>
      </c>
      <c r="K79" s="41">
        <f t="shared" si="13"/>
        <v>-4439686.82</v>
      </c>
      <c r="L79" s="40">
        <f t="shared" si="14"/>
        <v>6.1079238659194246</v>
      </c>
      <c r="M79" s="41">
        <f t="shared" si="15"/>
        <v>-4439686.82</v>
      </c>
      <c r="N79" s="40">
        <f t="shared" si="16"/>
        <v>104.26468592057761</v>
      </c>
      <c r="O79" s="41">
        <f t="shared" si="17"/>
        <v>11813.179999999993</v>
      </c>
    </row>
    <row r="80" spans="1:15" ht="63.75" hidden="1" outlineLevel="4">
      <c r="A80" s="9" t="s">
        <v>81</v>
      </c>
      <c r="B80" s="10" t="s">
        <v>82</v>
      </c>
      <c r="C80" s="28"/>
      <c r="D80" s="28">
        <v>4728500</v>
      </c>
      <c r="E80" s="11">
        <v>4728500</v>
      </c>
      <c r="F80" s="11">
        <v>277000</v>
      </c>
      <c r="G80" s="23">
        <v>277381.49</v>
      </c>
      <c r="H80" s="38" t="e">
        <f t="shared" si="10"/>
        <v>#DIV/0!</v>
      </c>
      <c r="I80" s="25">
        <f t="shared" si="11"/>
        <v>277381.49</v>
      </c>
      <c r="J80" s="38">
        <f t="shared" si="12"/>
        <v>5.8661624193718938</v>
      </c>
      <c r="K80" s="25">
        <f t="shared" si="13"/>
        <v>-4451118.51</v>
      </c>
      <c r="L80" s="38">
        <f t="shared" si="14"/>
        <v>5.8661624193718938</v>
      </c>
      <c r="M80" s="25">
        <f t="shared" si="15"/>
        <v>-4451118.51</v>
      </c>
      <c r="N80" s="38">
        <f t="shared" si="16"/>
        <v>100.13772202166065</v>
      </c>
      <c r="O80" s="25">
        <f t="shared" si="17"/>
        <v>381.48999999999069</v>
      </c>
    </row>
    <row r="81" spans="1:15" ht="51" hidden="1" outlineLevel="7">
      <c r="A81" s="13" t="s">
        <v>81</v>
      </c>
      <c r="B81" s="14" t="s">
        <v>82</v>
      </c>
      <c r="C81" s="32"/>
      <c r="D81" s="32">
        <v>4728500</v>
      </c>
      <c r="E81" s="15">
        <v>4728500</v>
      </c>
      <c r="F81" s="15">
        <v>277000</v>
      </c>
      <c r="G81" s="24">
        <v>277381.49</v>
      </c>
      <c r="H81" s="38" t="e">
        <f t="shared" si="10"/>
        <v>#DIV/0!</v>
      </c>
      <c r="I81" s="25">
        <f t="shared" si="11"/>
        <v>277381.49</v>
      </c>
      <c r="J81" s="38">
        <f t="shared" si="12"/>
        <v>5.8661624193718938</v>
      </c>
      <c r="K81" s="25">
        <f t="shared" si="13"/>
        <v>-4451118.51</v>
      </c>
      <c r="L81" s="38">
        <f t="shared" si="14"/>
        <v>5.8661624193718938</v>
      </c>
      <c r="M81" s="25">
        <f t="shared" si="15"/>
        <v>-4451118.51</v>
      </c>
      <c r="N81" s="38">
        <f t="shared" si="16"/>
        <v>100.13772202166065</v>
      </c>
      <c r="O81" s="25">
        <f t="shared" si="17"/>
        <v>381.48999999999069</v>
      </c>
    </row>
    <row r="82" spans="1:15" ht="38.25" hidden="1" outlineLevel="4">
      <c r="A82" s="9" t="s">
        <v>83</v>
      </c>
      <c r="B82" s="10" t="s">
        <v>84</v>
      </c>
      <c r="C82" s="28"/>
      <c r="D82" s="28">
        <v>0</v>
      </c>
      <c r="E82" s="11">
        <v>0</v>
      </c>
      <c r="F82" s="11">
        <v>0</v>
      </c>
      <c r="G82" s="23">
        <v>11431.69</v>
      </c>
      <c r="H82" s="38" t="e">
        <f t="shared" si="10"/>
        <v>#DIV/0!</v>
      </c>
      <c r="I82" s="25">
        <f t="shared" si="11"/>
        <v>11431.69</v>
      </c>
      <c r="J82" s="38" t="e">
        <f t="shared" si="12"/>
        <v>#DIV/0!</v>
      </c>
      <c r="K82" s="25">
        <f t="shared" si="13"/>
        <v>11431.69</v>
      </c>
      <c r="L82" s="38" t="e">
        <f t="shared" si="14"/>
        <v>#DIV/0!</v>
      </c>
      <c r="M82" s="25">
        <f t="shared" si="15"/>
        <v>11431.69</v>
      </c>
      <c r="N82" s="38" t="e">
        <f t="shared" si="16"/>
        <v>#DIV/0!</v>
      </c>
      <c r="O82" s="25">
        <f t="shared" si="17"/>
        <v>11431.69</v>
      </c>
    </row>
    <row r="83" spans="1:15" ht="25.5" hidden="1" outlineLevel="7">
      <c r="A83" s="13" t="s">
        <v>83</v>
      </c>
      <c r="B83" s="14" t="s">
        <v>84</v>
      </c>
      <c r="C83" s="32"/>
      <c r="D83" s="32">
        <v>0</v>
      </c>
      <c r="E83" s="15">
        <v>0</v>
      </c>
      <c r="F83" s="15">
        <v>0</v>
      </c>
      <c r="G83" s="24">
        <v>11431.69</v>
      </c>
      <c r="H83" s="38" t="e">
        <f t="shared" si="10"/>
        <v>#DIV/0!</v>
      </c>
      <c r="I83" s="25">
        <f t="shared" si="11"/>
        <v>11431.69</v>
      </c>
      <c r="J83" s="38" t="e">
        <f t="shared" si="12"/>
        <v>#DIV/0!</v>
      </c>
      <c r="K83" s="25">
        <f t="shared" si="13"/>
        <v>11431.69</v>
      </c>
      <c r="L83" s="38" t="e">
        <f t="shared" si="14"/>
        <v>#DIV/0!</v>
      </c>
      <c r="M83" s="25">
        <f t="shared" si="15"/>
        <v>11431.69</v>
      </c>
      <c r="N83" s="38" t="e">
        <f t="shared" si="16"/>
        <v>#DIV/0!</v>
      </c>
      <c r="O83" s="25">
        <f t="shared" si="17"/>
        <v>11431.69</v>
      </c>
    </row>
    <row r="84" spans="1:15" outlineLevel="1" collapsed="1">
      <c r="A84" s="9" t="s">
        <v>85</v>
      </c>
      <c r="B84" s="10" t="s">
        <v>86</v>
      </c>
      <c r="C84" s="28">
        <v>135031.57</v>
      </c>
      <c r="D84" s="28">
        <v>552300</v>
      </c>
      <c r="E84" s="11">
        <v>552300</v>
      </c>
      <c r="F84" s="11">
        <v>138000</v>
      </c>
      <c r="G84" s="23">
        <v>142170.34</v>
      </c>
      <c r="H84" s="38">
        <f t="shared" si="10"/>
        <v>105.28674146349626</v>
      </c>
      <c r="I84" s="25">
        <f t="shared" si="11"/>
        <v>7138.7699999999895</v>
      </c>
      <c r="J84" s="38">
        <f t="shared" si="12"/>
        <v>25.741506427666121</v>
      </c>
      <c r="K84" s="25">
        <f t="shared" si="13"/>
        <v>-410129.66000000003</v>
      </c>
      <c r="L84" s="38">
        <f t="shared" si="14"/>
        <v>25.741506427666121</v>
      </c>
      <c r="M84" s="25">
        <f t="shared" si="15"/>
        <v>-410129.66000000003</v>
      </c>
      <c r="N84" s="38">
        <f t="shared" si="16"/>
        <v>103.02198550724637</v>
      </c>
      <c r="O84" s="25">
        <f t="shared" si="17"/>
        <v>4170.3399999999965</v>
      </c>
    </row>
    <row r="85" spans="1:15" ht="38.25" hidden="1" outlineLevel="2">
      <c r="A85" s="9" t="s">
        <v>87</v>
      </c>
      <c r="B85" s="10" t="s">
        <v>88</v>
      </c>
      <c r="C85" s="28"/>
      <c r="D85" s="28">
        <v>552300</v>
      </c>
      <c r="E85" s="11">
        <v>552300</v>
      </c>
      <c r="F85" s="11">
        <v>138000</v>
      </c>
      <c r="G85" s="23">
        <v>142170.34</v>
      </c>
      <c r="H85" s="38" t="e">
        <f t="shared" si="10"/>
        <v>#DIV/0!</v>
      </c>
      <c r="I85" s="25">
        <f t="shared" si="11"/>
        <v>142170.34</v>
      </c>
      <c r="J85" s="38">
        <f t="shared" si="12"/>
        <v>25.741506427666121</v>
      </c>
      <c r="K85" s="25">
        <f t="shared" si="13"/>
        <v>-410129.66000000003</v>
      </c>
      <c r="L85" s="38">
        <f t="shared" si="14"/>
        <v>25.741506427666121</v>
      </c>
      <c r="M85" s="25">
        <f t="shared" si="15"/>
        <v>-410129.66000000003</v>
      </c>
      <c r="N85" s="38">
        <f t="shared" si="16"/>
        <v>103.02198550724637</v>
      </c>
      <c r="O85" s="25">
        <f t="shared" si="17"/>
        <v>4170.3399999999965</v>
      </c>
    </row>
    <row r="86" spans="1:15" ht="63.75" hidden="1" outlineLevel="3">
      <c r="A86" s="9" t="s">
        <v>89</v>
      </c>
      <c r="B86" s="10" t="s">
        <v>90</v>
      </c>
      <c r="C86" s="28"/>
      <c r="D86" s="28">
        <v>552300</v>
      </c>
      <c r="E86" s="11">
        <v>552300</v>
      </c>
      <c r="F86" s="11">
        <v>138000</v>
      </c>
      <c r="G86" s="23">
        <v>142170.34</v>
      </c>
      <c r="H86" s="38" t="e">
        <f t="shared" si="10"/>
        <v>#DIV/0!</v>
      </c>
      <c r="I86" s="25">
        <f t="shared" si="11"/>
        <v>142170.34</v>
      </c>
      <c r="J86" s="38">
        <f t="shared" si="12"/>
        <v>25.741506427666121</v>
      </c>
      <c r="K86" s="25">
        <f t="shared" si="13"/>
        <v>-410129.66000000003</v>
      </c>
      <c r="L86" s="38">
        <f t="shared" si="14"/>
        <v>25.741506427666121</v>
      </c>
      <c r="M86" s="25">
        <f t="shared" si="15"/>
        <v>-410129.66000000003</v>
      </c>
      <c r="N86" s="38">
        <f t="shared" si="16"/>
        <v>103.02198550724637</v>
      </c>
      <c r="O86" s="25">
        <f t="shared" si="17"/>
        <v>4170.3399999999965</v>
      </c>
    </row>
    <row r="87" spans="1:15" ht="102" hidden="1" outlineLevel="4">
      <c r="A87" s="9" t="s">
        <v>91</v>
      </c>
      <c r="B87" s="12" t="s">
        <v>92</v>
      </c>
      <c r="C87" s="28"/>
      <c r="D87" s="28">
        <v>552300</v>
      </c>
      <c r="E87" s="11">
        <v>552300</v>
      </c>
      <c r="F87" s="11">
        <v>138000</v>
      </c>
      <c r="G87" s="23">
        <v>142170.34</v>
      </c>
      <c r="H87" s="38" t="e">
        <f t="shared" si="10"/>
        <v>#DIV/0!</v>
      </c>
      <c r="I87" s="25">
        <f t="shared" si="11"/>
        <v>142170.34</v>
      </c>
      <c r="J87" s="38">
        <f t="shared" si="12"/>
        <v>25.741506427666121</v>
      </c>
      <c r="K87" s="25">
        <f t="shared" si="13"/>
        <v>-410129.66000000003</v>
      </c>
      <c r="L87" s="38">
        <f t="shared" si="14"/>
        <v>25.741506427666121</v>
      </c>
      <c r="M87" s="25">
        <f t="shared" si="15"/>
        <v>-410129.66000000003</v>
      </c>
      <c r="N87" s="38">
        <f t="shared" si="16"/>
        <v>103.02198550724637</v>
      </c>
      <c r="O87" s="25">
        <f t="shared" si="17"/>
        <v>4170.3399999999965</v>
      </c>
    </row>
    <row r="88" spans="1:15" ht="102" hidden="1" outlineLevel="7">
      <c r="A88" s="13" t="s">
        <v>91</v>
      </c>
      <c r="B88" s="16" t="s">
        <v>92</v>
      </c>
      <c r="C88" s="32"/>
      <c r="D88" s="32">
        <v>552300</v>
      </c>
      <c r="E88" s="15">
        <v>552300</v>
      </c>
      <c r="F88" s="15">
        <v>138000</v>
      </c>
      <c r="G88" s="24">
        <v>142170.34</v>
      </c>
      <c r="H88" s="38" t="e">
        <f t="shared" si="10"/>
        <v>#DIV/0!</v>
      </c>
      <c r="I88" s="25">
        <f t="shared" si="11"/>
        <v>142170.34</v>
      </c>
      <c r="J88" s="38">
        <f t="shared" si="12"/>
        <v>25.741506427666121</v>
      </c>
      <c r="K88" s="25">
        <f t="shared" si="13"/>
        <v>-410129.66000000003</v>
      </c>
      <c r="L88" s="38">
        <f t="shared" si="14"/>
        <v>25.741506427666121</v>
      </c>
      <c r="M88" s="25">
        <f t="shared" si="15"/>
        <v>-410129.66000000003</v>
      </c>
      <c r="N88" s="38">
        <f t="shared" si="16"/>
        <v>103.02198550724637</v>
      </c>
      <c r="O88" s="25">
        <f t="shared" si="17"/>
        <v>4170.3399999999965</v>
      </c>
    </row>
    <row r="89" spans="1:15" s="37" customFormat="1" outlineLevel="7">
      <c r="A89" s="36"/>
      <c r="B89" s="33" t="s">
        <v>328</v>
      </c>
      <c r="C89" s="34">
        <f>C90+C112+C124+C136+C148+C180</f>
        <v>8158885.5199999986</v>
      </c>
      <c r="D89" s="34">
        <f t="shared" ref="D89:G89" si="18">D90+D112+D124+D136+D148+D180</f>
        <v>24446400</v>
      </c>
      <c r="E89" s="34">
        <f t="shared" si="18"/>
        <v>25109806.399999999</v>
      </c>
      <c r="F89" s="34">
        <f t="shared" si="18"/>
        <v>5500850</v>
      </c>
      <c r="G89" s="34">
        <f t="shared" si="18"/>
        <v>5763697.2500000019</v>
      </c>
      <c r="H89" s="38">
        <f t="shared" si="10"/>
        <v>70.643193066888415</v>
      </c>
      <c r="I89" s="25">
        <f t="shared" si="11"/>
        <v>-2395188.2699999968</v>
      </c>
      <c r="J89" s="38">
        <f t="shared" si="12"/>
        <v>23.576875327246555</v>
      </c>
      <c r="K89" s="25">
        <f t="shared" si="13"/>
        <v>-18682702.75</v>
      </c>
      <c r="L89" s="38">
        <f t="shared" si="14"/>
        <v>22.953969290659295</v>
      </c>
      <c r="M89" s="25">
        <f t="shared" si="15"/>
        <v>-19346109.149999999</v>
      </c>
      <c r="N89" s="38">
        <f t="shared" si="16"/>
        <v>104.77830244416775</v>
      </c>
      <c r="O89" s="25">
        <f t="shared" si="17"/>
        <v>262847.25000000186</v>
      </c>
    </row>
    <row r="90" spans="1:15" ht="51" outlineLevel="1">
      <c r="A90" s="9" t="s">
        <v>93</v>
      </c>
      <c r="B90" s="10" t="s">
        <v>94</v>
      </c>
      <c r="C90" s="28">
        <f>C91+C104+C108</f>
        <v>4446277.3199999984</v>
      </c>
      <c r="D90" s="28">
        <v>18044100</v>
      </c>
      <c r="E90" s="11">
        <v>18044100</v>
      </c>
      <c r="F90" s="11">
        <v>4352350</v>
      </c>
      <c r="G90" s="23">
        <v>4548784.83</v>
      </c>
      <c r="H90" s="38">
        <f t="shared" si="10"/>
        <v>102.30546820682795</v>
      </c>
      <c r="I90" s="25">
        <f t="shared" si="11"/>
        <v>102507.51000000164</v>
      </c>
      <c r="J90" s="38">
        <f t="shared" si="12"/>
        <v>25.209264136199643</v>
      </c>
      <c r="K90" s="25">
        <f t="shared" si="13"/>
        <v>-13495315.17</v>
      </c>
      <c r="L90" s="38">
        <f t="shared" si="14"/>
        <v>25.209264136199643</v>
      </c>
      <c r="M90" s="25">
        <f t="shared" si="15"/>
        <v>-13495315.17</v>
      </c>
      <c r="N90" s="38">
        <f t="shared" si="16"/>
        <v>104.5133049961515</v>
      </c>
      <c r="O90" s="25">
        <f t="shared" si="17"/>
        <v>196434.83000000007</v>
      </c>
    </row>
    <row r="91" spans="1:15" ht="127.5" outlineLevel="2">
      <c r="A91" s="9" t="s">
        <v>95</v>
      </c>
      <c r="B91" s="12" t="s">
        <v>96</v>
      </c>
      <c r="C91" s="28">
        <f>C92+C95+C98+C101</f>
        <v>4436351.0999999987</v>
      </c>
      <c r="D91" s="28">
        <v>17942600</v>
      </c>
      <c r="E91" s="11">
        <v>17942600</v>
      </c>
      <c r="F91" s="11">
        <v>4329850</v>
      </c>
      <c r="G91" s="23">
        <v>4530832.03</v>
      </c>
      <c r="H91" s="38">
        <f t="shared" si="10"/>
        <v>102.12969911240796</v>
      </c>
      <c r="I91" s="25">
        <f t="shared" si="11"/>
        <v>94480.930000001565</v>
      </c>
      <c r="J91" s="38">
        <f t="shared" si="12"/>
        <v>25.251814285555046</v>
      </c>
      <c r="K91" s="25">
        <f t="shared" si="13"/>
        <v>-13411767.969999999</v>
      </c>
      <c r="L91" s="38">
        <f t="shared" si="14"/>
        <v>25.251814285555046</v>
      </c>
      <c r="M91" s="25">
        <f t="shared" si="15"/>
        <v>-13411767.969999999</v>
      </c>
      <c r="N91" s="38">
        <f t="shared" si="16"/>
        <v>104.64177812164395</v>
      </c>
      <c r="O91" s="25">
        <f t="shared" si="17"/>
        <v>200982.03000000026</v>
      </c>
    </row>
    <row r="92" spans="1:15" s="42" customFormat="1" ht="89.25" outlineLevel="3" collapsed="1">
      <c r="A92" s="39" t="s">
        <v>97</v>
      </c>
      <c r="B92" s="29" t="s">
        <v>98</v>
      </c>
      <c r="C92" s="30">
        <v>4279154.0999999996</v>
      </c>
      <c r="D92" s="30">
        <v>17400000</v>
      </c>
      <c r="E92" s="30">
        <v>17400000</v>
      </c>
      <c r="F92" s="30">
        <v>4200000</v>
      </c>
      <c r="G92" s="22">
        <v>4391432.22</v>
      </c>
      <c r="H92" s="40">
        <f t="shared" si="10"/>
        <v>102.6238391368051</v>
      </c>
      <c r="I92" s="41">
        <f t="shared" si="11"/>
        <v>112278.12000000011</v>
      </c>
      <c r="J92" s="40">
        <f t="shared" si="12"/>
        <v>25.238116206896549</v>
      </c>
      <c r="K92" s="41">
        <f t="shared" si="13"/>
        <v>-13008567.780000001</v>
      </c>
      <c r="L92" s="40">
        <f t="shared" si="14"/>
        <v>25.238116206896549</v>
      </c>
      <c r="M92" s="41">
        <f t="shared" si="15"/>
        <v>-13008567.780000001</v>
      </c>
      <c r="N92" s="40">
        <f t="shared" si="16"/>
        <v>104.55790999999999</v>
      </c>
      <c r="O92" s="41">
        <f t="shared" si="17"/>
        <v>191432.21999999974</v>
      </c>
    </row>
    <row r="93" spans="1:15" ht="127.5" hidden="1" outlineLevel="4">
      <c r="A93" s="9" t="s">
        <v>99</v>
      </c>
      <c r="B93" s="12" t="s">
        <v>100</v>
      </c>
      <c r="C93" s="28"/>
      <c r="D93" s="28">
        <v>17400000</v>
      </c>
      <c r="E93" s="11">
        <v>17400000</v>
      </c>
      <c r="F93" s="11">
        <v>4200000</v>
      </c>
      <c r="G93" s="23">
        <v>4391432.22</v>
      </c>
      <c r="H93" s="38" t="e">
        <f t="shared" si="10"/>
        <v>#DIV/0!</v>
      </c>
      <c r="I93" s="25">
        <f t="shared" si="11"/>
        <v>4391432.22</v>
      </c>
      <c r="J93" s="38">
        <f t="shared" si="12"/>
        <v>25.238116206896549</v>
      </c>
      <c r="K93" s="25">
        <f t="shared" si="13"/>
        <v>-13008567.780000001</v>
      </c>
      <c r="L93" s="38">
        <f t="shared" si="14"/>
        <v>25.238116206896549</v>
      </c>
      <c r="M93" s="25">
        <f t="shared" si="15"/>
        <v>-13008567.780000001</v>
      </c>
      <c r="N93" s="38">
        <f t="shared" si="16"/>
        <v>104.55790999999999</v>
      </c>
      <c r="O93" s="25">
        <f t="shared" si="17"/>
        <v>191432.21999999974</v>
      </c>
    </row>
    <row r="94" spans="1:15" ht="127.5" hidden="1" outlineLevel="7">
      <c r="A94" s="13" t="s">
        <v>99</v>
      </c>
      <c r="B94" s="16" t="s">
        <v>100</v>
      </c>
      <c r="C94" s="32"/>
      <c r="D94" s="32">
        <v>17400000</v>
      </c>
      <c r="E94" s="15">
        <v>17400000</v>
      </c>
      <c r="F94" s="15">
        <v>4200000</v>
      </c>
      <c r="G94" s="24">
        <v>4391432.22</v>
      </c>
      <c r="H94" s="38" t="e">
        <f t="shared" si="10"/>
        <v>#DIV/0!</v>
      </c>
      <c r="I94" s="25">
        <f t="shared" si="11"/>
        <v>4391432.22</v>
      </c>
      <c r="J94" s="38">
        <f t="shared" si="12"/>
        <v>25.238116206896549</v>
      </c>
      <c r="K94" s="25">
        <f t="shared" si="13"/>
        <v>-13008567.780000001</v>
      </c>
      <c r="L94" s="38">
        <f t="shared" si="14"/>
        <v>25.238116206896549</v>
      </c>
      <c r="M94" s="25">
        <f t="shared" si="15"/>
        <v>-13008567.780000001</v>
      </c>
      <c r="N94" s="38">
        <f t="shared" si="16"/>
        <v>104.55790999999999</v>
      </c>
      <c r="O94" s="25">
        <f t="shared" si="17"/>
        <v>191432.21999999974</v>
      </c>
    </row>
    <row r="95" spans="1:15" s="42" customFormat="1" ht="102" outlineLevel="3" collapsed="1">
      <c r="A95" s="39" t="s">
        <v>101</v>
      </c>
      <c r="B95" s="31" t="s">
        <v>102</v>
      </c>
      <c r="C95" s="30">
        <v>2155.27</v>
      </c>
      <c r="D95" s="30">
        <v>23200</v>
      </c>
      <c r="E95" s="30">
        <v>23200</v>
      </c>
      <c r="F95" s="30">
        <v>0</v>
      </c>
      <c r="G95" s="22">
        <v>0</v>
      </c>
      <c r="H95" s="40">
        <f t="shared" si="10"/>
        <v>0</v>
      </c>
      <c r="I95" s="41">
        <f t="shared" si="11"/>
        <v>-2155.27</v>
      </c>
      <c r="J95" s="40">
        <f t="shared" si="12"/>
        <v>0</v>
      </c>
      <c r="K95" s="41">
        <f t="shared" si="13"/>
        <v>-23200</v>
      </c>
      <c r="L95" s="40">
        <f t="shared" si="14"/>
        <v>0</v>
      </c>
      <c r="M95" s="41">
        <f t="shared" si="15"/>
        <v>-23200</v>
      </c>
      <c r="N95" s="40">
        <v>0</v>
      </c>
      <c r="O95" s="41">
        <f t="shared" si="17"/>
        <v>0</v>
      </c>
    </row>
    <row r="96" spans="1:15" ht="102" hidden="1" outlineLevel="4">
      <c r="A96" s="9" t="s">
        <v>103</v>
      </c>
      <c r="B96" s="10" t="s">
        <v>104</v>
      </c>
      <c r="C96" s="28"/>
      <c r="D96" s="28">
        <v>23200</v>
      </c>
      <c r="E96" s="11">
        <v>23200</v>
      </c>
      <c r="F96" s="11">
        <v>0</v>
      </c>
      <c r="G96" s="23">
        <v>0</v>
      </c>
      <c r="H96" s="38" t="e">
        <f t="shared" si="10"/>
        <v>#DIV/0!</v>
      </c>
      <c r="I96" s="25">
        <f t="shared" si="11"/>
        <v>0</v>
      </c>
      <c r="J96" s="38">
        <f t="shared" si="12"/>
        <v>0</v>
      </c>
      <c r="K96" s="25">
        <f t="shared" si="13"/>
        <v>-23200</v>
      </c>
      <c r="L96" s="38">
        <f t="shared" si="14"/>
        <v>0</v>
      </c>
      <c r="M96" s="25">
        <f t="shared" si="15"/>
        <v>-23200</v>
      </c>
      <c r="N96" s="38" t="e">
        <f t="shared" si="16"/>
        <v>#DIV/0!</v>
      </c>
      <c r="O96" s="25">
        <f t="shared" si="17"/>
        <v>0</v>
      </c>
    </row>
    <row r="97" spans="1:15" ht="89.25" hidden="1" outlineLevel="7">
      <c r="A97" s="13" t="s">
        <v>103</v>
      </c>
      <c r="B97" s="14" t="s">
        <v>104</v>
      </c>
      <c r="C97" s="32"/>
      <c r="D97" s="32">
        <v>23200</v>
      </c>
      <c r="E97" s="15">
        <v>23200</v>
      </c>
      <c r="F97" s="15">
        <v>0</v>
      </c>
      <c r="G97" s="24">
        <v>0</v>
      </c>
      <c r="H97" s="38" t="e">
        <f t="shared" si="10"/>
        <v>#DIV/0!</v>
      </c>
      <c r="I97" s="25">
        <f t="shared" si="11"/>
        <v>0</v>
      </c>
      <c r="J97" s="38">
        <f t="shared" si="12"/>
        <v>0</v>
      </c>
      <c r="K97" s="25">
        <f t="shared" si="13"/>
        <v>-23200</v>
      </c>
      <c r="L97" s="38">
        <f t="shared" si="14"/>
        <v>0</v>
      </c>
      <c r="M97" s="25">
        <f t="shared" si="15"/>
        <v>-23200</v>
      </c>
      <c r="N97" s="38" t="e">
        <f t="shared" si="16"/>
        <v>#DIV/0!</v>
      </c>
      <c r="O97" s="25">
        <f t="shared" si="17"/>
        <v>0</v>
      </c>
    </row>
    <row r="98" spans="1:15" s="42" customFormat="1" ht="102" outlineLevel="3" collapsed="1">
      <c r="A98" s="39" t="s">
        <v>105</v>
      </c>
      <c r="B98" s="31" t="s">
        <v>106</v>
      </c>
      <c r="C98" s="30">
        <v>18620.060000000001</v>
      </c>
      <c r="D98" s="30">
        <v>77600</v>
      </c>
      <c r="E98" s="30">
        <v>77600</v>
      </c>
      <c r="F98" s="30">
        <v>19400</v>
      </c>
      <c r="G98" s="22">
        <v>18116.96</v>
      </c>
      <c r="H98" s="40">
        <f t="shared" si="10"/>
        <v>97.298075301583324</v>
      </c>
      <c r="I98" s="41">
        <f t="shared" si="11"/>
        <v>-503.10000000000218</v>
      </c>
      <c r="J98" s="40">
        <f t="shared" si="12"/>
        <v>23.346597938144328</v>
      </c>
      <c r="K98" s="41">
        <f t="shared" si="13"/>
        <v>-59483.040000000001</v>
      </c>
      <c r="L98" s="40">
        <f t="shared" si="14"/>
        <v>23.346597938144328</v>
      </c>
      <c r="M98" s="41">
        <f t="shared" si="15"/>
        <v>-59483.040000000001</v>
      </c>
      <c r="N98" s="40">
        <f t="shared" si="16"/>
        <v>93.38639175257731</v>
      </c>
      <c r="O98" s="41">
        <f t="shared" si="17"/>
        <v>-1283.0400000000009</v>
      </c>
    </row>
    <row r="99" spans="1:15" ht="102" hidden="1" outlineLevel="4">
      <c r="A99" s="9" t="s">
        <v>107</v>
      </c>
      <c r="B99" s="10" t="s">
        <v>108</v>
      </c>
      <c r="C99" s="28"/>
      <c r="D99" s="28">
        <v>77600</v>
      </c>
      <c r="E99" s="11">
        <v>77600</v>
      </c>
      <c r="F99" s="11">
        <v>19400</v>
      </c>
      <c r="G99" s="23">
        <v>18116.96</v>
      </c>
      <c r="H99" s="38" t="e">
        <f t="shared" si="10"/>
        <v>#DIV/0!</v>
      </c>
      <c r="I99" s="25">
        <f t="shared" si="11"/>
        <v>18116.96</v>
      </c>
      <c r="J99" s="38">
        <f t="shared" si="12"/>
        <v>23.346597938144328</v>
      </c>
      <c r="K99" s="25">
        <f t="shared" si="13"/>
        <v>-59483.040000000001</v>
      </c>
      <c r="L99" s="38">
        <f t="shared" si="14"/>
        <v>23.346597938144328</v>
      </c>
      <c r="M99" s="25">
        <f t="shared" si="15"/>
        <v>-59483.040000000001</v>
      </c>
      <c r="N99" s="38">
        <f t="shared" si="16"/>
        <v>93.38639175257731</v>
      </c>
      <c r="O99" s="25">
        <f t="shared" si="17"/>
        <v>-1283.0400000000009</v>
      </c>
    </row>
    <row r="100" spans="1:15" ht="76.5" hidden="1" outlineLevel="7">
      <c r="A100" s="13" t="s">
        <v>107</v>
      </c>
      <c r="B100" s="14" t="s">
        <v>108</v>
      </c>
      <c r="C100" s="32"/>
      <c r="D100" s="32">
        <v>77600</v>
      </c>
      <c r="E100" s="15">
        <v>77600</v>
      </c>
      <c r="F100" s="15">
        <v>19400</v>
      </c>
      <c r="G100" s="24">
        <v>18116.96</v>
      </c>
      <c r="H100" s="38" t="e">
        <f t="shared" si="10"/>
        <v>#DIV/0!</v>
      </c>
      <c r="I100" s="25">
        <f t="shared" si="11"/>
        <v>18116.96</v>
      </c>
      <c r="J100" s="38">
        <f t="shared" si="12"/>
        <v>23.346597938144328</v>
      </c>
      <c r="K100" s="25">
        <f t="shared" si="13"/>
        <v>-59483.040000000001</v>
      </c>
      <c r="L100" s="38">
        <f t="shared" si="14"/>
        <v>23.346597938144328</v>
      </c>
      <c r="M100" s="25">
        <f t="shared" si="15"/>
        <v>-59483.040000000001</v>
      </c>
      <c r="N100" s="38">
        <f t="shared" si="16"/>
        <v>93.38639175257731</v>
      </c>
      <c r="O100" s="25">
        <f t="shared" si="17"/>
        <v>-1283.0400000000009</v>
      </c>
    </row>
    <row r="101" spans="1:15" s="42" customFormat="1" ht="51" outlineLevel="3" collapsed="1">
      <c r="A101" s="39" t="s">
        <v>109</v>
      </c>
      <c r="B101" s="29" t="s">
        <v>110</v>
      </c>
      <c r="C101" s="30">
        <v>136421.67000000001</v>
      </c>
      <c r="D101" s="30">
        <v>441800</v>
      </c>
      <c r="E101" s="30">
        <v>441800</v>
      </c>
      <c r="F101" s="30">
        <v>110450</v>
      </c>
      <c r="G101" s="22">
        <v>121282.85</v>
      </c>
      <c r="H101" s="40">
        <f t="shared" si="10"/>
        <v>88.90292136139368</v>
      </c>
      <c r="I101" s="41">
        <f t="shared" si="11"/>
        <v>-15138.820000000007</v>
      </c>
      <c r="J101" s="40">
        <f t="shared" si="12"/>
        <v>27.451980534178361</v>
      </c>
      <c r="K101" s="41">
        <f t="shared" si="13"/>
        <v>-320517.15000000002</v>
      </c>
      <c r="L101" s="40">
        <f t="shared" si="14"/>
        <v>27.451980534178361</v>
      </c>
      <c r="M101" s="41">
        <f t="shared" si="15"/>
        <v>-320517.15000000002</v>
      </c>
      <c r="N101" s="40">
        <f t="shared" si="16"/>
        <v>109.80792213671344</v>
      </c>
      <c r="O101" s="41">
        <f t="shared" si="17"/>
        <v>10832.850000000006</v>
      </c>
    </row>
    <row r="102" spans="1:15" ht="51" hidden="1" outlineLevel="4">
      <c r="A102" s="9" t="s">
        <v>111</v>
      </c>
      <c r="B102" s="10" t="s">
        <v>112</v>
      </c>
      <c r="C102" s="28"/>
      <c r="D102" s="28">
        <v>441800</v>
      </c>
      <c r="E102" s="11">
        <v>441800</v>
      </c>
      <c r="F102" s="11">
        <v>110450</v>
      </c>
      <c r="G102" s="23">
        <v>121282.85</v>
      </c>
      <c r="H102" s="38" t="e">
        <f t="shared" si="10"/>
        <v>#DIV/0!</v>
      </c>
      <c r="I102" s="25">
        <f t="shared" si="11"/>
        <v>121282.85</v>
      </c>
      <c r="J102" s="38">
        <f t="shared" si="12"/>
        <v>27.451980534178361</v>
      </c>
      <c r="K102" s="25">
        <f t="shared" si="13"/>
        <v>-320517.15000000002</v>
      </c>
      <c r="L102" s="38">
        <f t="shared" si="14"/>
        <v>27.451980534178361</v>
      </c>
      <c r="M102" s="25">
        <f t="shared" si="15"/>
        <v>-320517.15000000002</v>
      </c>
      <c r="N102" s="38">
        <f t="shared" si="16"/>
        <v>109.80792213671344</v>
      </c>
      <c r="O102" s="25">
        <f t="shared" si="17"/>
        <v>10832.850000000006</v>
      </c>
    </row>
    <row r="103" spans="1:15" ht="51" hidden="1" outlineLevel="7">
      <c r="A103" s="13" t="s">
        <v>111</v>
      </c>
      <c r="B103" s="14" t="s">
        <v>112</v>
      </c>
      <c r="C103" s="32"/>
      <c r="D103" s="32">
        <v>441800</v>
      </c>
      <c r="E103" s="15">
        <v>441800</v>
      </c>
      <c r="F103" s="15">
        <v>110450</v>
      </c>
      <c r="G103" s="24">
        <v>121282.85</v>
      </c>
      <c r="H103" s="38" t="e">
        <f t="shared" si="10"/>
        <v>#DIV/0!</v>
      </c>
      <c r="I103" s="25">
        <f t="shared" si="11"/>
        <v>121282.85</v>
      </c>
      <c r="J103" s="38">
        <f t="shared" si="12"/>
        <v>27.451980534178361</v>
      </c>
      <c r="K103" s="25">
        <f t="shared" si="13"/>
        <v>-320517.15000000002</v>
      </c>
      <c r="L103" s="38">
        <f t="shared" si="14"/>
        <v>27.451980534178361</v>
      </c>
      <c r="M103" s="25">
        <f t="shared" si="15"/>
        <v>-320517.15000000002</v>
      </c>
      <c r="N103" s="38">
        <f t="shared" si="16"/>
        <v>109.80792213671344</v>
      </c>
      <c r="O103" s="25">
        <f t="shared" si="17"/>
        <v>10832.850000000006</v>
      </c>
    </row>
    <row r="104" spans="1:15" s="42" customFormat="1" ht="25.5" outlineLevel="2" collapsed="1">
      <c r="A104" s="39" t="s">
        <v>113</v>
      </c>
      <c r="B104" s="29" t="s">
        <v>114</v>
      </c>
      <c r="C104" s="30">
        <v>0</v>
      </c>
      <c r="D104" s="30">
        <v>11500</v>
      </c>
      <c r="E104" s="30">
        <v>11500</v>
      </c>
      <c r="F104" s="30">
        <v>0</v>
      </c>
      <c r="G104" s="22">
        <v>0</v>
      </c>
      <c r="H104" s="40">
        <v>0</v>
      </c>
      <c r="I104" s="41">
        <f t="shared" si="11"/>
        <v>0</v>
      </c>
      <c r="J104" s="40">
        <f t="shared" si="12"/>
        <v>0</v>
      </c>
      <c r="K104" s="41">
        <f t="shared" si="13"/>
        <v>-11500</v>
      </c>
      <c r="L104" s="40">
        <f t="shared" si="14"/>
        <v>0</v>
      </c>
      <c r="M104" s="41">
        <f t="shared" si="15"/>
        <v>-11500</v>
      </c>
      <c r="N104" s="40">
        <v>0</v>
      </c>
      <c r="O104" s="41">
        <f t="shared" si="17"/>
        <v>0</v>
      </c>
    </row>
    <row r="105" spans="1:15" ht="76.5" hidden="1" outlineLevel="3">
      <c r="A105" s="9" t="s">
        <v>115</v>
      </c>
      <c r="B105" s="10" t="s">
        <v>116</v>
      </c>
      <c r="C105" s="28"/>
      <c r="D105" s="28">
        <v>11500</v>
      </c>
      <c r="E105" s="11">
        <v>11500</v>
      </c>
      <c r="F105" s="11">
        <v>0</v>
      </c>
      <c r="G105" s="23">
        <v>0</v>
      </c>
      <c r="H105" s="38" t="e">
        <f t="shared" si="10"/>
        <v>#DIV/0!</v>
      </c>
      <c r="I105" s="25">
        <f t="shared" si="11"/>
        <v>0</v>
      </c>
      <c r="J105" s="38">
        <f t="shared" si="12"/>
        <v>0</v>
      </c>
      <c r="K105" s="25">
        <f t="shared" si="13"/>
        <v>-11500</v>
      </c>
      <c r="L105" s="38">
        <f t="shared" si="14"/>
        <v>0</v>
      </c>
      <c r="M105" s="25">
        <f t="shared" si="15"/>
        <v>-11500</v>
      </c>
      <c r="N105" s="38" t="e">
        <f t="shared" si="16"/>
        <v>#DIV/0!</v>
      </c>
      <c r="O105" s="25">
        <f t="shared" si="17"/>
        <v>0</v>
      </c>
    </row>
    <row r="106" spans="1:15" ht="76.5" hidden="1" outlineLevel="4">
      <c r="A106" s="9" t="s">
        <v>117</v>
      </c>
      <c r="B106" s="10" t="s">
        <v>118</v>
      </c>
      <c r="C106" s="28"/>
      <c r="D106" s="28">
        <v>11500</v>
      </c>
      <c r="E106" s="11">
        <v>11500</v>
      </c>
      <c r="F106" s="11">
        <v>0</v>
      </c>
      <c r="G106" s="23">
        <v>0</v>
      </c>
      <c r="H106" s="38" t="e">
        <f t="shared" si="10"/>
        <v>#DIV/0!</v>
      </c>
      <c r="I106" s="25">
        <f t="shared" si="11"/>
        <v>0</v>
      </c>
      <c r="J106" s="38">
        <f t="shared" si="12"/>
        <v>0</v>
      </c>
      <c r="K106" s="25">
        <f t="shared" si="13"/>
        <v>-11500</v>
      </c>
      <c r="L106" s="38">
        <f t="shared" si="14"/>
        <v>0</v>
      </c>
      <c r="M106" s="25">
        <f t="shared" si="15"/>
        <v>-11500</v>
      </c>
      <c r="N106" s="38" t="e">
        <f t="shared" si="16"/>
        <v>#DIV/0!</v>
      </c>
      <c r="O106" s="25">
        <f t="shared" si="17"/>
        <v>0</v>
      </c>
    </row>
    <row r="107" spans="1:15" ht="63.75" hidden="1" outlineLevel="7">
      <c r="A107" s="13" t="s">
        <v>117</v>
      </c>
      <c r="B107" s="14" t="s">
        <v>118</v>
      </c>
      <c r="C107" s="32"/>
      <c r="D107" s="32">
        <v>11500</v>
      </c>
      <c r="E107" s="15">
        <v>11500</v>
      </c>
      <c r="F107" s="15">
        <v>0</v>
      </c>
      <c r="G107" s="24">
        <v>0</v>
      </c>
      <c r="H107" s="38" t="e">
        <f t="shared" si="10"/>
        <v>#DIV/0!</v>
      </c>
      <c r="I107" s="25">
        <f t="shared" si="11"/>
        <v>0</v>
      </c>
      <c r="J107" s="38">
        <f t="shared" si="12"/>
        <v>0</v>
      </c>
      <c r="K107" s="25">
        <f t="shared" si="13"/>
        <v>-11500</v>
      </c>
      <c r="L107" s="38">
        <f t="shared" si="14"/>
        <v>0</v>
      </c>
      <c r="M107" s="25">
        <f t="shared" si="15"/>
        <v>-11500</v>
      </c>
      <c r="N107" s="38" t="e">
        <f t="shared" si="16"/>
        <v>#DIV/0!</v>
      </c>
      <c r="O107" s="25">
        <f t="shared" si="17"/>
        <v>0</v>
      </c>
    </row>
    <row r="108" spans="1:15" s="42" customFormat="1" ht="114.75" outlineLevel="2" collapsed="1">
      <c r="A108" s="39" t="s">
        <v>119</v>
      </c>
      <c r="B108" s="31" t="s">
        <v>120</v>
      </c>
      <c r="C108" s="30">
        <v>9926.2199999999993</v>
      </c>
      <c r="D108" s="30">
        <v>90000</v>
      </c>
      <c r="E108" s="30">
        <v>90000</v>
      </c>
      <c r="F108" s="30">
        <v>22500</v>
      </c>
      <c r="G108" s="22">
        <v>17952.8</v>
      </c>
      <c r="H108" s="40">
        <f t="shared" si="10"/>
        <v>180.86240280791682</v>
      </c>
      <c r="I108" s="41">
        <f t="shared" si="11"/>
        <v>8026.58</v>
      </c>
      <c r="J108" s="40">
        <f t="shared" si="12"/>
        <v>19.947555555555553</v>
      </c>
      <c r="K108" s="41">
        <f t="shared" si="13"/>
        <v>-72047.199999999997</v>
      </c>
      <c r="L108" s="40">
        <f t="shared" si="14"/>
        <v>19.947555555555553</v>
      </c>
      <c r="M108" s="41">
        <f t="shared" si="15"/>
        <v>-72047.199999999997</v>
      </c>
      <c r="N108" s="40">
        <f t="shared" si="16"/>
        <v>79.790222222222212</v>
      </c>
      <c r="O108" s="41">
        <f t="shared" si="17"/>
        <v>-4547.2000000000007</v>
      </c>
    </row>
    <row r="109" spans="1:15" ht="114.75" hidden="1" outlineLevel="3">
      <c r="A109" s="9" t="s">
        <v>121</v>
      </c>
      <c r="B109" s="12" t="s">
        <v>122</v>
      </c>
      <c r="C109" s="28"/>
      <c r="D109" s="28">
        <v>90000</v>
      </c>
      <c r="E109" s="11">
        <v>90000</v>
      </c>
      <c r="F109" s="11">
        <v>22500</v>
      </c>
      <c r="G109" s="23">
        <v>17952.8</v>
      </c>
      <c r="H109" s="38" t="e">
        <f t="shared" si="10"/>
        <v>#DIV/0!</v>
      </c>
      <c r="I109" s="25">
        <f t="shared" si="11"/>
        <v>17952.8</v>
      </c>
      <c r="J109" s="38">
        <f t="shared" si="12"/>
        <v>19.947555555555553</v>
      </c>
      <c r="K109" s="25">
        <f t="shared" si="13"/>
        <v>-72047.199999999997</v>
      </c>
      <c r="L109" s="38">
        <f t="shared" si="14"/>
        <v>19.947555555555553</v>
      </c>
      <c r="M109" s="25">
        <f t="shared" si="15"/>
        <v>-72047.199999999997</v>
      </c>
      <c r="N109" s="38">
        <f t="shared" si="16"/>
        <v>79.790222222222212</v>
      </c>
      <c r="O109" s="25">
        <f t="shared" si="17"/>
        <v>-4547.2000000000007</v>
      </c>
    </row>
    <row r="110" spans="1:15" ht="114.75" hidden="1" outlineLevel="4">
      <c r="A110" s="9" t="s">
        <v>123</v>
      </c>
      <c r="B110" s="10" t="s">
        <v>124</v>
      </c>
      <c r="C110" s="28"/>
      <c r="D110" s="28">
        <v>90000</v>
      </c>
      <c r="E110" s="11">
        <v>90000</v>
      </c>
      <c r="F110" s="11">
        <v>22500</v>
      </c>
      <c r="G110" s="23">
        <v>17952.8</v>
      </c>
      <c r="H110" s="38" t="e">
        <f t="shared" si="10"/>
        <v>#DIV/0!</v>
      </c>
      <c r="I110" s="25">
        <f t="shared" si="11"/>
        <v>17952.8</v>
      </c>
      <c r="J110" s="38">
        <f t="shared" si="12"/>
        <v>19.947555555555553</v>
      </c>
      <c r="K110" s="25">
        <f t="shared" si="13"/>
        <v>-72047.199999999997</v>
      </c>
      <c r="L110" s="38">
        <f t="shared" si="14"/>
        <v>19.947555555555553</v>
      </c>
      <c r="M110" s="25">
        <f t="shared" si="15"/>
        <v>-72047.199999999997</v>
      </c>
      <c r="N110" s="38">
        <f t="shared" si="16"/>
        <v>79.790222222222212</v>
      </c>
      <c r="O110" s="25">
        <f t="shared" si="17"/>
        <v>-4547.2000000000007</v>
      </c>
    </row>
    <row r="111" spans="1:15" ht="102" hidden="1" outlineLevel="7">
      <c r="A111" s="13" t="s">
        <v>123</v>
      </c>
      <c r="B111" s="14" t="s">
        <v>124</v>
      </c>
      <c r="C111" s="32"/>
      <c r="D111" s="32">
        <v>90000</v>
      </c>
      <c r="E111" s="15">
        <v>90000</v>
      </c>
      <c r="F111" s="15">
        <v>22500</v>
      </c>
      <c r="G111" s="24">
        <v>17952.8</v>
      </c>
      <c r="H111" s="38" t="e">
        <f t="shared" si="10"/>
        <v>#DIV/0!</v>
      </c>
      <c r="I111" s="25">
        <f t="shared" si="11"/>
        <v>17952.8</v>
      </c>
      <c r="J111" s="38">
        <f t="shared" si="12"/>
        <v>19.947555555555553</v>
      </c>
      <c r="K111" s="25">
        <f t="shared" si="13"/>
        <v>-72047.199999999997</v>
      </c>
      <c r="L111" s="38">
        <f t="shared" si="14"/>
        <v>19.947555555555553</v>
      </c>
      <c r="M111" s="25">
        <f t="shared" si="15"/>
        <v>-72047.199999999997</v>
      </c>
      <c r="N111" s="38">
        <f t="shared" si="16"/>
        <v>79.790222222222212</v>
      </c>
      <c r="O111" s="25">
        <f t="shared" si="17"/>
        <v>-4547.2000000000007</v>
      </c>
    </row>
    <row r="112" spans="1:15" ht="25.5" outlineLevel="1">
      <c r="A112" s="9" t="s">
        <v>125</v>
      </c>
      <c r="B112" s="10" t="s">
        <v>126</v>
      </c>
      <c r="C112" s="28">
        <f>C113</f>
        <v>34356.03</v>
      </c>
      <c r="D112" s="28">
        <v>38200</v>
      </c>
      <c r="E112" s="11">
        <v>38200</v>
      </c>
      <c r="F112" s="11">
        <v>9550</v>
      </c>
      <c r="G112" s="23">
        <v>21723.94</v>
      </c>
      <c r="H112" s="38">
        <f t="shared" si="10"/>
        <v>63.231811126023587</v>
      </c>
      <c r="I112" s="25">
        <f t="shared" si="11"/>
        <v>-12632.09</v>
      </c>
      <c r="J112" s="38">
        <f t="shared" si="12"/>
        <v>56.868952879581144</v>
      </c>
      <c r="K112" s="25">
        <f t="shared" si="13"/>
        <v>-16476.060000000001</v>
      </c>
      <c r="L112" s="38">
        <f t="shared" si="14"/>
        <v>56.868952879581144</v>
      </c>
      <c r="M112" s="25">
        <f t="shared" si="15"/>
        <v>-16476.060000000001</v>
      </c>
      <c r="N112" s="38">
        <f t="shared" si="16"/>
        <v>227.47581151832458</v>
      </c>
      <c r="O112" s="25">
        <f t="shared" si="17"/>
        <v>12173.939999999999</v>
      </c>
    </row>
    <row r="113" spans="1:15" s="42" customFormat="1" ht="25.5" outlineLevel="2" collapsed="1">
      <c r="A113" s="39" t="s">
        <v>127</v>
      </c>
      <c r="B113" s="29" t="s">
        <v>128</v>
      </c>
      <c r="C113" s="30">
        <v>34356.03</v>
      </c>
      <c r="D113" s="30">
        <v>38200</v>
      </c>
      <c r="E113" s="30">
        <v>38200</v>
      </c>
      <c r="F113" s="30">
        <v>9550</v>
      </c>
      <c r="G113" s="22">
        <v>21723.94</v>
      </c>
      <c r="H113" s="40">
        <f t="shared" si="10"/>
        <v>63.231811126023587</v>
      </c>
      <c r="I113" s="41">
        <f t="shared" si="11"/>
        <v>-12632.09</v>
      </c>
      <c r="J113" s="40">
        <f t="shared" si="12"/>
        <v>56.868952879581144</v>
      </c>
      <c r="K113" s="41">
        <f t="shared" si="13"/>
        <v>-16476.060000000001</v>
      </c>
      <c r="L113" s="40">
        <f t="shared" si="14"/>
        <v>56.868952879581144</v>
      </c>
      <c r="M113" s="41">
        <f t="shared" si="15"/>
        <v>-16476.060000000001</v>
      </c>
      <c r="N113" s="40">
        <f t="shared" si="16"/>
        <v>227.47581151832458</v>
      </c>
      <c r="O113" s="41">
        <f t="shared" si="17"/>
        <v>12173.939999999999</v>
      </c>
    </row>
    <row r="114" spans="1:15" ht="38.25" hidden="1" outlineLevel="3">
      <c r="A114" s="9" t="s">
        <v>129</v>
      </c>
      <c r="B114" s="10" t="s">
        <v>130</v>
      </c>
      <c r="C114" s="28"/>
      <c r="D114" s="28">
        <v>37000</v>
      </c>
      <c r="E114" s="11">
        <v>37000</v>
      </c>
      <c r="F114" s="11">
        <v>9250</v>
      </c>
      <c r="G114" s="23">
        <v>21119.19</v>
      </c>
      <c r="H114" s="38" t="e">
        <f t="shared" si="10"/>
        <v>#DIV/0!</v>
      </c>
      <c r="I114" s="25">
        <f t="shared" si="11"/>
        <v>21119.19</v>
      </c>
      <c r="J114" s="38">
        <f t="shared" si="12"/>
        <v>57.078891891891892</v>
      </c>
      <c r="K114" s="25">
        <f t="shared" si="13"/>
        <v>-15880.810000000001</v>
      </c>
      <c r="L114" s="38">
        <f t="shared" si="14"/>
        <v>57.078891891891892</v>
      </c>
      <c r="M114" s="25">
        <f t="shared" si="15"/>
        <v>-15880.810000000001</v>
      </c>
      <c r="N114" s="38">
        <f t="shared" si="16"/>
        <v>228.31556756756757</v>
      </c>
      <c r="O114" s="25">
        <f t="shared" si="17"/>
        <v>11869.189999999999</v>
      </c>
    </row>
    <row r="115" spans="1:15" ht="102" hidden="1" outlineLevel="4">
      <c r="A115" s="9" t="s">
        <v>131</v>
      </c>
      <c r="B115" s="10" t="s">
        <v>132</v>
      </c>
      <c r="C115" s="28"/>
      <c r="D115" s="28">
        <v>37000</v>
      </c>
      <c r="E115" s="11">
        <v>37000</v>
      </c>
      <c r="F115" s="11">
        <v>9250</v>
      </c>
      <c r="G115" s="23">
        <v>21119.19</v>
      </c>
      <c r="H115" s="38" t="e">
        <f t="shared" si="10"/>
        <v>#DIV/0!</v>
      </c>
      <c r="I115" s="25">
        <f t="shared" si="11"/>
        <v>21119.19</v>
      </c>
      <c r="J115" s="38">
        <f t="shared" si="12"/>
        <v>57.078891891891892</v>
      </c>
      <c r="K115" s="25">
        <f t="shared" si="13"/>
        <v>-15880.810000000001</v>
      </c>
      <c r="L115" s="38">
        <f t="shared" si="14"/>
        <v>57.078891891891892</v>
      </c>
      <c r="M115" s="25">
        <f t="shared" si="15"/>
        <v>-15880.810000000001</v>
      </c>
      <c r="N115" s="38">
        <f t="shared" si="16"/>
        <v>228.31556756756757</v>
      </c>
      <c r="O115" s="25">
        <f t="shared" si="17"/>
        <v>11869.189999999999</v>
      </c>
    </row>
    <row r="116" spans="1:15" ht="89.25" hidden="1" outlineLevel="7">
      <c r="A116" s="13" t="s">
        <v>131</v>
      </c>
      <c r="B116" s="14" t="s">
        <v>132</v>
      </c>
      <c r="C116" s="32"/>
      <c r="D116" s="32">
        <v>37000</v>
      </c>
      <c r="E116" s="15">
        <v>37000</v>
      </c>
      <c r="F116" s="15">
        <v>9250</v>
      </c>
      <c r="G116" s="24">
        <v>21119.19</v>
      </c>
      <c r="H116" s="38" t="e">
        <f t="shared" si="10"/>
        <v>#DIV/0!</v>
      </c>
      <c r="I116" s="25">
        <f t="shared" si="11"/>
        <v>21119.19</v>
      </c>
      <c r="J116" s="38">
        <f t="shared" si="12"/>
        <v>57.078891891891892</v>
      </c>
      <c r="K116" s="25">
        <f t="shared" si="13"/>
        <v>-15880.810000000001</v>
      </c>
      <c r="L116" s="38">
        <f t="shared" si="14"/>
        <v>57.078891891891892</v>
      </c>
      <c r="M116" s="25">
        <f t="shared" si="15"/>
        <v>-15880.810000000001</v>
      </c>
      <c r="N116" s="38">
        <f t="shared" si="16"/>
        <v>228.31556756756757</v>
      </c>
      <c r="O116" s="25">
        <f t="shared" si="17"/>
        <v>11869.189999999999</v>
      </c>
    </row>
    <row r="117" spans="1:15" ht="25.5" hidden="1" outlineLevel="3">
      <c r="A117" s="9" t="s">
        <v>133</v>
      </c>
      <c r="B117" s="10" t="s">
        <v>134</v>
      </c>
      <c r="C117" s="28"/>
      <c r="D117" s="28">
        <v>1000</v>
      </c>
      <c r="E117" s="11">
        <v>1000</v>
      </c>
      <c r="F117" s="11">
        <v>250</v>
      </c>
      <c r="G117" s="23">
        <v>163.46</v>
      </c>
      <c r="H117" s="38" t="e">
        <f t="shared" si="10"/>
        <v>#DIV/0!</v>
      </c>
      <c r="I117" s="25">
        <f t="shared" si="11"/>
        <v>163.46</v>
      </c>
      <c r="J117" s="38">
        <f t="shared" si="12"/>
        <v>16.346</v>
      </c>
      <c r="K117" s="25">
        <f t="shared" si="13"/>
        <v>-836.54</v>
      </c>
      <c r="L117" s="38">
        <f t="shared" si="14"/>
        <v>16.346</v>
      </c>
      <c r="M117" s="25">
        <f t="shared" si="15"/>
        <v>-836.54</v>
      </c>
      <c r="N117" s="38">
        <f t="shared" si="16"/>
        <v>65.384</v>
      </c>
      <c r="O117" s="25">
        <f t="shared" si="17"/>
        <v>-86.539999999999992</v>
      </c>
    </row>
    <row r="118" spans="1:15" ht="25.5" hidden="1" outlineLevel="4">
      <c r="A118" s="9" t="s">
        <v>135</v>
      </c>
      <c r="B118" s="10" t="s">
        <v>136</v>
      </c>
      <c r="C118" s="28"/>
      <c r="D118" s="28">
        <v>1000</v>
      </c>
      <c r="E118" s="11">
        <v>1000</v>
      </c>
      <c r="F118" s="11">
        <v>250</v>
      </c>
      <c r="G118" s="23">
        <v>163.46</v>
      </c>
      <c r="H118" s="38" t="e">
        <f t="shared" si="10"/>
        <v>#DIV/0!</v>
      </c>
      <c r="I118" s="25">
        <f t="shared" si="11"/>
        <v>163.46</v>
      </c>
      <c r="J118" s="38">
        <f t="shared" si="12"/>
        <v>16.346</v>
      </c>
      <c r="K118" s="25">
        <f t="shared" si="13"/>
        <v>-836.54</v>
      </c>
      <c r="L118" s="38">
        <f t="shared" si="14"/>
        <v>16.346</v>
      </c>
      <c r="M118" s="25">
        <f t="shared" si="15"/>
        <v>-836.54</v>
      </c>
      <c r="N118" s="38">
        <f t="shared" si="16"/>
        <v>65.384</v>
      </c>
      <c r="O118" s="25">
        <f t="shared" si="17"/>
        <v>-86.539999999999992</v>
      </c>
    </row>
    <row r="119" spans="1:15" ht="76.5" hidden="1" outlineLevel="5">
      <c r="A119" s="9" t="s">
        <v>137</v>
      </c>
      <c r="B119" s="10" t="s">
        <v>138</v>
      </c>
      <c r="C119" s="28"/>
      <c r="D119" s="28">
        <v>1000</v>
      </c>
      <c r="E119" s="11">
        <v>1000</v>
      </c>
      <c r="F119" s="11">
        <v>250</v>
      </c>
      <c r="G119" s="23">
        <v>163.46</v>
      </c>
      <c r="H119" s="38" t="e">
        <f t="shared" si="10"/>
        <v>#DIV/0!</v>
      </c>
      <c r="I119" s="25">
        <f t="shared" si="11"/>
        <v>163.46</v>
      </c>
      <c r="J119" s="38">
        <f t="shared" si="12"/>
        <v>16.346</v>
      </c>
      <c r="K119" s="25">
        <f t="shared" si="13"/>
        <v>-836.54</v>
      </c>
      <c r="L119" s="38">
        <f t="shared" si="14"/>
        <v>16.346</v>
      </c>
      <c r="M119" s="25">
        <f t="shared" si="15"/>
        <v>-836.54</v>
      </c>
      <c r="N119" s="38">
        <f t="shared" si="16"/>
        <v>65.384</v>
      </c>
      <c r="O119" s="25">
        <f t="shared" si="17"/>
        <v>-86.539999999999992</v>
      </c>
    </row>
    <row r="120" spans="1:15" ht="76.5" hidden="1" outlineLevel="7">
      <c r="A120" s="13" t="s">
        <v>137</v>
      </c>
      <c r="B120" s="14" t="s">
        <v>138</v>
      </c>
      <c r="C120" s="32"/>
      <c r="D120" s="32">
        <v>1000</v>
      </c>
      <c r="E120" s="15">
        <v>1000</v>
      </c>
      <c r="F120" s="15">
        <v>250</v>
      </c>
      <c r="G120" s="24">
        <v>163.46</v>
      </c>
      <c r="H120" s="38" t="e">
        <f t="shared" si="10"/>
        <v>#DIV/0!</v>
      </c>
      <c r="I120" s="25">
        <f t="shared" si="11"/>
        <v>163.46</v>
      </c>
      <c r="J120" s="38">
        <f t="shared" si="12"/>
        <v>16.346</v>
      </c>
      <c r="K120" s="25">
        <f t="shared" si="13"/>
        <v>-836.54</v>
      </c>
      <c r="L120" s="38">
        <f t="shared" si="14"/>
        <v>16.346</v>
      </c>
      <c r="M120" s="25">
        <f t="shared" si="15"/>
        <v>-836.54</v>
      </c>
      <c r="N120" s="38">
        <f t="shared" si="16"/>
        <v>65.384</v>
      </c>
      <c r="O120" s="25">
        <f t="shared" si="17"/>
        <v>-86.539999999999992</v>
      </c>
    </row>
    <row r="121" spans="1:15" ht="51" hidden="1" outlineLevel="3">
      <c r="A121" s="9" t="s">
        <v>139</v>
      </c>
      <c r="B121" s="10" t="s">
        <v>140</v>
      </c>
      <c r="C121" s="28"/>
      <c r="D121" s="28">
        <v>200</v>
      </c>
      <c r="E121" s="11">
        <v>200</v>
      </c>
      <c r="F121" s="11">
        <v>50</v>
      </c>
      <c r="G121" s="23">
        <v>441.29</v>
      </c>
      <c r="H121" s="38" t="e">
        <f t="shared" si="10"/>
        <v>#DIV/0!</v>
      </c>
      <c r="I121" s="25">
        <f t="shared" si="11"/>
        <v>441.29</v>
      </c>
      <c r="J121" s="38">
        <f t="shared" si="12"/>
        <v>220.64500000000004</v>
      </c>
      <c r="K121" s="25">
        <f t="shared" si="13"/>
        <v>241.29000000000002</v>
      </c>
      <c r="L121" s="38">
        <f t="shared" si="14"/>
        <v>220.64500000000004</v>
      </c>
      <c r="M121" s="25">
        <f t="shared" si="15"/>
        <v>241.29000000000002</v>
      </c>
      <c r="N121" s="38">
        <f t="shared" si="16"/>
        <v>882.58000000000015</v>
      </c>
      <c r="O121" s="25">
        <f t="shared" si="17"/>
        <v>391.29</v>
      </c>
    </row>
    <row r="122" spans="1:15" ht="114.75" hidden="1" outlineLevel="4">
      <c r="A122" s="9" t="s">
        <v>141</v>
      </c>
      <c r="B122" s="12" t="s">
        <v>142</v>
      </c>
      <c r="C122" s="28"/>
      <c r="D122" s="28">
        <v>200</v>
      </c>
      <c r="E122" s="11">
        <v>200</v>
      </c>
      <c r="F122" s="11">
        <v>50</v>
      </c>
      <c r="G122" s="23">
        <v>441.29</v>
      </c>
      <c r="H122" s="38" t="e">
        <f t="shared" si="10"/>
        <v>#DIV/0!</v>
      </c>
      <c r="I122" s="25">
        <f t="shared" si="11"/>
        <v>441.29</v>
      </c>
      <c r="J122" s="38">
        <f t="shared" si="12"/>
        <v>220.64500000000004</v>
      </c>
      <c r="K122" s="25">
        <f t="shared" si="13"/>
        <v>241.29000000000002</v>
      </c>
      <c r="L122" s="38">
        <f t="shared" si="14"/>
        <v>220.64500000000004</v>
      </c>
      <c r="M122" s="25">
        <f t="shared" si="15"/>
        <v>241.29000000000002</v>
      </c>
      <c r="N122" s="38">
        <f t="shared" si="16"/>
        <v>882.58000000000015</v>
      </c>
      <c r="O122" s="25">
        <f t="shared" si="17"/>
        <v>391.29</v>
      </c>
    </row>
    <row r="123" spans="1:15" ht="102" hidden="1" outlineLevel="7">
      <c r="A123" s="13" t="s">
        <v>141</v>
      </c>
      <c r="B123" s="16" t="s">
        <v>142</v>
      </c>
      <c r="C123" s="32"/>
      <c r="D123" s="32">
        <v>200</v>
      </c>
      <c r="E123" s="15">
        <v>200</v>
      </c>
      <c r="F123" s="15">
        <v>50</v>
      </c>
      <c r="G123" s="24">
        <v>441.29</v>
      </c>
      <c r="H123" s="38" t="e">
        <f t="shared" si="10"/>
        <v>#DIV/0!</v>
      </c>
      <c r="I123" s="25">
        <f t="shared" si="11"/>
        <v>441.29</v>
      </c>
      <c r="J123" s="38">
        <f t="shared" si="12"/>
        <v>220.64500000000004</v>
      </c>
      <c r="K123" s="25">
        <f t="shared" si="13"/>
        <v>241.29000000000002</v>
      </c>
      <c r="L123" s="38">
        <f t="shared" si="14"/>
        <v>220.64500000000004</v>
      </c>
      <c r="M123" s="25">
        <f t="shared" si="15"/>
        <v>241.29000000000002</v>
      </c>
      <c r="N123" s="38">
        <f t="shared" si="16"/>
        <v>882.58000000000015</v>
      </c>
      <c r="O123" s="25">
        <f t="shared" si="17"/>
        <v>391.29</v>
      </c>
    </row>
    <row r="124" spans="1:15" ht="38.25" outlineLevel="1">
      <c r="A124" s="9" t="s">
        <v>143</v>
      </c>
      <c r="B124" s="10" t="s">
        <v>144</v>
      </c>
      <c r="C124" s="28">
        <f>C125+C129</f>
        <v>1289638.6499999999</v>
      </c>
      <c r="D124" s="28">
        <v>5160700</v>
      </c>
      <c r="E124" s="11">
        <v>5824106.4000000004</v>
      </c>
      <c r="F124" s="11">
        <v>986950</v>
      </c>
      <c r="G124" s="23">
        <v>722006.08</v>
      </c>
      <c r="H124" s="38">
        <f t="shared" si="10"/>
        <v>55.985145916648825</v>
      </c>
      <c r="I124" s="25">
        <f t="shared" si="11"/>
        <v>-567632.56999999995</v>
      </c>
      <c r="J124" s="38">
        <f t="shared" si="12"/>
        <v>13.990467959772898</v>
      </c>
      <c r="K124" s="25">
        <f t="shared" si="13"/>
        <v>-4438693.92</v>
      </c>
      <c r="L124" s="38">
        <f t="shared" si="14"/>
        <v>12.396855936560499</v>
      </c>
      <c r="M124" s="25">
        <f t="shared" si="15"/>
        <v>-5102100.32</v>
      </c>
      <c r="N124" s="38">
        <f t="shared" si="16"/>
        <v>73.155284462232132</v>
      </c>
      <c r="O124" s="25">
        <f t="shared" si="17"/>
        <v>-264943.92000000004</v>
      </c>
    </row>
    <row r="125" spans="1:15" s="42" customFormat="1" ht="25.5" outlineLevel="2" collapsed="1">
      <c r="A125" s="39" t="s">
        <v>145</v>
      </c>
      <c r="B125" s="29" t="s">
        <v>146</v>
      </c>
      <c r="C125" s="30">
        <v>1180881.9099999999</v>
      </c>
      <c r="D125" s="30">
        <v>4742100</v>
      </c>
      <c r="E125" s="30">
        <v>5405506.4000000004</v>
      </c>
      <c r="F125" s="30">
        <v>882300</v>
      </c>
      <c r="G125" s="22">
        <v>702731.2</v>
      </c>
      <c r="H125" s="40">
        <f t="shared" si="10"/>
        <v>59.509015596656909</v>
      </c>
      <c r="I125" s="41">
        <f t="shared" si="11"/>
        <v>-478150.70999999996</v>
      </c>
      <c r="J125" s="40">
        <f t="shared" si="12"/>
        <v>14.818987368465447</v>
      </c>
      <c r="K125" s="41">
        <f t="shared" si="13"/>
        <v>-4039368.8</v>
      </c>
      <c r="L125" s="40">
        <f t="shared" si="14"/>
        <v>13.000284302688087</v>
      </c>
      <c r="M125" s="41">
        <f t="shared" si="15"/>
        <v>-4702775.2</v>
      </c>
      <c r="N125" s="40">
        <f t="shared" si="16"/>
        <v>79.647648192224864</v>
      </c>
      <c r="O125" s="41">
        <f t="shared" si="17"/>
        <v>-179568.80000000005</v>
      </c>
    </row>
    <row r="126" spans="1:15" ht="25.5" hidden="1" outlineLevel="3">
      <c r="A126" s="9" t="s">
        <v>147</v>
      </c>
      <c r="B126" s="10" t="s">
        <v>148</v>
      </c>
      <c r="C126" s="28"/>
      <c r="D126" s="28">
        <v>4742100</v>
      </c>
      <c r="E126" s="11">
        <v>5405506.4000000004</v>
      </c>
      <c r="F126" s="11">
        <v>882300</v>
      </c>
      <c r="G126" s="23">
        <v>702731.2</v>
      </c>
      <c r="H126" s="38" t="e">
        <f t="shared" si="10"/>
        <v>#DIV/0!</v>
      </c>
      <c r="I126" s="25">
        <f t="shared" si="11"/>
        <v>702731.2</v>
      </c>
      <c r="J126" s="38">
        <f t="shared" si="12"/>
        <v>14.818987368465447</v>
      </c>
      <c r="K126" s="25">
        <f t="shared" si="13"/>
        <v>-4039368.8</v>
      </c>
      <c r="L126" s="38">
        <f t="shared" si="14"/>
        <v>13.000284302688087</v>
      </c>
      <c r="M126" s="25">
        <f t="shared" si="15"/>
        <v>-4702775.2</v>
      </c>
      <c r="N126" s="38">
        <f t="shared" si="16"/>
        <v>79.647648192224864</v>
      </c>
      <c r="O126" s="25">
        <f t="shared" si="17"/>
        <v>-179568.80000000005</v>
      </c>
    </row>
    <row r="127" spans="1:15" ht="38.25" hidden="1" outlineLevel="4">
      <c r="A127" s="9" t="s">
        <v>149</v>
      </c>
      <c r="B127" s="10" t="s">
        <v>150</v>
      </c>
      <c r="C127" s="28"/>
      <c r="D127" s="28">
        <v>4742100</v>
      </c>
      <c r="E127" s="11">
        <v>5405506.4000000004</v>
      </c>
      <c r="F127" s="11">
        <v>882300</v>
      </c>
      <c r="G127" s="23">
        <v>702731.2</v>
      </c>
      <c r="H127" s="38" t="e">
        <f t="shared" si="10"/>
        <v>#DIV/0!</v>
      </c>
      <c r="I127" s="25">
        <f t="shared" si="11"/>
        <v>702731.2</v>
      </c>
      <c r="J127" s="38">
        <f t="shared" si="12"/>
        <v>14.818987368465447</v>
      </c>
      <c r="K127" s="25">
        <f t="shared" si="13"/>
        <v>-4039368.8</v>
      </c>
      <c r="L127" s="38">
        <f t="shared" si="14"/>
        <v>13.000284302688087</v>
      </c>
      <c r="M127" s="25">
        <f t="shared" si="15"/>
        <v>-4702775.2</v>
      </c>
      <c r="N127" s="38">
        <f t="shared" si="16"/>
        <v>79.647648192224864</v>
      </c>
      <c r="O127" s="25">
        <f t="shared" si="17"/>
        <v>-179568.80000000005</v>
      </c>
    </row>
    <row r="128" spans="1:15" ht="38.25" hidden="1" outlineLevel="7">
      <c r="A128" s="13" t="s">
        <v>149</v>
      </c>
      <c r="B128" s="14" t="s">
        <v>150</v>
      </c>
      <c r="C128" s="32"/>
      <c r="D128" s="32">
        <v>4742100</v>
      </c>
      <c r="E128" s="15">
        <v>5405506.4000000004</v>
      </c>
      <c r="F128" s="15">
        <v>882300</v>
      </c>
      <c r="G128" s="24">
        <v>702731.2</v>
      </c>
      <c r="H128" s="38" t="e">
        <f t="shared" si="10"/>
        <v>#DIV/0!</v>
      </c>
      <c r="I128" s="25">
        <f t="shared" si="11"/>
        <v>702731.2</v>
      </c>
      <c r="J128" s="38">
        <f t="shared" si="12"/>
        <v>14.818987368465447</v>
      </c>
      <c r="K128" s="25">
        <f t="shared" si="13"/>
        <v>-4039368.8</v>
      </c>
      <c r="L128" s="38">
        <f t="shared" si="14"/>
        <v>13.000284302688087</v>
      </c>
      <c r="M128" s="25">
        <f t="shared" si="15"/>
        <v>-4702775.2</v>
      </c>
      <c r="N128" s="38">
        <f t="shared" si="16"/>
        <v>79.647648192224864</v>
      </c>
      <c r="O128" s="25">
        <f t="shared" si="17"/>
        <v>-179568.80000000005</v>
      </c>
    </row>
    <row r="129" spans="1:15" s="42" customFormat="1" ht="25.5" outlineLevel="2" collapsed="1">
      <c r="A129" s="39" t="s">
        <v>151</v>
      </c>
      <c r="B129" s="29" t="s">
        <v>152</v>
      </c>
      <c r="C129" s="30">
        <v>108756.74</v>
      </c>
      <c r="D129" s="30">
        <v>418600</v>
      </c>
      <c r="E129" s="30">
        <v>418600</v>
      </c>
      <c r="F129" s="30">
        <v>104650</v>
      </c>
      <c r="G129" s="22">
        <v>19274.88</v>
      </c>
      <c r="H129" s="40">
        <f t="shared" si="10"/>
        <v>17.722929172021889</v>
      </c>
      <c r="I129" s="41">
        <f t="shared" si="11"/>
        <v>-89481.86</v>
      </c>
      <c r="J129" s="40">
        <f t="shared" si="12"/>
        <v>4.6046058289536553</v>
      </c>
      <c r="K129" s="41">
        <f t="shared" si="13"/>
        <v>-399325.12</v>
      </c>
      <c r="L129" s="40">
        <f t="shared" si="14"/>
        <v>4.6046058289536553</v>
      </c>
      <c r="M129" s="41">
        <f t="shared" si="15"/>
        <v>-399325.12</v>
      </c>
      <c r="N129" s="40">
        <f t="shared" si="16"/>
        <v>18.418423315814621</v>
      </c>
      <c r="O129" s="41">
        <f t="shared" si="17"/>
        <v>-85375.12</v>
      </c>
    </row>
    <row r="130" spans="1:15" ht="38.25" hidden="1" outlineLevel="3">
      <c r="A130" s="9" t="s">
        <v>153</v>
      </c>
      <c r="B130" s="10" t="s">
        <v>154</v>
      </c>
      <c r="C130" s="28"/>
      <c r="D130" s="28">
        <v>418600</v>
      </c>
      <c r="E130" s="11">
        <v>418600</v>
      </c>
      <c r="F130" s="11">
        <v>104650</v>
      </c>
      <c r="G130" s="23">
        <v>19074.88</v>
      </c>
      <c r="H130" s="38" t="e">
        <f t="shared" si="10"/>
        <v>#DIV/0!</v>
      </c>
      <c r="I130" s="25">
        <f t="shared" si="11"/>
        <v>19074.88</v>
      </c>
      <c r="J130" s="38">
        <f t="shared" si="12"/>
        <v>4.5568275203057809</v>
      </c>
      <c r="K130" s="25">
        <f t="shared" si="13"/>
        <v>-399525.12</v>
      </c>
      <c r="L130" s="38">
        <f t="shared" si="14"/>
        <v>4.5568275203057809</v>
      </c>
      <c r="M130" s="25">
        <f t="shared" si="15"/>
        <v>-399525.12</v>
      </c>
      <c r="N130" s="38">
        <f t="shared" si="16"/>
        <v>18.227310081223123</v>
      </c>
      <c r="O130" s="25">
        <f t="shared" si="17"/>
        <v>-85575.12</v>
      </c>
    </row>
    <row r="131" spans="1:15" ht="51" hidden="1" outlineLevel="4">
      <c r="A131" s="9" t="s">
        <v>155</v>
      </c>
      <c r="B131" s="10" t="s">
        <v>156</v>
      </c>
      <c r="C131" s="28"/>
      <c r="D131" s="28">
        <v>418600</v>
      </c>
      <c r="E131" s="11">
        <v>418600</v>
      </c>
      <c r="F131" s="11">
        <v>104650</v>
      </c>
      <c r="G131" s="23">
        <v>19074.88</v>
      </c>
      <c r="H131" s="38" t="e">
        <f t="shared" si="10"/>
        <v>#DIV/0!</v>
      </c>
      <c r="I131" s="25">
        <f t="shared" si="11"/>
        <v>19074.88</v>
      </c>
      <c r="J131" s="38">
        <f t="shared" si="12"/>
        <v>4.5568275203057809</v>
      </c>
      <c r="K131" s="25">
        <f t="shared" si="13"/>
        <v>-399525.12</v>
      </c>
      <c r="L131" s="38">
        <f t="shared" si="14"/>
        <v>4.5568275203057809</v>
      </c>
      <c r="M131" s="25">
        <f t="shared" si="15"/>
        <v>-399525.12</v>
      </c>
      <c r="N131" s="38">
        <f t="shared" si="16"/>
        <v>18.227310081223123</v>
      </c>
      <c r="O131" s="25">
        <f t="shared" si="17"/>
        <v>-85575.12</v>
      </c>
    </row>
    <row r="132" spans="1:15" ht="51" hidden="1" outlineLevel="7">
      <c r="A132" s="13" t="s">
        <v>155</v>
      </c>
      <c r="B132" s="14" t="s">
        <v>156</v>
      </c>
      <c r="C132" s="32"/>
      <c r="D132" s="32">
        <v>418600</v>
      </c>
      <c r="E132" s="15">
        <v>418600</v>
      </c>
      <c r="F132" s="15">
        <v>104650</v>
      </c>
      <c r="G132" s="24">
        <v>19074.88</v>
      </c>
      <c r="H132" s="38" t="e">
        <f t="shared" si="10"/>
        <v>#DIV/0!</v>
      </c>
      <c r="I132" s="25">
        <f t="shared" si="11"/>
        <v>19074.88</v>
      </c>
      <c r="J132" s="38">
        <f t="shared" si="12"/>
        <v>4.5568275203057809</v>
      </c>
      <c r="K132" s="25">
        <f t="shared" si="13"/>
        <v>-399525.12</v>
      </c>
      <c r="L132" s="38">
        <f t="shared" si="14"/>
        <v>4.5568275203057809</v>
      </c>
      <c r="M132" s="25">
        <f t="shared" si="15"/>
        <v>-399525.12</v>
      </c>
      <c r="N132" s="38">
        <f t="shared" si="16"/>
        <v>18.227310081223123</v>
      </c>
      <c r="O132" s="25">
        <f t="shared" si="17"/>
        <v>-85575.12</v>
      </c>
    </row>
    <row r="133" spans="1:15" ht="25.5" hidden="1" outlineLevel="3">
      <c r="A133" s="9" t="s">
        <v>157</v>
      </c>
      <c r="B133" s="10" t="s">
        <v>158</v>
      </c>
      <c r="C133" s="28"/>
      <c r="D133" s="28">
        <v>0</v>
      </c>
      <c r="E133" s="11">
        <v>0</v>
      </c>
      <c r="F133" s="11">
        <v>0</v>
      </c>
      <c r="G133" s="23">
        <v>200</v>
      </c>
      <c r="H133" s="38" t="e">
        <f t="shared" si="10"/>
        <v>#DIV/0!</v>
      </c>
      <c r="I133" s="25">
        <f t="shared" si="11"/>
        <v>200</v>
      </c>
      <c r="J133" s="38" t="e">
        <f t="shared" si="12"/>
        <v>#DIV/0!</v>
      </c>
      <c r="K133" s="25">
        <f t="shared" si="13"/>
        <v>200</v>
      </c>
      <c r="L133" s="38" t="e">
        <f t="shared" si="14"/>
        <v>#DIV/0!</v>
      </c>
      <c r="M133" s="25">
        <f t="shared" si="15"/>
        <v>200</v>
      </c>
      <c r="N133" s="38" t="e">
        <f t="shared" si="16"/>
        <v>#DIV/0!</v>
      </c>
      <c r="O133" s="25">
        <f t="shared" si="17"/>
        <v>200</v>
      </c>
    </row>
    <row r="134" spans="1:15" ht="25.5" hidden="1" outlineLevel="4">
      <c r="A134" s="9" t="s">
        <v>159</v>
      </c>
      <c r="B134" s="10" t="s">
        <v>160</v>
      </c>
      <c r="C134" s="28"/>
      <c r="D134" s="28">
        <v>0</v>
      </c>
      <c r="E134" s="11">
        <v>0</v>
      </c>
      <c r="F134" s="11">
        <v>0</v>
      </c>
      <c r="G134" s="23">
        <v>200</v>
      </c>
      <c r="H134" s="38" t="e">
        <f t="shared" si="10"/>
        <v>#DIV/0!</v>
      </c>
      <c r="I134" s="25">
        <f t="shared" si="11"/>
        <v>200</v>
      </c>
      <c r="J134" s="38" t="e">
        <f t="shared" si="12"/>
        <v>#DIV/0!</v>
      </c>
      <c r="K134" s="25">
        <f t="shared" si="13"/>
        <v>200</v>
      </c>
      <c r="L134" s="38" t="e">
        <f t="shared" si="14"/>
        <v>#DIV/0!</v>
      </c>
      <c r="M134" s="25">
        <f t="shared" si="15"/>
        <v>200</v>
      </c>
      <c r="N134" s="38" t="e">
        <f t="shared" si="16"/>
        <v>#DIV/0!</v>
      </c>
      <c r="O134" s="25">
        <f t="shared" si="17"/>
        <v>200</v>
      </c>
    </row>
    <row r="135" spans="1:15" ht="25.5" hidden="1" outlineLevel="7">
      <c r="A135" s="13" t="s">
        <v>159</v>
      </c>
      <c r="B135" s="14" t="s">
        <v>160</v>
      </c>
      <c r="C135" s="32"/>
      <c r="D135" s="32">
        <v>0</v>
      </c>
      <c r="E135" s="15">
        <v>0</v>
      </c>
      <c r="F135" s="15">
        <v>0</v>
      </c>
      <c r="G135" s="24">
        <v>200</v>
      </c>
      <c r="H135" s="38" t="e">
        <f t="shared" si="10"/>
        <v>#DIV/0!</v>
      </c>
      <c r="I135" s="25">
        <f t="shared" si="11"/>
        <v>200</v>
      </c>
      <c r="J135" s="38" t="e">
        <f t="shared" si="12"/>
        <v>#DIV/0!</v>
      </c>
      <c r="K135" s="25">
        <f t="shared" si="13"/>
        <v>200</v>
      </c>
      <c r="L135" s="38" t="e">
        <f t="shared" si="14"/>
        <v>#DIV/0!</v>
      </c>
      <c r="M135" s="25">
        <f t="shared" si="15"/>
        <v>200</v>
      </c>
      <c r="N135" s="38" t="e">
        <f t="shared" si="16"/>
        <v>#DIV/0!</v>
      </c>
      <c r="O135" s="25">
        <f t="shared" si="17"/>
        <v>200</v>
      </c>
    </row>
    <row r="136" spans="1:15" ht="38.25" outlineLevel="1">
      <c r="A136" s="9" t="s">
        <v>161</v>
      </c>
      <c r="B136" s="10" t="s">
        <v>162</v>
      </c>
      <c r="C136" s="28">
        <f>C137+C141</f>
        <v>2170251.9</v>
      </c>
      <c r="D136" s="28">
        <v>595400</v>
      </c>
      <c r="E136" s="11">
        <v>595400</v>
      </c>
      <c r="F136" s="11">
        <v>0</v>
      </c>
      <c r="G136" s="23">
        <v>29120.48</v>
      </c>
      <c r="H136" s="38">
        <f t="shared" si="10"/>
        <v>1.3418018433712695</v>
      </c>
      <c r="I136" s="25">
        <f t="shared" si="11"/>
        <v>-2141131.42</v>
      </c>
      <c r="J136" s="38">
        <f t="shared" si="12"/>
        <v>4.8909103123950279</v>
      </c>
      <c r="K136" s="25">
        <f t="shared" si="13"/>
        <v>-566279.52</v>
      </c>
      <c r="L136" s="38">
        <f t="shared" si="14"/>
        <v>4.8909103123950279</v>
      </c>
      <c r="M136" s="25">
        <f t="shared" si="15"/>
        <v>-566279.52</v>
      </c>
      <c r="N136" s="38">
        <v>0</v>
      </c>
      <c r="O136" s="25">
        <f t="shared" si="17"/>
        <v>29120.48</v>
      </c>
    </row>
    <row r="137" spans="1:15" s="42" customFormat="1" ht="102" outlineLevel="2" collapsed="1">
      <c r="A137" s="39" t="s">
        <v>163</v>
      </c>
      <c r="B137" s="31" t="s">
        <v>164</v>
      </c>
      <c r="C137" s="30">
        <v>2099190.85</v>
      </c>
      <c r="D137" s="30">
        <v>400000</v>
      </c>
      <c r="E137" s="30">
        <v>400000</v>
      </c>
      <c r="F137" s="30">
        <v>0</v>
      </c>
      <c r="G137" s="22">
        <v>6341.28</v>
      </c>
      <c r="H137" s="40">
        <f t="shared" si="10"/>
        <v>0.30208210939943836</v>
      </c>
      <c r="I137" s="41">
        <f t="shared" si="11"/>
        <v>-2092849.57</v>
      </c>
      <c r="J137" s="40">
        <f t="shared" si="12"/>
        <v>1.5853199999999998</v>
      </c>
      <c r="K137" s="41">
        <f t="shared" si="13"/>
        <v>-393658.72</v>
      </c>
      <c r="L137" s="40">
        <f t="shared" si="14"/>
        <v>1.5853199999999998</v>
      </c>
      <c r="M137" s="41">
        <f t="shared" si="15"/>
        <v>-393658.72</v>
      </c>
      <c r="N137" s="40">
        <v>0</v>
      </c>
      <c r="O137" s="41">
        <f t="shared" si="17"/>
        <v>6341.28</v>
      </c>
    </row>
    <row r="138" spans="1:15" ht="140.25" hidden="1" outlineLevel="3">
      <c r="A138" s="9" t="s">
        <v>165</v>
      </c>
      <c r="B138" s="12" t="s">
        <v>166</v>
      </c>
      <c r="C138" s="28"/>
      <c r="D138" s="28">
        <v>400000</v>
      </c>
      <c r="E138" s="11">
        <v>400000</v>
      </c>
      <c r="F138" s="11">
        <v>0</v>
      </c>
      <c r="G138" s="23">
        <v>6341.28</v>
      </c>
      <c r="H138" s="38" t="e">
        <f t="shared" si="10"/>
        <v>#DIV/0!</v>
      </c>
      <c r="I138" s="25">
        <f t="shared" si="11"/>
        <v>6341.28</v>
      </c>
      <c r="J138" s="38">
        <f t="shared" si="12"/>
        <v>1.5853199999999998</v>
      </c>
      <c r="K138" s="25">
        <f t="shared" si="13"/>
        <v>-393658.72</v>
      </c>
      <c r="L138" s="38">
        <f t="shared" si="14"/>
        <v>1.5853199999999998</v>
      </c>
      <c r="M138" s="25">
        <f t="shared" si="15"/>
        <v>-393658.72</v>
      </c>
      <c r="N138" s="38" t="e">
        <f t="shared" si="16"/>
        <v>#DIV/0!</v>
      </c>
      <c r="O138" s="25">
        <f t="shared" si="17"/>
        <v>6341.28</v>
      </c>
    </row>
    <row r="139" spans="1:15" ht="140.25" hidden="1" outlineLevel="4">
      <c r="A139" s="9" t="s">
        <v>167</v>
      </c>
      <c r="B139" s="12" t="s">
        <v>168</v>
      </c>
      <c r="C139" s="28"/>
      <c r="D139" s="28">
        <v>400000</v>
      </c>
      <c r="E139" s="11">
        <v>400000</v>
      </c>
      <c r="F139" s="11">
        <v>0</v>
      </c>
      <c r="G139" s="23">
        <v>6341.28</v>
      </c>
      <c r="H139" s="38" t="e">
        <f t="shared" si="10"/>
        <v>#DIV/0!</v>
      </c>
      <c r="I139" s="25">
        <f t="shared" si="11"/>
        <v>6341.28</v>
      </c>
      <c r="J139" s="38">
        <f t="shared" si="12"/>
        <v>1.5853199999999998</v>
      </c>
      <c r="K139" s="25">
        <f t="shared" si="13"/>
        <v>-393658.72</v>
      </c>
      <c r="L139" s="38">
        <f t="shared" si="14"/>
        <v>1.5853199999999998</v>
      </c>
      <c r="M139" s="25">
        <f t="shared" si="15"/>
        <v>-393658.72</v>
      </c>
      <c r="N139" s="38" t="e">
        <f t="shared" si="16"/>
        <v>#DIV/0!</v>
      </c>
      <c r="O139" s="25">
        <f t="shared" si="17"/>
        <v>6341.28</v>
      </c>
    </row>
    <row r="140" spans="1:15" ht="114.75" hidden="1" outlineLevel="7">
      <c r="A140" s="13" t="s">
        <v>167</v>
      </c>
      <c r="B140" s="16" t="s">
        <v>168</v>
      </c>
      <c r="C140" s="32"/>
      <c r="D140" s="32">
        <v>400000</v>
      </c>
      <c r="E140" s="15">
        <v>400000</v>
      </c>
      <c r="F140" s="15">
        <v>0</v>
      </c>
      <c r="G140" s="24">
        <v>6341.28</v>
      </c>
      <c r="H140" s="38" t="e">
        <f t="shared" si="10"/>
        <v>#DIV/0!</v>
      </c>
      <c r="I140" s="25">
        <f t="shared" si="11"/>
        <v>6341.28</v>
      </c>
      <c r="J140" s="38">
        <f t="shared" si="12"/>
        <v>1.5853199999999998</v>
      </c>
      <c r="K140" s="25">
        <f t="shared" si="13"/>
        <v>-393658.72</v>
      </c>
      <c r="L140" s="38">
        <f t="shared" si="14"/>
        <v>1.5853199999999998</v>
      </c>
      <c r="M140" s="25">
        <f t="shared" si="15"/>
        <v>-393658.72</v>
      </c>
      <c r="N140" s="38" t="e">
        <f t="shared" si="16"/>
        <v>#DIV/0!</v>
      </c>
      <c r="O140" s="25">
        <f t="shared" si="17"/>
        <v>6341.28</v>
      </c>
    </row>
    <row r="141" spans="1:15" s="42" customFormat="1" ht="38.25" outlineLevel="2" collapsed="1">
      <c r="A141" s="39" t="s">
        <v>169</v>
      </c>
      <c r="B141" s="29" t="s">
        <v>170</v>
      </c>
      <c r="C141" s="30">
        <v>71061.05</v>
      </c>
      <c r="D141" s="30">
        <v>195400</v>
      </c>
      <c r="E141" s="30">
        <v>195400</v>
      </c>
      <c r="F141" s="30">
        <v>0</v>
      </c>
      <c r="G141" s="22">
        <v>22779.200000000001</v>
      </c>
      <c r="H141" s="40">
        <f t="shared" ref="H141:H204" si="19">G141/C141*100</f>
        <v>32.055816794150942</v>
      </c>
      <c r="I141" s="41">
        <f t="shared" ref="I141:I204" si="20">G141-C141</f>
        <v>-48281.850000000006</v>
      </c>
      <c r="J141" s="40">
        <f t="shared" ref="J141:J204" si="21">G141/D141*100</f>
        <v>11.657727737973387</v>
      </c>
      <c r="K141" s="41">
        <f t="shared" ref="K141:K204" si="22">G141-D141</f>
        <v>-172620.79999999999</v>
      </c>
      <c r="L141" s="40">
        <f t="shared" ref="L141:L204" si="23">G141/E141*100</f>
        <v>11.657727737973387</v>
      </c>
      <c r="M141" s="41">
        <f t="shared" ref="M141:M204" si="24">G141-E141</f>
        <v>-172620.79999999999</v>
      </c>
      <c r="N141" s="40">
        <v>0</v>
      </c>
      <c r="O141" s="41">
        <f t="shared" ref="O141:O204" si="25">G141-F141</f>
        <v>22779.200000000001</v>
      </c>
    </row>
    <row r="142" spans="1:15" ht="51" hidden="1" outlineLevel="3">
      <c r="A142" s="9" t="s">
        <v>171</v>
      </c>
      <c r="B142" s="10" t="s">
        <v>172</v>
      </c>
      <c r="C142" s="28"/>
      <c r="D142" s="28">
        <v>12700</v>
      </c>
      <c r="E142" s="11">
        <v>12700</v>
      </c>
      <c r="F142" s="11">
        <v>0</v>
      </c>
      <c r="G142" s="23">
        <v>3635.08</v>
      </c>
      <c r="H142" s="38" t="e">
        <f t="shared" si="19"/>
        <v>#DIV/0!</v>
      </c>
      <c r="I142" s="25">
        <f t="shared" si="20"/>
        <v>3635.08</v>
      </c>
      <c r="J142" s="38">
        <f t="shared" si="21"/>
        <v>28.622677165354332</v>
      </c>
      <c r="K142" s="25">
        <f t="shared" si="22"/>
        <v>-9064.92</v>
      </c>
      <c r="L142" s="38">
        <f t="shared" si="23"/>
        <v>28.622677165354332</v>
      </c>
      <c r="M142" s="25">
        <f t="shared" si="24"/>
        <v>-9064.92</v>
      </c>
      <c r="N142" s="38" t="e">
        <f t="shared" ref="N142:N204" si="26">G142/F142*100</f>
        <v>#DIV/0!</v>
      </c>
      <c r="O142" s="25">
        <f t="shared" si="25"/>
        <v>3635.08</v>
      </c>
    </row>
    <row r="143" spans="1:15" ht="89.25" hidden="1" outlineLevel="4">
      <c r="A143" s="9" t="s">
        <v>173</v>
      </c>
      <c r="B143" s="10" t="s">
        <v>174</v>
      </c>
      <c r="C143" s="28"/>
      <c r="D143" s="28">
        <v>12700</v>
      </c>
      <c r="E143" s="11">
        <v>12700</v>
      </c>
      <c r="F143" s="11">
        <v>0</v>
      </c>
      <c r="G143" s="23">
        <v>3635.08</v>
      </c>
      <c r="H143" s="38" t="e">
        <f t="shared" si="19"/>
        <v>#DIV/0!</v>
      </c>
      <c r="I143" s="25">
        <f t="shared" si="20"/>
        <v>3635.08</v>
      </c>
      <c r="J143" s="38">
        <f t="shared" si="21"/>
        <v>28.622677165354332</v>
      </c>
      <c r="K143" s="25">
        <f t="shared" si="22"/>
        <v>-9064.92</v>
      </c>
      <c r="L143" s="38">
        <f t="shared" si="23"/>
        <v>28.622677165354332</v>
      </c>
      <c r="M143" s="25">
        <f t="shared" si="24"/>
        <v>-9064.92</v>
      </c>
      <c r="N143" s="38" t="e">
        <f t="shared" si="26"/>
        <v>#DIV/0!</v>
      </c>
      <c r="O143" s="25">
        <f t="shared" si="25"/>
        <v>3635.08</v>
      </c>
    </row>
    <row r="144" spans="1:15" ht="76.5" hidden="1" outlineLevel="7">
      <c r="A144" s="13" t="s">
        <v>173</v>
      </c>
      <c r="B144" s="14" t="s">
        <v>174</v>
      </c>
      <c r="C144" s="32"/>
      <c r="D144" s="32">
        <v>12700</v>
      </c>
      <c r="E144" s="15">
        <v>12700</v>
      </c>
      <c r="F144" s="15">
        <v>0</v>
      </c>
      <c r="G144" s="24">
        <v>3635.08</v>
      </c>
      <c r="H144" s="38" t="e">
        <f t="shared" si="19"/>
        <v>#DIV/0!</v>
      </c>
      <c r="I144" s="25">
        <f t="shared" si="20"/>
        <v>3635.08</v>
      </c>
      <c r="J144" s="38">
        <f t="shared" si="21"/>
        <v>28.622677165354332</v>
      </c>
      <c r="K144" s="25">
        <f t="shared" si="22"/>
        <v>-9064.92</v>
      </c>
      <c r="L144" s="38">
        <f t="shared" si="23"/>
        <v>28.622677165354332</v>
      </c>
      <c r="M144" s="25">
        <f t="shared" si="24"/>
        <v>-9064.92</v>
      </c>
      <c r="N144" s="38" t="e">
        <f t="shared" si="26"/>
        <v>#DIV/0!</v>
      </c>
      <c r="O144" s="25">
        <f t="shared" si="25"/>
        <v>3635.08</v>
      </c>
    </row>
    <row r="145" spans="1:15" ht="76.5" hidden="1" outlineLevel="3">
      <c r="A145" s="9" t="s">
        <v>175</v>
      </c>
      <c r="B145" s="10" t="s">
        <v>176</v>
      </c>
      <c r="C145" s="28"/>
      <c r="D145" s="28">
        <v>182700</v>
      </c>
      <c r="E145" s="11">
        <v>182700</v>
      </c>
      <c r="F145" s="11">
        <v>0</v>
      </c>
      <c r="G145" s="23">
        <v>19144.12</v>
      </c>
      <c r="H145" s="38" t="e">
        <f t="shared" si="19"/>
        <v>#DIV/0!</v>
      </c>
      <c r="I145" s="25">
        <f t="shared" si="20"/>
        <v>19144.12</v>
      </c>
      <c r="J145" s="38">
        <f t="shared" si="21"/>
        <v>10.478445539135194</v>
      </c>
      <c r="K145" s="25">
        <f t="shared" si="22"/>
        <v>-163555.88</v>
      </c>
      <c r="L145" s="38">
        <f t="shared" si="23"/>
        <v>10.478445539135194</v>
      </c>
      <c r="M145" s="25">
        <f t="shared" si="24"/>
        <v>-163555.88</v>
      </c>
      <c r="N145" s="38" t="e">
        <f t="shared" si="26"/>
        <v>#DIV/0!</v>
      </c>
      <c r="O145" s="25">
        <f t="shared" si="25"/>
        <v>19144.12</v>
      </c>
    </row>
    <row r="146" spans="1:15" ht="76.5" hidden="1" outlineLevel="4">
      <c r="A146" s="9" t="s">
        <v>177</v>
      </c>
      <c r="B146" s="10" t="s">
        <v>178</v>
      </c>
      <c r="C146" s="28"/>
      <c r="D146" s="28">
        <v>182700</v>
      </c>
      <c r="E146" s="11">
        <v>182700</v>
      </c>
      <c r="F146" s="11">
        <v>0</v>
      </c>
      <c r="G146" s="23">
        <v>19144.12</v>
      </c>
      <c r="H146" s="38" t="e">
        <f t="shared" si="19"/>
        <v>#DIV/0!</v>
      </c>
      <c r="I146" s="25">
        <f t="shared" si="20"/>
        <v>19144.12</v>
      </c>
      <c r="J146" s="38">
        <f t="shared" si="21"/>
        <v>10.478445539135194</v>
      </c>
      <c r="K146" s="25">
        <f t="shared" si="22"/>
        <v>-163555.88</v>
      </c>
      <c r="L146" s="38">
        <f t="shared" si="23"/>
        <v>10.478445539135194</v>
      </c>
      <c r="M146" s="25">
        <f t="shared" si="24"/>
        <v>-163555.88</v>
      </c>
      <c r="N146" s="38" t="e">
        <f t="shared" si="26"/>
        <v>#DIV/0!</v>
      </c>
      <c r="O146" s="25">
        <f t="shared" si="25"/>
        <v>19144.12</v>
      </c>
    </row>
    <row r="147" spans="1:15" ht="63.75" hidden="1" outlineLevel="7">
      <c r="A147" s="13" t="s">
        <v>177</v>
      </c>
      <c r="B147" s="14" t="s">
        <v>178</v>
      </c>
      <c r="C147" s="32"/>
      <c r="D147" s="32">
        <v>182700</v>
      </c>
      <c r="E147" s="15">
        <v>182700</v>
      </c>
      <c r="F147" s="15">
        <v>0</v>
      </c>
      <c r="G147" s="24">
        <v>19144.12</v>
      </c>
      <c r="H147" s="38" t="e">
        <f t="shared" si="19"/>
        <v>#DIV/0!</v>
      </c>
      <c r="I147" s="25">
        <f t="shared" si="20"/>
        <v>19144.12</v>
      </c>
      <c r="J147" s="38">
        <f t="shared" si="21"/>
        <v>10.478445539135194</v>
      </c>
      <c r="K147" s="25">
        <f t="shared" si="22"/>
        <v>-163555.88</v>
      </c>
      <c r="L147" s="38">
        <f t="shared" si="23"/>
        <v>10.478445539135194</v>
      </c>
      <c r="M147" s="25">
        <f t="shared" si="24"/>
        <v>-163555.88</v>
      </c>
      <c r="N147" s="38" t="e">
        <f t="shared" si="26"/>
        <v>#DIV/0!</v>
      </c>
      <c r="O147" s="25">
        <f t="shared" si="25"/>
        <v>19144.12</v>
      </c>
    </row>
    <row r="148" spans="1:15" ht="25.5" outlineLevel="1" collapsed="1">
      <c r="A148" s="9" t="s">
        <v>179</v>
      </c>
      <c r="B148" s="10" t="s">
        <v>180</v>
      </c>
      <c r="C148" s="28">
        <v>218583.16</v>
      </c>
      <c r="D148" s="28">
        <v>608000</v>
      </c>
      <c r="E148" s="11">
        <v>608000</v>
      </c>
      <c r="F148" s="11">
        <v>152000</v>
      </c>
      <c r="G148" s="23">
        <v>309146.94</v>
      </c>
      <c r="H148" s="38">
        <f t="shared" si="19"/>
        <v>141.43218535224761</v>
      </c>
      <c r="I148" s="25">
        <f t="shared" si="20"/>
        <v>90563.78</v>
      </c>
      <c r="J148" s="38">
        <f t="shared" si="21"/>
        <v>50.846536184210521</v>
      </c>
      <c r="K148" s="25">
        <f t="shared" si="22"/>
        <v>-298853.06</v>
      </c>
      <c r="L148" s="38">
        <f t="shared" si="23"/>
        <v>50.846536184210521</v>
      </c>
      <c r="M148" s="25">
        <f t="shared" si="24"/>
        <v>-298853.06</v>
      </c>
      <c r="N148" s="38">
        <f t="shared" si="26"/>
        <v>203.38614473684208</v>
      </c>
      <c r="O148" s="25">
        <f t="shared" si="25"/>
        <v>157146.94</v>
      </c>
    </row>
    <row r="149" spans="1:15" ht="38.25" hidden="1" outlineLevel="2" collapsed="1">
      <c r="A149" s="9" t="s">
        <v>181</v>
      </c>
      <c r="B149" s="10" t="s">
        <v>182</v>
      </c>
      <c r="C149" s="28"/>
      <c r="D149" s="28">
        <v>0</v>
      </c>
      <c r="E149" s="11">
        <v>0</v>
      </c>
      <c r="F149" s="11">
        <v>0</v>
      </c>
      <c r="G149" s="23">
        <v>750</v>
      </c>
      <c r="H149" s="38" t="e">
        <f t="shared" si="19"/>
        <v>#DIV/0!</v>
      </c>
      <c r="I149" s="25">
        <f t="shared" si="20"/>
        <v>750</v>
      </c>
      <c r="J149" s="38" t="e">
        <f t="shared" si="21"/>
        <v>#DIV/0!</v>
      </c>
      <c r="K149" s="25">
        <f t="shared" si="22"/>
        <v>750</v>
      </c>
      <c r="L149" s="38" t="e">
        <f t="shared" si="23"/>
        <v>#DIV/0!</v>
      </c>
      <c r="M149" s="25">
        <f t="shared" si="24"/>
        <v>750</v>
      </c>
      <c r="N149" s="38" t="e">
        <f t="shared" si="26"/>
        <v>#DIV/0!</v>
      </c>
      <c r="O149" s="25">
        <f t="shared" si="25"/>
        <v>750</v>
      </c>
    </row>
    <row r="150" spans="1:15" ht="76.5" hidden="1" outlineLevel="3">
      <c r="A150" s="9" t="s">
        <v>183</v>
      </c>
      <c r="B150" s="10" t="s">
        <v>184</v>
      </c>
      <c r="C150" s="28"/>
      <c r="D150" s="28">
        <v>0</v>
      </c>
      <c r="E150" s="11">
        <v>0</v>
      </c>
      <c r="F150" s="11">
        <v>0</v>
      </c>
      <c r="G150" s="23">
        <v>750</v>
      </c>
      <c r="H150" s="38" t="e">
        <f t="shared" si="19"/>
        <v>#DIV/0!</v>
      </c>
      <c r="I150" s="25">
        <f t="shared" si="20"/>
        <v>750</v>
      </c>
      <c r="J150" s="38" t="e">
        <f t="shared" si="21"/>
        <v>#DIV/0!</v>
      </c>
      <c r="K150" s="25">
        <f t="shared" si="22"/>
        <v>750</v>
      </c>
      <c r="L150" s="38" t="e">
        <f t="shared" si="23"/>
        <v>#DIV/0!</v>
      </c>
      <c r="M150" s="25">
        <f t="shared" si="24"/>
        <v>750</v>
      </c>
      <c r="N150" s="38" t="e">
        <f t="shared" si="26"/>
        <v>#DIV/0!</v>
      </c>
      <c r="O150" s="25">
        <f t="shared" si="25"/>
        <v>750</v>
      </c>
    </row>
    <row r="151" spans="1:15" ht="140.25" hidden="1" outlineLevel="4">
      <c r="A151" s="9" t="s">
        <v>185</v>
      </c>
      <c r="B151" s="12" t="s">
        <v>186</v>
      </c>
      <c r="C151" s="28"/>
      <c r="D151" s="28">
        <v>0</v>
      </c>
      <c r="E151" s="11">
        <v>0</v>
      </c>
      <c r="F151" s="11">
        <v>0</v>
      </c>
      <c r="G151" s="23">
        <v>750</v>
      </c>
      <c r="H151" s="38" t="e">
        <f t="shared" si="19"/>
        <v>#DIV/0!</v>
      </c>
      <c r="I151" s="25">
        <f t="shared" si="20"/>
        <v>750</v>
      </c>
      <c r="J151" s="38" t="e">
        <f t="shared" si="21"/>
        <v>#DIV/0!</v>
      </c>
      <c r="K151" s="25">
        <f t="shared" si="22"/>
        <v>750</v>
      </c>
      <c r="L151" s="38" t="e">
        <f t="shared" si="23"/>
        <v>#DIV/0!</v>
      </c>
      <c r="M151" s="25">
        <f t="shared" si="24"/>
        <v>750</v>
      </c>
      <c r="N151" s="38" t="e">
        <f t="shared" si="26"/>
        <v>#DIV/0!</v>
      </c>
      <c r="O151" s="25">
        <f t="shared" si="25"/>
        <v>750</v>
      </c>
    </row>
    <row r="152" spans="1:15" ht="127.5" hidden="1" outlineLevel="7">
      <c r="A152" s="13" t="s">
        <v>185</v>
      </c>
      <c r="B152" s="16" t="s">
        <v>186</v>
      </c>
      <c r="C152" s="32"/>
      <c r="D152" s="32">
        <v>0</v>
      </c>
      <c r="E152" s="15">
        <v>0</v>
      </c>
      <c r="F152" s="15">
        <v>0</v>
      </c>
      <c r="G152" s="24">
        <v>750</v>
      </c>
      <c r="H152" s="38" t="e">
        <f t="shared" si="19"/>
        <v>#DIV/0!</v>
      </c>
      <c r="I152" s="25">
        <f t="shared" si="20"/>
        <v>750</v>
      </c>
      <c r="J152" s="38" t="e">
        <f t="shared" si="21"/>
        <v>#DIV/0!</v>
      </c>
      <c r="K152" s="25">
        <f t="shared" si="22"/>
        <v>750</v>
      </c>
      <c r="L152" s="38" t="e">
        <f t="shared" si="23"/>
        <v>#DIV/0!</v>
      </c>
      <c r="M152" s="25">
        <f t="shared" si="24"/>
        <v>750</v>
      </c>
      <c r="N152" s="38" t="e">
        <f t="shared" si="26"/>
        <v>#DIV/0!</v>
      </c>
      <c r="O152" s="25">
        <f t="shared" si="25"/>
        <v>750</v>
      </c>
    </row>
    <row r="153" spans="1:15" ht="89.25" hidden="1" outlineLevel="2" collapsed="1">
      <c r="A153" s="9" t="s">
        <v>187</v>
      </c>
      <c r="B153" s="10" t="s">
        <v>188</v>
      </c>
      <c r="C153" s="28"/>
      <c r="D153" s="28">
        <v>0</v>
      </c>
      <c r="E153" s="11">
        <v>0</v>
      </c>
      <c r="F153" s="11">
        <v>0</v>
      </c>
      <c r="G153" s="23">
        <v>45000</v>
      </c>
      <c r="H153" s="38" t="e">
        <f t="shared" si="19"/>
        <v>#DIV/0!</v>
      </c>
      <c r="I153" s="25">
        <f t="shared" si="20"/>
        <v>45000</v>
      </c>
      <c r="J153" s="38" t="e">
        <f t="shared" si="21"/>
        <v>#DIV/0!</v>
      </c>
      <c r="K153" s="25">
        <f t="shared" si="22"/>
        <v>45000</v>
      </c>
      <c r="L153" s="38" t="e">
        <f t="shared" si="23"/>
        <v>#DIV/0!</v>
      </c>
      <c r="M153" s="25">
        <f t="shared" si="24"/>
        <v>45000</v>
      </c>
      <c r="N153" s="38" t="e">
        <f t="shared" si="26"/>
        <v>#DIV/0!</v>
      </c>
      <c r="O153" s="25">
        <f t="shared" si="25"/>
        <v>45000</v>
      </c>
    </row>
    <row r="154" spans="1:15" ht="89.25" hidden="1" outlineLevel="3">
      <c r="A154" s="9" t="s">
        <v>189</v>
      </c>
      <c r="B154" s="10" t="s">
        <v>190</v>
      </c>
      <c r="C154" s="28"/>
      <c r="D154" s="28">
        <v>0</v>
      </c>
      <c r="E154" s="11">
        <v>0</v>
      </c>
      <c r="F154" s="11">
        <v>0</v>
      </c>
      <c r="G154" s="23">
        <v>45000</v>
      </c>
      <c r="H154" s="38" t="e">
        <f t="shared" si="19"/>
        <v>#DIV/0!</v>
      </c>
      <c r="I154" s="25">
        <f t="shared" si="20"/>
        <v>45000</v>
      </c>
      <c r="J154" s="38" t="e">
        <f t="shared" si="21"/>
        <v>#DIV/0!</v>
      </c>
      <c r="K154" s="25">
        <f t="shared" si="22"/>
        <v>45000</v>
      </c>
      <c r="L154" s="38" t="e">
        <f t="shared" si="23"/>
        <v>#DIV/0!</v>
      </c>
      <c r="M154" s="25">
        <f t="shared" si="24"/>
        <v>45000</v>
      </c>
      <c r="N154" s="38" t="e">
        <f t="shared" si="26"/>
        <v>#DIV/0!</v>
      </c>
      <c r="O154" s="25">
        <f t="shared" si="25"/>
        <v>45000</v>
      </c>
    </row>
    <row r="155" spans="1:15" ht="140.25" hidden="1" outlineLevel="4">
      <c r="A155" s="9" t="s">
        <v>191</v>
      </c>
      <c r="B155" s="12" t="s">
        <v>192</v>
      </c>
      <c r="C155" s="28"/>
      <c r="D155" s="28">
        <v>0</v>
      </c>
      <c r="E155" s="11">
        <v>0</v>
      </c>
      <c r="F155" s="11">
        <v>0</v>
      </c>
      <c r="G155" s="23">
        <v>45000</v>
      </c>
      <c r="H155" s="38" t="e">
        <f t="shared" si="19"/>
        <v>#DIV/0!</v>
      </c>
      <c r="I155" s="25">
        <f t="shared" si="20"/>
        <v>45000</v>
      </c>
      <c r="J155" s="38" t="e">
        <f t="shared" si="21"/>
        <v>#DIV/0!</v>
      </c>
      <c r="K155" s="25">
        <f t="shared" si="22"/>
        <v>45000</v>
      </c>
      <c r="L155" s="38" t="e">
        <f t="shared" si="23"/>
        <v>#DIV/0!</v>
      </c>
      <c r="M155" s="25">
        <f t="shared" si="24"/>
        <v>45000</v>
      </c>
      <c r="N155" s="38" t="e">
        <f t="shared" si="26"/>
        <v>#DIV/0!</v>
      </c>
      <c r="O155" s="25">
        <f t="shared" si="25"/>
        <v>45000</v>
      </c>
    </row>
    <row r="156" spans="1:15" ht="127.5" hidden="1" outlineLevel="7">
      <c r="A156" s="13" t="s">
        <v>191</v>
      </c>
      <c r="B156" s="16" t="s">
        <v>192</v>
      </c>
      <c r="C156" s="32"/>
      <c r="D156" s="32">
        <v>0</v>
      </c>
      <c r="E156" s="15">
        <v>0</v>
      </c>
      <c r="F156" s="15">
        <v>0</v>
      </c>
      <c r="G156" s="24">
        <v>45000</v>
      </c>
      <c r="H156" s="38" t="e">
        <f t="shared" si="19"/>
        <v>#DIV/0!</v>
      </c>
      <c r="I156" s="25">
        <f t="shared" si="20"/>
        <v>45000</v>
      </c>
      <c r="J156" s="38" t="e">
        <f t="shared" si="21"/>
        <v>#DIV/0!</v>
      </c>
      <c r="K156" s="25">
        <f t="shared" si="22"/>
        <v>45000</v>
      </c>
      <c r="L156" s="38" t="e">
        <f t="shared" si="23"/>
        <v>#DIV/0!</v>
      </c>
      <c r="M156" s="25">
        <f t="shared" si="24"/>
        <v>45000</v>
      </c>
      <c r="N156" s="38" t="e">
        <f t="shared" si="26"/>
        <v>#DIV/0!</v>
      </c>
      <c r="O156" s="25">
        <f t="shared" si="25"/>
        <v>45000</v>
      </c>
    </row>
    <row r="157" spans="1:15" ht="165.75" hidden="1" outlineLevel="2" collapsed="1">
      <c r="A157" s="9" t="s">
        <v>193</v>
      </c>
      <c r="B157" s="12" t="s">
        <v>194</v>
      </c>
      <c r="C157" s="28"/>
      <c r="D157" s="28">
        <v>0</v>
      </c>
      <c r="E157" s="11">
        <v>0</v>
      </c>
      <c r="F157" s="11">
        <v>0</v>
      </c>
      <c r="G157" s="23">
        <v>10000</v>
      </c>
      <c r="H157" s="38" t="e">
        <f t="shared" si="19"/>
        <v>#DIV/0!</v>
      </c>
      <c r="I157" s="25">
        <f t="shared" si="20"/>
        <v>10000</v>
      </c>
      <c r="J157" s="38" t="e">
        <f t="shared" si="21"/>
        <v>#DIV/0!</v>
      </c>
      <c r="K157" s="25">
        <f t="shared" si="22"/>
        <v>10000</v>
      </c>
      <c r="L157" s="38" t="e">
        <f t="shared" si="23"/>
        <v>#DIV/0!</v>
      </c>
      <c r="M157" s="25">
        <f t="shared" si="24"/>
        <v>10000</v>
      </c>
      <c r="N157" s="38" t="e">
        <f t="shared" si="26"/>
        <v>#DIV/0!</v>
      </c>
      <c r="O157" s="25">
        <f t="shared" si="25"/>
        <v>10000</v>
      </c>
    </row>
    <row r="158" spans="1:15" ht="38.25" hidden="1" outlineLevel="3">
      <c r="A158" s="9" t="s">
        <v>195</v>
      </c>
      <c r="B158" s="10" t="s">
        <v>196</v>
      </c>
      <c r="C158" s="28"/>
      <c r="D158" s="28">
        <v>0</v>
      </c>
      <c r="E158" s="11">
        <v>0</v>
      </c>
      <c r="F158" s="11">
        <v>0</v>
      </c>
      <c r="G158" s="23">
        <v>10000</v>
      </c>
      <c r="H158" s="38" t="e">
        <f t="shared" si="19"/>
        <v>#DIV/0!</v>
      </c>
      <c r="I158" s="25">
        <f t="shared" si="20"/>
        <v>10000</v>
      </c>
      <c r="J158" s="38" t="e">
        <f t="shared" si="21"/>
        <v>#DIV/0!</v>
      </c>
      <c r="K158" s="25">
        <f t="shared" si="22"/>
        <v>10000</v>
      </c>
      <c r="L158" s="38" t="e">
        <f t="shared" si="23"/>
        <v>#DIV/0!</v>
      </c>
      <c r="M158" s="25">
        <f t="shared" si="24"/>
        <v>10000</v>
      </c>
      <c r="N158" s="38" t="e">
        <f t="shared" si="26"/>
        <v>#DIV/0!</v>
      </c>
      <c r="O158" s="25">
        <f t="shared" si="25"/>
        <v>10000</v>
      </c>
    </row>
    <row r="159" spans="1:15" ht="89.25" hidden="1" outlineLevel="4">
      <c r="A159" s="9" t="s">
        <v>197</v>
      </c>
      <c r="B159" s="10" t="s">
        <v>198</v>
      </c>
      <c r="C159" s="28"/>
      <c r="D159" s="28">
        <v>0</v>
      </c>
      <c r="E159" s="11">
        <v>0</v>
      </c>
      <c r="F159" s="11">
        <v>0</v>
      </c>
      <c r="G159" s="23">
        <v>10000</v>
      </c>
      <c r="H159" s="38" t="e">
        <f t="shared" si="19"/>
        <v>#DIV/0!</v>
      </c>
      <c r="I159" s="25">
        <f t="shared" si="20"/>
        <v>10000</v>
      </c>
      <c r="J159" s="38" t="e">
        <f t="shared" si="21"/>
        <v>#DIV/0!</v>
      </c>
      <c r="K159" s="25">
        <f t="shared" si="22"/>
        <v>10000</v>
      </c>
      <c r="L159" s="38" t="e">
        <f t="shared" si="23"/>
        <v>#DIV/0!</v>
      </c>
      <c r="M159" s="25">
        <f t="shared" si="24"/>
        <v>10000</v>
      </c>
      <c r="N159" s="38" t="e">
        <f t="shared" si="26"/>
        <v>#DIV/0!</v>
      </c>
      <c r="O159" s="25">
        <f t="shared" si="25"/>
        <v>10000</v>
      </c>
    </row>
    <row r="160" spans="1:15" ht="76.5" hidden="1" outlineLevel="7">
      <c r="A160" s="13" t="s">
        <v>197</v>
      </c>
      <c r="B160" s="14" t="s">
        <v>198</v>
      </c>
      <c r="C160" s="32"/>
      <c r="D160" s="32">
        <v>0</v>
      </c>
      <c r="E160" s="15">
        <v>0</v>
      </c>
      <c r="F160" s="15">
        <v>0</v>
      </c>
      <c r="G160" s="24">
        <v>10000</v>
      </c>
      <c r="H160" s="38" t="e">
        <f t="shared" si="19"/>
        <v>#DIV/0!</v>
      </c>
      <c r="I160" s="25">
        <f t="shared" si="20"/>
        <v>10000</v>
      </c>
      <c r="J160" s="38" t="e">
        <f t="shared" si="21"/>
        <v>#DIV/0!</v>
      </c>
      <c r="K160" s="25">
        <f t="shared" si="22"/>
        <v>10000</v>
      </c>
      <c r="L160" s="38" t="e">
        <f t="shared" si="23"/>
        <v>#DIV/0!</v>
      </c>
      <c r="M160" s="25">
        <f t="shared" si="24"/>
        <v>10000</v>
      </c>
      <c r="N160" s="38" t="e">
        <f t="shared" si="26"/>
        <v>#DIV/0!</v>
      </c>
      <c r="O160" s="25">
        <f t="shared" si="25"/>
        <v>10000</v>
      </c>
    </row>
    <row r="161" spans="1:15" ht="76.5" hidden="1" outlineLevel="2" collapsed="1">
      <c r="A161" s="9" t="s">
        <v>199</v>
      </c>
      <c r="B161" s="10" t="s">
        <v>200</v>
      </c>
      <c r="C161" s="28"/>
      <c r="D161" s="28">
        <v>0</v>
      </c>
      <c r="E161" s="11">
        <v>0</v>
      </c>
      <c r="F161" s="11">
        <v>0</v>
      </c>
      <c r="G161" s="23">
        <v>25.5</v>
      </c>
      <c r="H161" s="38" t="e">
        <f t="shared" si="19"/>
        <v>#DIV/0!</v>
      </c>
      <c r="I161" s="25">
        <f t="shared" si="20"/>
        <v>25.5</v>
      </c>
      <c r="J161" s="38" t="e">
        <f t="shared" si="21"/>
        <v>#DIV/0!</v>
      </c>
      <c r="K161" s="25">
        <f t="shared" si="22"/>
        <v>25.5</v>
      </c>
      <c r="L161" s="38" t="e">
        <f t="shared" si="23"/>
        <v>#DIV/0!</v>
      </c>
      <c r="M161" s="25">
        <f t="shared" si="24"/>
        <v>25.5</v>
      </c>
      <c r="N161" s="38" t="e">
        <f t="shared" si="26"/>
        <v>#DIV/0!</v>
      </c>
      <c r="O161" s="25">
        <f t="shared" si="25"/>
        <v>25.5</v>
      </c>
    </row>
    <row r="162" spans="1:15" ht="140.25" hidden="1" outlineLevel="3">
      <c r="A162" s="9" t="s">
        <v>201</v>
      </c>
      <c r="B162" s="12" t="s">
        <v>202</v>
      </c>
      <c r="C162" s="28"/>
      <c r="D162" s="28">
        <v>0</v>
      </c>
      <c r="E162" s="11">
        <v>0</v>
      </c>
      <c r="F162" s="11">
        <v>0</v>
      </c>
      <c r="G162" s="23">
        <v>25.5</v>
      </c>
      <c r="H162" s="38" t="e">
        <f t="shared" si="19"/>
        <v>#DIV/0!</v>
      </c>
      <c r="I162" s="25">
        <f t="shared" si="20"/>
        <v>25.5</v>
      </c>
      <c r="J162" s="38" t="e">
        <f t="shared" si="21"/>
        <v>#DIV/0!</v>
      </c>
      <c r="K162" s="25">
        <f t="shared" si="22"/>
        <v>25.5</v>
      </c>
      <c r="L162" s="38" t="e">
        <f t="shared" si="23"/>
        <v>#DIV/0!</v>
      </c>
      <c r="M162" s="25">
        <f t="shared" si="24"/>
        <v>25.5</v>
      </c>
      <c r="N162" s="38" t="e">
        <f t="shared" si="26"/>
        <v>#DIV/0!</v>
      </c>
      <c r="O162" s="25">
        <f t="shared" si="25"/>
        <v>25.5</v>
      </c>
    </row>
    <row r="163" spans="1:15" ht="127.5" hidden="1" outlineLevel="7">
      <c r="A163" s="13" t="s">
        <v>201</v>
      </c>
      <c r="B163" s="16" t="s">
        <v>202</v>
      </c>
      <c r="C163" s="32"/>
      <c r="D163" s="32">
        <v>0</v>
      </c>
      <c r="E163" s="15">
        <v>0</v>
      </c>
      <c r="F163" s="15">
        <v>0</v>
      </c>
      <c r="G163" s="24">
        <v>25.5</v>
      </c>
      <c r="H163" s="38" t="e">
        <f t="shared" si="19"/>
        <v>#DIV/0!</v>
      </c>
      <c r="I163" s="25">
        <f t="shared" si="20"/>
        <v>25.5</v>
      </c>
      <c r="J163" s="38" t="e">
        <f t="shared" si="21"/>
        <v>#DIV/0!</v>
      </c>
      <c r="K163" s="25">
        <f t="shared" si="22"/>
        <v>25.5</v>
      </c>
      <c r="L163" s="38" t="e">
        <f t="shared" si="23"/>
        <v>#DIV/0!</v>
      </c>
      <c r="M163" s="25">
        <f t="shared" si="24"/>
        <v>25.5</v>
      </c>
      <c r="N163" s="38" t="e">
        <f t="shared" si="26"/>
        <v>#DIV/0!</v>
      </c>
      <c r="O163" s="25">
        <f t="shared" si="25"/>
        <v>25.5</v>
      </c>
    </row>
    <row r="164" spans="1:15" ht="38.25" hidden="1" outlineLevel="2" collapsed="1">
      <c r="A164" s="9" t="s">
        <v>203</v>
      </c>
      <c r="B164" s="10" t="s">
        <v>204</v>
      </c>
      <c r="C164" s="28"/>
      <c r="D164" s="28">
        <v>0</v>
      </c>
      <c r="E164" s="11">
        <v>0</v>
      </c>
      <c r="F164" s="11">
        <v>0</v>
      </c>
      <c r="G164" s="23">
        <v>10000</v>
      </c>
      <c r="H164" s="38" t="e">
        <f t="shared" si="19"/>
        <v>#DIV/0!</v>
      </c>
      <c r="I164" s="25">
        <f t="shared" si="20"/>
        <v>10000</v>
      </c>
      <c r="J164" s="38" t="e">
        <f t="shared" si="21"/>
        <v>#DIV/0!</v>
      </c>
      <c r="K164" s="25">
        <f t="shared" si="22"/>
        <v>10000</v>
      </c>
      <c r="L164" s="38" t="e">
        <f t="shared" si="23"/>
        <v>#DIV/0!</v>
      </c>
      <c r="M164" s="25">
        <f t="shared" si="24"/>
        <v>10000</v>
      </c>
      <c r="N164" s="38" t="e">
        <f t="shared" si="26"/>
        <v>#DIV/0!</v>
      </c>
      <c r="O164" s="25">
        <f t="shared" si="25"/>
        <v>10000</v>
      </c>
    </row>
    <row r="165" spans="1:15" ht="38.25" hidden="1" outlineLevel="3">
      <c r="A165" s="9" t="s">
        <v>205</v>
      </c>
      <c r="B165" s="10" t="s">
        <v>206</v>
      </c>
      <c r="C165" s="28"/>
      <c r="D165" s="28">
        <v>0</v>
      </c>
      <c r="E165" s="11">
        <v>0</v>
      </c>
      <c r="F165" s="11">
        <v>0</v>
      </c>
      <c r="G165" s="23">
        <v>10000</v>
      </c>
      <c r="H165" s="38" t="e">
        <f t="shared" si="19"/>
        <v>#DIV/0!</v>
      </c>
      <c r="I165" s="25">
        <f t="shared" si="20"/>
        <v>10000</v>
      </c>
      <c r="J165" s="38" t="e">
        <f t="shared" si="21"/>
        <v>#DIV/0!</v>
      </c>
      <c r="K165" s="25">
        <f t="shared" si="22"/>
        <v>10000</v>
      </c>
      <c r="L165" s="38" t="e">
        <f t="shared" si="23"/>
        <v>#DIV/0!</v>
      </c>
      <c r="M165" s="25">
        <f t="shared" si="24"/>
        <v>10000</v>
      </c>
      <c r="N165" s="38" t="e">
        <f t="shared" si="26"/>
        <v>#DIV/0!</v>
      </c>
      <c r="O165" s="25">
        <f t="shared" si="25"/>
        <v>10000</v>
      </c>
    </row>
    <row r="166" spans="1:15" ht="102" hidden="1" outlineLevel="4">
      <c r="A166" s="9" t="s">
        <v>207</v>
      </c>
      <c r="B166" s="10" t="s">
        <v>208</v>
      </c>
      <c r="C166" s="28"/>
      <c r="D166" s="28">
        <v>0</v>
      </c>
      <c r="E166" s="11">
        <v>0</v>
      </c>
      <c r="F166" s="11">
        <v>0</v>
      </c>
      <c r="G166" s="23">
        <v>10000</v>
      </c>
      <c r="H166" s="38" t="e">
        <f t="shared" si="19"/>
        <v>#DIV/0!</v>
      </c>
      <c r="I166" s="25">
        <f t="shared" si="20"/>
        <v>10000</v>
      </c>
      <c r="J166" s="38" t="e">
        <f t="shared" si="21"/>
        <v>#DIV/0!</v>
      </c>
      <c r="K166" s="25">
        <f t="shared" si="22"/>
        <v>10000</v>
      </c>
      <c r="L166" s="38" t="e">
        <f t="shared" si="23"/>
        <v>#DIV/0!</v>
      </c>
      <c r="M166" s="25">
        <f t="shared" si="24"/>
        <v>10000</v>
      </c>
      <c r="N166" s="38" t="e">
        <f t="shared" si="26"/>
        <v>#DIV/0!</v>
      </c>
      <c r="O166" s="25">
        <f t="shared" si="25"/>
        <v>10000</v>
      </c>
    </row>
    <row r="167" spans="1:15" ht="76.5" hidden="1" outlineLevel="7">
      <c r="A167" s="13" t="s">
        <v>207</v>
      </c>
      <c r="B167" s="14" t="s">
        <v>208</v>
      </c>
      <c r="C167" s="32"/>
      <c r="D167" s="32">
        <v>0</v>
      </c>
      <c r="E167" s="15">
        <v>0</v>
      </c>
      <c r="F167" s="15">
        <v>0</v>
      </c>
      <c r="G167" s="24">
        <v>10000</v>
      </c>
      <c r="H167" s="38" t="e">
        <f t="shared" si="19"/>
        <v>#DIV/0!</v>
      </c>
      <c r="I167" s="25">
        <f t="shared" si="20"/>
        <v>10000</v>
      </c>
      <c r="J167" s="38" t="e">
        <f t="shared" si="21"/>
        <v>#DIV/0!</v>
      </c>
      <c r="K167" s="25">
        <f t="shared" si="22"/>
        <v>10000</v>
      </c>
      <c r="L167" s="38" t="e">
        <f t="shared" si="23"/>
        <v>#DIV/0!</v>
      </c>
      <c r="M167" s="25">
        <f t="shared" si="24"/>
        <v>10000</v>
      </c>
      <c r="N167" s="38" t="e">
        <f t="shared" si="26"/>
        <v>#DIV/0!</v>
      </c>
      <c r="O167" s="25">
        <f t="shared" si="25"/>
        <v>10000</v>
      </c>
    </row>
    <row r="168" spans="1:15" ht="25.5" hidden="1" outlineLevel="2" collapsed="1">
      <c r="A168" s="9" t="s">
        <v>209</v>
      </c>
      <c r="B168" s="10" t="s">
        <v>210</v>
      </c>
      <c r="C168" s="28"/>
      <c r="D168" s="28">
        <v>0</v>
      </c>
      <c r="E168" s="11">
        <v>0</v>
      </c>
      <c r="F168" s="11">
        <v>0</v>
      </c>
      <c r="G168" s="23">
        <v>80500</v>
      </c>
      <c r="H168" s="38" t="e">
        <f t="shared" si="19"/>
        <v>#DIV/0!</v>
      </c>
      <c r="I168" s="25">
        <f t="shared" si="20"/>
        <v>80500</v>
      </c>
      <c r="J168" s="38" t="e">
        <f t="shared" si="21"/>
        <v>#DIV/0!</v>
      </c>
      <c r="K168" s="25">
        <f t="shared" si="22"/>
        <v>80500</v>
      </c>
      <c r="L168" s="38" t="e">
        <f t="shared" si="23"/>
        <v>#DIV/0!</v>
      </c>
      <c r="M168" s="25">
        <f t="shared" si="24"/>
        <v>80500</v>
      </c>
      <c r="N168" s="38" t="e">
        <f t="shared" si="26"/>
        <v>#DIV/0!</v>
      </c>
      <c r="O168" s="25">
        <f t="shared" si="25"/>
        <v>80500</v>
      </c>
    </row>
    <row r="169" spans="1:15" ht="51" hidden="1" outlineLevel="3">
      <c r="A169" s="9" t="s">
        <v>211</v>
      </c>
      <c r="B169" s="10" t="s">
        <v>212</v>
      </c>
      <c r="C169" s="28"/>
      <c r="D169" s="28">
        <v>0</v>
      </c>
      <c r="E169" s="11">
        <v>0</v>
      </c>
      <c r="F169" s="11">
        <v>0</v>
      </c>
      <c r="G169" s="23">
        <v>80500</v>
      </c>
      <c r="H169" s="38" t="e">
        <f t="shared" si="19"/>
        <v>#DIV/0!</v>
      </c>
      <c r="I169" s="25">
        <f t="shared" si="20"/>
        <v>80500</v>
      </c>
      <c r="J169" s="38" t="e">
        <f t="shared" si="21"/>
        <v>#DIV/0!</v>
      </c>
      <c r="K169" s="25">
        <f t="shared" si="22"/>
        <v>80500</v>
      </c>
      <c r="L169" s="38" t="e">
        <f t="shared" si="23"/>
        <v>#DIV/0!</v>
      </c>
      <c r="M169" s="25">
        <f t="shared" si="24"/>
        <v>80500</v>
      </c>
      <c r="N169" s="38" t="e">
        <f t="shared" si="26"/>
        <v>#DIV/0!</v>
      </c>
      <c r="O169" s="25">
        <f t="shared" si="25"/>
        <v>80500</v>
      </c>
    </row>
    <row r="170" spans="1:15" ht="51" hidden="1" outlineLevel="7">
      <c r="A170" s="13" t="s">
        <v>211</v>
      </c>
      <c r="B170" s="14" t="s">
        <v>212</v>
      </c>
      <c r="C170" s="32"/>
      <c r="D170" s="32">
        <v>0</v>
      </c>
      <c r="E170" s="15">
        <v>0</v>
      </c>
      <c r="F170" s="15">
        <v>0</v>
      </c>
      <c r="G170" s="24">
        <v>80500</v>
      </c>
      <c r="H170" s="38" t="e">
        <f t="shared" si="19"/>
        <v>#DIV/0!</v>
      </c>
      <c r="I170" s="25">
        <f t="shared" si="20"/>
        <v>80500</v>
      </c>
      <c r="J170" s="38" t="e">
        <f t="shared" si="21"/>
        <v>#DIV/0!</v>
      </c>
      <c r="K170" s="25">
        <f t="shared" si="22"/>
        <v>80500</v>
      </c>
      <c r="L170" s="38" t="e">
        <f t="shared" si="23"/>
        <v>#DIV/0!</v>
      </c>
      <c r="M170" s="25">
        <f t="shared" si="24"/>
        <v>80500</v>
      </c>
      <c r="N170" s="38" t="e">
        <f t="shared" si="26"/>
        <v>#DIV/0!</v>
      </c>
      <c r="O170" s="25">
        <f t="shared" si="25"/>
        <v>80500</v>
      </c>
    </row>
    <row r="171" spans="1:15" ht="89.25" hidden="1" outlineLevel="2" collapsed="1">
      <c r="A171" s="9" t="s">
        <v>213</v>
      </c>
      <c r="B171" s="10" t="s">
        <v>214</v>
      </c>
      <c r="C171" s="28"/>
      <c r="D171" s="28">
        <v>0</v>
      </c>
      <c r="E171" s="11">
        <v>0</v>
      </c>
      <c r="F171" s="11">
        <v>0</v>
      </c>
      <c r="G171" s="23">
        <v>28200</v>
      </c>
      <c r="H171" s="38" t="e">
        <f t="shared" si="19"/>
        <v>#DIV/0!</v>
      </c>
      <c r="I171" s="25">
        <f t="shared" si="20"/>
        <v>28200</v>
      </c>
      <c r="J171" s="38" t="e">
        <f t="shared" si="21"/>
        <v>#DIV/0!</v>
      </c>
      <c r="K171" s="25">
        <f t="shared" si="22"/>
        <v>28200</v>
      </c>
      <c r="L171" s="38" t="e">
        <f t="shared" si="23"/>
        <v>#DIV/0!</v>
      </c>
      <c r="M171" s="25">
        <f t="shared" si="24"/>
        <v>28200</v>
      </c>
      <c r="N171" s="38" t="e">
        <f t="shared" si="26"/>
        <v>#DIV/0!</v>
      </c>
      <c r="O171" s="25">
        <f t="shared" si="25"/>
        <v>28200</v>
      </c>
    </row>
    <row r="172" spans="1:15" ht="153" hidden="1" outlineLevel="3">
      <c r="A172" s="9" t="s">
        <v>215</v>
      </c>
      <c r="B172" s="12" t="s">
        <v>216</v>
      </c>
      <c r="C172" s="28"/>
      <c r="D172" s="28">
        <v>0</v>
      </c>
      <c r="E172" s="11">
        <v>0</v>
      </c>
      <c r="F172" s="11">
        <v>0</v>
      </c>
      <c r="G172" s="23">
        <v>28200</v>
      </c>
      <c r="H172" s="38" t="e">
        <f t="shared" si="19"/>
        <v>#DIV/0!</v>
      </c>
      <c r="I172" s="25">
        <f t="shared" si="20"/>
        <v>28200</v>
      </c>
      <c r="J172" s="38" t="e">
        <f t="shared" si="21"/>
        <v>#DIV/0!</v>
      </c>
      <c r="K172" s="25">
        <f t="shared" si="22"/>
        <v>28200</v>
      </c>
      <c r="L172" s="38" t="e">
        <f t="shared" si="23"/>
        <v>#DIV/0!</v>
      </c>
      <c r="M172" s="25">
        <f t="shared" si="24"/>
        <v>28200</v>
      </c>
      <c r="N172" s="38" t="e">
        <f t="shared" si="26"/>
        <v>#DIV/0!</v>
      </c>
      <c r="O172" s="25">
        <f t="shared" si="25"/>
        <v>28200</v>
      </c>
    </row>
    <row r="173" spans="1:15" ht="140.25" hidden="1" outlineLevel="7">
      <c r="A173" s="13" t="s">
        <v>215</v>
      </c>
      <c r="B173" s="16" t="s">
        <v>216</v>
      </c>
      <c r="C173" s="32"/>
      <c r="D173" s="32">
        <v>0</v>
      </c>
      <c r="E173" s="15">
        <v>0</v>
      </c>
      <c r="F173" s="15">
        <v>0</v>
      </c>
      <c r="G173" s="24">
        <v>28200</v>
      </c>
      <c r="H173" s="38" t="e">
        <f t="shared" si="19"/>
        <v>#DIV/0!</v>
      </c>
      <c r="I173" s="25">
        <f t="shared" si="20"/>
        <v>28200</v>
      </c>
      <c r="J173" s="38" t="e">
        <f t="shared" si="21"/>
        <v>#DIV/0!</v>
      </c>
      <c r="K173" s="25">
        <f t="shared" si="22"/>
        <v>28200</v>
      </c>
      <c r="L173" s="38" t="e">
        <f t="shared" si="23"/>
        <v>#DIV/0!</v>
      </c>
      <c r="M173" s="25">
        <f t="shared" si="24"/>
        <v>28200</v>
      </c>
      <c r="N173" s="38" t="e">
        <f t="shared" si="26"/>
        <v>#DIV/0!</v>
      </c>
      <c r="O173" s="25">
        <f t="shared" si="25"/>
        <v>28200</v>
      </c>
    </row>
    <row r="174" spans="1:15" ht="38.25" hidden="1" outlineLevel="2">
      <c r="A174" s="9" t="s">
        <v>217</v>
      </c>
      <c r="B174" s="10" t="s">
        <v>218</v>
      </c>
      <c r="C174" s="28"/>
      <c r="D174" s="28">
        <v>608000</v>
      </c>
      <c r="E174" s="11">
        <v>608000</v>
      </c>
      <c r="F174" s="11">
        <v>152000</v>
      </c>
      <c r="G174" s="23">
        <v>134671.44</v>
      </c>
      <c r="H174" s="38" t="e">
        <f t="shared" si="19"/>
        <v>#DIV/0!</v>
      </c>
      <c r="I174" s="25">
        <f t="shared" si="20"/>
        <v>134671.44</v>
      </c>
      <c r="J174" s="38">
        <f t="shared" si="21"/>
        <v>22.149907894736842</v>
      </c>
      <c r="K174" s="25">
        <f t="shared" si="22"/>
        <v>-473328.56</v>
      </c>
      <c r="L174" s="38">
        <f t="shared" si="23"/>
        <v>22.149907894736842</v>
      </c>
      <c r="M174" s="25">
        <f t="shared" si="24"/>
        <v>-473328.56</v>
      </c>
      <c r="N174" s="38">
        <f t="shared" si="26"/>
        <v>88.599631578947367</v>
      </c>
      <c r="O174" s="25">
        <f t="shared" si="25"/>
        <v>-17328.559999999998</v>
      </c>
    </row>
    <row r="175" spans="1:15" ht="51" hidden="1" outlineLevel="3">
      <c r="A175" s="9" t="s">
        <v>219</v>
      </c>
      <c r="B175" s="10" t="s">
        <v>220</v>
      </c>
      <c r="C175" s="28"/>
      <c r="D175" s="28">
        <v>608000</v>
      </c>
      <c r="E175" s="11">
        <v>608000</v>
      </c>
      <c r="F175" s="11">
        <v>152000</v>
      </c>
      <c r="G175" s="23">
        <v>134671.44</v>
      </c>
      <c r="H175" s="38" t="e">
        <f t="shared" si="19"/>
        <v>#DIV/0!</v>
      </c>
      <c r="I175" s="25">
        <f t="shared" si="20"/>
        <v>134671.44</v>
      </c>
      <c r="J175" s="38">
        <f t="shared" si="21"/>
        <v>22.149907894736842</v>
      </c>
      <c r="K175" s="25">
        <f t="shared" si="22"/>
        <v>-473328.56</v>
      </c>
      <c r="L175" s="38">
        <f t="shared" si="23"/>
        <v>22.149907894736842</v>
      </c>
      <c r="M175" s="25">
        <f t="shared" si="24"/>
        <v>-473328.56</v>
      </c>
      <c r="N175" s="38">
        <f t="shared" si="26"/>
        <v>88.599631578947367</v>
      </c>
      <c r="O175" s="25">
        <f t="shared" si="25"/>
        <v>-17328.559999999998</v>
      </c>
    </row>
    <row r="176" spans="1:15" ht="51" hidden="1" outlineLevel="4">
      <c r="A176" s="9" t="s">
        <v>219</v>
      </c>
      <c r="B176" s="10" t="s">
        <v>220</v>
      </c>
      <c r="C176" s="28"/>
      <c r="D176" s="28">
        <v>608000</v>
      </c>
      <c r="E176" s="11">
        <v>608000</v>
      </c>
      <c r="F176" s="11">
        <v>152000</v>
      </c>
      <c r="G176" s="23">
        <v>0</v>
      </c>
      <c r="H176" s="38" t="e">
        <f t="shared" si="19"/>
        <v>#DIV/0!</v>
      </c>
      <c r="I176" s="25">
        <f t="shared" si="20"/>
        <v>0</v>
      </c>
      <c r="J176" s="38">
        <f t="shared" si="21"/>
        <v>0</v>
      </c>
      <c r="K176" s="25">
        <f t="shared" si="22"/>
        <v>-608000</v>
      </c>
      <c r="L176" s="38">
        <f t="shared" si="23"/>
        <v>0</v>
      </c>
      <c r="M176" s="25">
        <f t="shared" si="24"/>
        <v>-608000</v>
      </c>
      <c r="N176" s="38">
        <f t="shared" si="26"/>
        <v>0</v>
      </c>
      <c r="O176" s="25">
        <f t="shared" si="25"/>
        <v>-152000</v>
      </c>
    </row>
    <row r="177" spans="1:15" ht="51" hidden="1" outlineLevel="7">
      <c r="A177" s="13" t="s">
        <v>219</v>
      </c>
      <c r="B177" s="14" t="s">
        <v>220</v>
      </c>
      <c r="C177" s="32"/>
      <c r="D177" s="32">
        <v>608000</v>
      </c>
      <c r="E177" s="15">
        <v>608000</v>
      </c>
      <c r="F177" s="15">
        <v>152000</v>
      </c>
      <c r="G177" s="24">
        <v>0</v>
      </c>
      <c r="H177" s="38" t="e">
        <f t="shared" si="19"/>
        <v>#DIV/0!</v>
      </c>
      <c r="I177" s="25">
        <f t="shared" si="20"/>
        <v>0</v>
      </c>
      <c r="J177" s="38">
        <f t="shared" si="21"/>
        <v>0</v>
      </c>
      <c r="K177" s="25">
        <f t="shared" si="22"/>
        <v>-608000</v>
      </c>
      <c r="L177" s="38">
        <f t="shared" si="23"/>
        <v>0</v>
      </c>
      <c r="M177" s="25">
        <f t="shared" si="24"/>
        <v>-608000</v>
      </c>
      <c r="N177" s="38">
        <f t="shared" si="26"/>
        <v>0</v>
      </c>
      <c r="O177" s="25">
        <f t="shared" si="25"/>
        <v>-152000</v>
      </c>
    </row>
    <row r="178" spans="1:15" ht="114.75" hidden="1" outlineLevel="4">
      <c r="A178" s="9" t="s">
        <v>221</v>
      </c>
      <c r="B178" s="12" t="s">
        <v>222</v>
      </c>
      <c r="C178" s="28"/>
      <c r="D178" s="28">
        <v>0</v>
      </c>
      <c r="E178" s="11">
        <v>0</v>
      </c>
      <c r="F178" s="11">
        <v>0</v>
      </c>
      <c r="G178" s="23">
        <v>134671.44</v>
      </c>
      <c r="H178" s="38" t="e">
        <f t="shared" si="19"/>
        <v>#DIV/0!</v>
      </c>
      <c r="I178" s="25">
        <f t="shared" si="20"/>
        <v>134671.44</v>
      </c>
      <c r="J178" s="38" t="e">
        <f t="shared" si="21"/>
        <v>#DIV/0!</v>
      </c>
      <c r="K178" s="25">
        <f t="shared" si="22"/>
        <v>134671.44</v>
      </c>
      <c r="L178" s="38" t="e">
        <f t="shared" si="23"/>
        <v>#DIV/0!</v>
      </c>
      <c r="M178" s="25">
        <f t="shared" si="24"/>
        <v>134671.44</v>
      </c>
      <c r="N178" s="38" t="e">
        <f t="shared" si="26"/>
        <v>#DIV/0!</v>
      </c>
      <c r="O178" s="25">
        <f t="shared" si="25"/>
        <v>134671.44</v>
      </c>
    </row>
    <row r="179" spans="1:15" ht="102" hidden="1" outlineLevel="7">
      <c r="A179" s="13" t="s">
        <v>221</v>
      </c>
      <c r="B179" s="16" t="s">
        <v>222</v>
      </c>
      <c r="C179" s="32"/>
      <c r="D179" s="32">
        <v>0</v>
      </c>
      <c r="E179" s="15">
        <v>0</v>
      </c>
      <c r="F179" s="15">
        <v>0</v>
      </c>
      <c r="G179" s="24">
        <v>134671.44</v>
      </c>
      <c r="H179" s="38" t="e">
        <f t="shared" si="19"/>
        <v>#DIV/0!</v>
      </c>
      <c r="I179" s="25">
        <f t="shared" si="20"/>
        <v>134671.44</v>
      </c>
      <c r="J179" s="38" t="e">
        <f t="shared" si="21"/>
        <v>#DIV/0!</v>
      </c>
      <c r="K179" s="25">
        <f t="shared" si="22"/>
        <v>134671.44</v>
      </c>
      <c r="L179" s="38" t="e">
        <f t="shared" si="23"/>
        <v>#DIV/0!</v>
      </c>
      <c r="M179" s="25">
        <f t="shared" si="24"/>
        <v>134671.44</v>
      </c>
      <c r="N179" s="38" t="e">
        <f t="shared" si="26"/>
        <v>#DIV/0!</v>
      </c>
      <c r="O179" s="25">
        <f t="shared" si="25"/>
        <v>134671.44</v>
      </c>
    </row>
    <row r="180" spans="1:15" outlineLevel="1">
      <c r="A180" s="9" t="s">
        <v>223</v>
      </c>
      <c r="B180" s="10" t="s">
        <v>224</v>
      </c>
      <c r="C180" s="28">
        <f>C181+C184</f>
        <v>-221.54</v>
      </c>
      <c r="D180" s="28">
        <v>0</v>
      </c>
      <c r="E180" s="11">
        <v>0</v>
      </c>
      <c r="F180" s="11">
        <v>0</v>
      </c>
      <c r="G180" s="23">
        <v>132914.98000000001</v>
      </c>
      <c r="H180" s="38">
        <v>0</v>
      </c>
      <c r="I180" s="25">
        <f t="shared" si="20"/>
        <v>133136.52000000002</v>
      </c>
      <c r="J180" s="38">
        <v>0</v>
      </c>
      <c r="K180" s="25">
        <f t="shared" si="22"/>
        <v>132914.98000000001</v>
      </c>
      <c r="L180" s="38">
        <v>0</v>
      </c>
      <c r="M180" s="25">
        <f t="shared" si="24"/>
        <v>132914.98000000001</v>
      </c>
      <c r="N180" s="38">
        <v>0</v>
      </c>
      <c r="O180" s="25">
        <f t="shared" si="25"/>
        <v>132914.98000000001</v>
      </c>
    </row>
    <row r="181" spans="1:15" s="42" customFormat="1" outlineLevel="2" collapsed="1">
      <c r="A181" s="39" t="s">
        <v>225</v>
      </c>
      <c r="B181" s="29" t="s">
        <v>226</v>
      </c>
      <c r="C181" s="30">
        <v>-221.54</v>
      </c>
      <c r="D181" s="30">
        <v>0</v>
      </c>
      <c r="E181" s="30">
        <v>0</v>
      </c>
      <c r="F181" s="30">
        <v>0</v>
      </c>
      <c r="G181" s="22">
        <v>3625.54</v>
      </c>
      <c r="H181" s="40">
        <v>0</v>
      </c>
      <c r="I181" s="41">
        <f t="shared" si="20"/>
        <v>3847.08</v>
      </c>
      <c r="J181" s="40">
        <v>0</v>
      </c>
      <c r="K181" s="41">
        <f t="shared" si="22"/>
        <v>3625.54</v>
      </c>
      <c r="L181" s="40">
        <v>0</v>
      </c>
      <c r="M181" s="41">
        <f t="shared" si="24"/>
        <v>3625.54</v>
      </c>
      <c r="N181" s="40">
        <v>0</v>
      </c>
      <c r="O181" s="41">
        <f t="shared" si="25"/>
        <v>3625.54</v>
      </c>
    </row>
    <row r="182" spans="1:15" ht="38.25" hidden="1" outlineLevel="3">
      <c r="A182" s="9" t="s">
        <v>227</v>
      </c>
      <c r="B182" s="10" t="s">
        <v>228</v>
      </c>
      <c r="C182" s="28"/>
      <c r="D182" s="28">
        <v>0</v>
      </c>
      <c r="E182" s="11">
        <v>0</v>
      </c>
      <c r="F182" s="11">
        <v>0</v>
      </c>
      <c r="G182" s="23">
        <v>3625.54</v>
      </c>
      <c r="H182" s="38" t="e">
        <f t="shared" si="19"/>
        <v>#DIV/0!</v>
      </c>
      <c r="I182" s="25">
        <f t="shared" si="20"/>
        <v>3625.54</v>
      </c>
      <c r="J182" s="38" t="e">
        <f t="shared" si="21"/>
        <v>#DIV/0!</v>
      </c>
      <c r="K182" s="25">
        <f t="shared" si="22"/>
        <v>3625.54</v>
      </c>
      <c r="L182" s="38" t="e">
        <f t="shared" si="23"/>
        <v>#DIV/0!</v>
      </c>
      <c r="M182" s="25">
        <f t="shared" si="24"/>
        <v>3625.54</v>
      </c>
      <c r="N182" s="38" t="e">
        <f t="shared" si="26"/>
        <v>#DIV/0!</v>
      </c>
      <c r="O182" s="25">
        <f t="shared" si="25"/>
        <v>3625.54</v>
      </c>
    </row>
    <row r="183" spans="1:15" ht="25.5" hidden="1" outlineLevel="7">
      <c r="A183" s="13" t="s">
        <v>227</v>
      </c>
      <c r="B183" s="14" t="s">
        <v>228</v>
      </c>
      <c r="C183" s="32"/>
      <c r="D183" s="32">
        <v>0</v>
      </c>
      <c r="E183" s="15">
        <v>0</v>
      </c>
      <c r="F183" s="15">
        <v>0</v>
      </c>
      <c r="G183" s="24">
        <v>3625.54</v>
      </c>
      <c r="H183" s="38" t="e">
        <f t="shared" si="19"/>
        <v>#DIV/0!</v>
      </c>
      <c r="I183" s="25">
        <f t="shared" si="20"/>
        <v>3625.54</v>
      </c>
      <c r="J183" s="38" t="e">
        <f t="shared" si="21"/>
        <v>#DIV/0!</v>
      </c>
      <c r="K183" s="25">
        <f t="shared" si="22"/>
        <v>3625.54</v>
      </c>
      <c r="L183" s="38" t="e">
        <f t="shared" si="23"/>
        <v>#DIV/0!</v>
      </c>
      <c r="M183" s="25">
        <f t="shared" si="24"/>
        <v>3625.54</v>
      </c>
      <c r="N183" s="38" t="e">
        <f t="shared" si="26"/>
        <v>#DIV/0!</v>
      </c>
      <c r="O183" s="25">
        <f t="shared" si="25"/>
        <v>3625.54</v>
      </c>
    </row>
    <row r="184" spans="1:15" s="42" customFormat="1" outlineLevel="2" collapsed="1">
      <c r="A184" s="39" t="s">
        <v>229</v>
      </c>
      <c r="B184" s="29" t="s">
        <v>230</v>
      </c>
      <c r="C184" s="30">
        <v>0</v>
      </c>
      <c r="D184" s="30">
        <v>0</v>
      </c>
      <c r="E184" s="30">
        <v>0</v>
      </c>
      <c r="F184" s="30">
        <v>0</v>
      </c>
      <c r="G184" s="22">
        <v>129289.44</v>
      </c>
      <c r="H184" s="40">
        <v>0</v>
      </c>
      <c r="I184" s="41">
        <f t="shared" si="20"/>
        <v>129289.44</v>
      </c>
      <c r="J184" s="40">
        <v>0</v>
      </c>
      <c r="K184" s="41">
        <f t="shared" si="22"/>
        <v>129289.44</v>
      </c>
      <c r="L184" s="40">
        <v>0</v>
      </c>
      <c r="M184" s="41">
        <f t="shared" si="24"/>
        <v>129289.44</v>
      </c>
      <c r="N184" s="40">
        <v>0</v>
      </c>
      <c r="O184" s="41">
        <f t="shared" si="25"/>
        <v>129289.44</v>
      </c>
    </row>
    <row r="185" spans="1:15" ht="25.5" hidden="1" outlineLevel="3">
      <c r="A185" s="9" t="s">
        <v>231</v>
      </c>
      <c r="B185" s="10" t="s">
        <v>232</v>
      </c>
      <c r="C185" s="28"/>
      <c r="D185" s="28">
        <v>0</v>
      </c>
      <c r="E185" s="11">
        <v>0</v>
      </c>
      <c r="F185" s="11">
        <v>0</v>
      </c>
      <c r="G185" s="23">
        <v>129289.44</v>
      </c>
      <c r="H185" s="38" t="e">
        <f t="shared" si="19"/>
        <v>#DIV/0!</v>
      </c>
      <c r="I185" s="25">
        <f t="shared" si="20"/>
        <v>129289.44</v>
      </c>
      <c r="J185" s="38" t="e">
        <f t="shared" si="21"/>
        <v>#DIV/0!</v>
      </c>
      <c r="K185" s="25">
        <f t="shared" si="22"/>
        <v>129289.44</v>
      </c>
      <c r="L185" s="38" t="e">
        <f t="shared" si="23"/>
        <v>#DIV/0!</v>
      </c>
      <c r="M185" s="25">
        <f t="shared" si="24"/>
        <v>129289.44</v>
      </c>
      <c r="N185" s="38" t="e">
        <f t="shared" si="26"/>
        <v>#DIV/0!</v>
      </c>
      <c r="O185" s="25">
        <f t="shared" si="25"/>
        <v>129289.44</v>
      </c>
    </row>
    <row r="186" spans="1:15" ht="25.5" hidden="1" outlineLevel="7">
      <c r="A186" s="13" t="s">
        <v>231</v>
      </c>
      <c r="B186" s="14" t="s">
        <v>232</v>
      </c>
      <c r="C186" s="32"/>
      <c r="D186" s="32">
        <v>0</v>
      </c>
      <c r="E186" s="15">
        <v>0</v>
      </c>
      <c r="F186" s="15">
        <v>0</v>
      </c>
      <c r="G186" s="24">
        <v>129289.44</v>
      </c>
      <c r="H186" s="38" t="e">
        <f t="shared" si="19"/>
        <v>#DIV/0!</v>
      </c>
      <c r="I186" s="25">
        <f t="shared" si="20"/>
        <v>129289.44</v>
      </c>
      <c r="J186" s="38" t="e">
        <f t="shared" si="21"/>
        <v>#DIV/0!</v>
      </c>
      <c r="K186" s="25">
        <f t="shared" si="22"/>
        <v>129289.44</v>
      </c>
      <c r="L186" s="38" t="e">
        <f t="shared" si="23"/>
        <v>#DIV/0!</v>
      </c>
      <c r="M186" s="25">
        <f t="shared" si="24"/>
        <v>129289.44</v>
      </c>
      <c r="N186" s="38" t="e">
        <f t="shared" si="26"/>
        <v>#DIV/0!</v>
      </c>
      <c r="O186" s="25">
        <f t="shared" si="25"/>
        <v>129289.44</v>
      </c>
    </row>
    <row r="187" spans="1:15">
      <c r="A187" s="9" t="s">
        <v>233</v>
      </c>
      <c r="B187" s="10" t="s">
        <v>234</v>
      </c>
      <c r="C187" s="28">
        <f>C188+C229+C235+C241</f>
        <v>51274651.519999996</v>
      </c>
      <c r="D187" s="28">
        <f t="shared" ref="D187:G187" si="27">D188+D229+D235+D241</f>
        <v>280387666.44</v>
      </c>
      <c r="E187" s="28">
        <f t="shared" si="27"/>
        <v>315369003.17000002</v>
      </c>
      <c r="F187" s="28">
        <f t="shared" si="27"/>
        <v>64551475.390000001</v>
      </c>
      <c r="G187" s="28">
        <f t="shared" si="27"/>
        <v>44355713.020000003</v>
      </c>
      <c r="H187" s="38">
        <f t="shared" si="19"/>
        <v>86.506122821134696</v>
      </c>
      <c r="I187" s="25">
        <f t="shared" si="20"/>
        <v>-6918938.4999999925</v>
      </c>
      <c r="J187" s="38">
        <f t="shared" si="21"/>
        <v>15.819423722580773</v>
      </c>
      <c r="K187" s="25">
        <f t="shared" si="22"/>
        <v>-236031953.41999999</v>
      </c>
      <c r="L187" s="38">
        <f t="shared" si="23"/>
        <v>14.064702800259038</v>
      </c>
      <c r="M187" s="25">
        <f t="shared" si="24"/>
        <v>-271013290.15000004</v>
      </c>
      <c r="N187" s="38">
        <f t="shared" si="26"/>
        <v>68.713709101173194</v>
      </c>
      <c r="O187" s="25">
        <f t="shared" si="25"/>
        <v>-20195762.369999997</v>
      </c>
    </row>
    <row r="188" spans="1:15" ht="38.25" outlineLevel="1">
      <c r="A188" s="9" t="s">
        <v>235</v>
      </c>
      <c r="B188" s="10" t="s">
        <v>236</v>
      </c>
      <c r="C188" s="28">
        <f>C189+C193+C206+C222</f>
        <v>54670332.18</v>
      </c>
      <c r="D188" s="28">
        <f t="shared" ref="D188:G188" si="28">D189+D193+D206+D222</f>
        <v>280387666.44</v>
      </c>
      <c r="E188" s="28">
        <f t="shared" si="28"/>
        <v>315087813.66000003</v>
      </c>
      <c r="F188" s="28">
        <f t="shared" si="28"/>
        <v>64397846.469999999</v>
      </c>
      <c r="G188" s="28">
        <f t="shared" si="28"/>
        <v>54539423.07</v>
      </c>
      <c r="H188" s="38">
        <f t="shared" si="19"/>
        <v>99.760548171595175</v>
      </c>
      <c r="I188" s="25">
        <f t="shared" si="20"/>
        <v>-130909.1099999994</v>
      </c>
      <c r="J188" s="38">
        <f t="shared" si="21"/>
        <v>19.451434423800116</v>
      </c>
      <c r="K188" s="25">
        <f t="shared" si="22"/>
        <v>-225848243.37</v>
      </c>
      <c r="L188" s="38">
        <f t="shared" si="23"/>
        <v>17.309277193706876</v>
      </c>
      <c r="M188" s="25">
        <f t="shared" si="24"/>
        <v>-260548390.59000003</v>
      </c>
      <c r="N188" s="38">
        <f t="shared" si="26"/>
        <v>84.691377211515004</v>
      </c>
      <c r="O188" s="25">
        <f t="shared" si="25"/>
        <v>-9858423.3999999985</v>
      </c>
    </row>
    <row r="189" spans="1:15" s="42" customFormat="1" ht="25.5" outlineLevel="2" collapsed="1">
      <c r="A189" s="39" t="s">
        <v>237</v>
      </c>
      <c r="B189" s="29" t="s">
        <v>238</v>
      </c>
      <c r="C189" s="30">
        <v>20822000</v>
      </c>
      <c r="D189" s="30">
        <v>110245800</v>
      </c>
      <c r="E189" s="30">
        <v>110245800</v>
      </c>
      <c r="F189" s="30">
        <v>27561600</v>
      </c>
      <c r="G189" s="22">
        <v>27561600</v>
      </c>
      <c r="H189" s="40">
        <f t="shared" si="19"/>
        <v>132.36768802228411</v>
      </c>
      <c r="I189" s="41">
        <f t="shared" si="20"/>
        <v>6739600</v>
      </c>
      <c r="J189" s="40">
        <f t="shared" si="21"/>
        <v>25.000136059604994</v>
      </c>
      <c r="K189" s="41">
        <f t="shared" si="22"/>
        <v>-82684200</v>
      </c>
      <c r="L189" s="40">
        <f t="shared" si="23"/>
        <v>25.000136059604994</v>
      </c>
      <c r="M189" s="41">
        <f t="shared" si="24"/>
        <v>-82684200</v>
      </c>
      <c r="N189" s="40">
        <f t="shared" si="26"/>
        <v>100</v>
      </c>
      <c r="O189" s="41">
        <f t="shared" si="25"/>
        <v>0</v>
      </c>
    </row>
    <row r="190" spans="1:15" ht="25.5" hidden="1" outlineLevel="3">
      <c r="A190" s="9" t="s">
        <v>239</v>
      </c>
      <c r="B190" s="10" t="s">
        <v>240</v>
      </c>
      <c r="C190" s="28"/>
      <c r="D190" s="28">
        <v>110245800</v>
      </c>
      <c r="E190" s="11">
        <v>110245800</v>
      </c>
      <c r="F190" s="11">
        <v>27561600</v>
      </c>
      <c r="G190" s="23">
        <v>27561600</v>
      </c>
      <c r="H190" s="38" t="e">
        <f t="shared" si="19"/>
        <v>#DIV/0!</v>
      </c>
      <c r="I190" s="25">
        <f t="shared" si="20"/>
        <v>27561600</v>
      </c>
      <c r="J190" s="38">
        <f t="shared" si="21"/>
        <v>25.000136059604994</v>
      </c>
      <c r="K190" s="25">
        <f t="shared" si="22"/>
        <v>-82684200</v>
      </c>
      <c r="L190" s="38">
        <f t="shared" si="23"/>
        <v>25.000136059604994</v>
      </c>
      <c r="M190" s="25">
        <f t="shared" si="24"/>
        <v>-82684200</v>
      </c>
      <c r="N190" s="38">
        <f t="shared" si="26"/>
        <v>100</v>
      </c>
      <c r="O190" s="25">
        <f t="shared" si="25"/>
        <v>0</v>
      </c>
    </row>
    <row r="191" spans="1:15" ht="38.25" hidden="1" outlineLevel="4">
      <c r="A191" s="9" t="s">
        <v>241</v>
      </c>
      <c r="B191" s="10" t="s">
        <v>242</v>
      </c>
      <c r="C191" s="28"/>
      <c r="D191" s="28">
        <v>110245800</v>
      </c>
      <c r="E191" s="11">
        <v>110245800</v>
      </c>
      <c r="F191" s="11">
        <v>27561600</v>
      </c>
      <c r="G191" s="23">
        <v>27561600</v>
      </c>
      <c r="H191" s="38" t="e">
        <f t="shared" si="19"/>
        <v>#DIV/0!</v>
      </c>
      <c r="I191" s="25">
        <f t="shared" si="20"/>
        <v>27561600</v>
      </c>
      <c r="J191" s="38">
        <f t="shared" si="21"/>
        <v>25.000136059604994</v>
      </c>
      <c r="K191" s="25">
        <f t="shared" si="22"/>
        <v>-82684200</v>
      </c>
      <c r="L191" s="38">
        <f t="shared" si="23"/>
        <v>25.000136059604994</v>
      </c>
      <c r="M191" s="25">
        <f t="shared" si="24"/>
        <v>-82684200</v>
      </c>
      <c r="N191" s="38">
        <f t="shared" si="26"/>
        <v>100</v>
      </c>
      <c r="O191" s="25">
        <f t="shared" si="25"/>
        <v>0</v>
      </c>
    </row>
    <row r="192" spans="1:15" ht="38.25" hidden="1" outlineLevel="7">
      <c r="A192" s="13" t="s">
        <v>241</v>
      </c>
      <c r="B192" s="14" t="s">
        <v>242</v>
      </c>
      <c r="C192" s="32"/>
      <c r="D192" s="32">
        <v>110245800</v>
      </c>
      <c r="E192" s="15">
        <v>110245800</v>
      </c>
      <c r="F192" s="15">
        <v>27561600</v>
      </c>
      <c r="G192" s="24">
        <v>27561600</v>
      </c>
      <c r="H192" s="38" t="e">
        <f t="shared" si="19"/>
        <v>#DIV/0!</v>
      </c>
      <c r="I192" s="25">
        <f t="shared" si="20"/>
        <v>27561600</v>
      </c>
      <c r="J192" s="38">
        <f t="shared" si="21"/>
        <v>25.000136059604994</v>
      </c>
      <c r="K192" s="25">
        <f t="shared" si="22"/>
        <v>-82684200</v>
      </c>
      <c r="L192" s="38">
        <f t="shared" si="23"/>
        <v>25.000136059604994</v>
      </c>
      <c r="M192" s="25">
        <f t="shared" si="24"/>
        <v>-82684200</v>
      </c>
      <c r="N192" s="38">
        <f t="shared" si="26"/>
        <v>100</v>
      </c>
      <c r="O192" s="25">
        <f t="shared" si="25"/>
        <v>0</v>
      </c>
    </row>
    <row r="193" spans="1:15" s="42" customFormat="1" ht="38.25" outlineLevel="2" collapsed="1">
      <c r="A193" s="39" t="s">
        <v>243</v>
      </c>
      <c r="B193" s="29" t="s">
        <v>244</v>
      </c>
      <c r="C193" s="30">
        <v>1544291.72</v>
      </c>
      <c r="D193" s="30">
        <v>7632600</v>
      </c>
      <c r="E193" s="30">
        <v>33730019.93</v>
      </c>
      <c r="F193" s="30">
        <v>94500</v>
      </c>
      <c r="G193" s="22">
        <v>94500</v>
      </c>
      <c r="H193" s="40">
        <f t="shared" si="19"/>
        <v>6.1193101521000193</v>
      </c>
      <c r="I193" s="41">
        <f t="shared" si="20"/>
        <v>-1449791.72</v>
      </c>
      <c r="J193" s="40">
        <f t="shared" si="21"/>
        <v>1.2381102114613631</v>
      </c>
      <c r="K193" s="41">
        <f t="shared" si="22"/>
        <v>-7538100</v>
      </c>
      <c r="L193" s="40">
        <f t="shared" si="23"/>
        <v>0.28016585876947631</v>
      </c>
      <c r="M193" s="41">
        <f t="shared" si="24"/>
        <v>-33635519.93</v>
      </c>
      <c r="N193" s="40">
        <f t="shared" si="26"/>
        <v>100</v>
      </c>
      <c r="O193" s="41">
        <f t="shared" si="25"/>
        <v>0</v>
      </c>
    </row>
    <row r="194" spans="1:15" ht="51" hidden="1" outlineLevel="3">
      <c r="A194" s="9" t="s">
        <v>245</v>
      </c>
      <c r="B194" s="10" t="s">
        <v>246</v>
      </c>
      <c r="C194" s="28"/>
      <c r="D194" s="28">
        <v>0</v>
      </c>
      <c r="E194" s="11">
        <v>10898456.140000001</v>
      </c>
      <c r="F194" s="11">
        <v>0</v>
      </c>
      <c r="G194" s="23">
        <v>0</v>
      </c>
      <c r="H194" s="38" t="e">
        <f t="shared" si="19"/>
        <v>#DIV/0!</v>
      </c>
      <c r="I194" s="25">
        <f t="shared" si="20"/>
        <v>0</v>
      </c>
      <c r="J194" s="38" t="e">
        <f t="shared" si="21"/>
        <v>#DIV/0!</v>
      </c>
      <c r="K194" s="25">
        <f t="shared" si="22"/>
        <v>0</v>
      </c>
      <c r="L194" s="38">
        <f t="shared" si="23"/>
        <v>0</v>
      </c>
      <c r="M194" s="25">
        <f t="shared" si="24"/>
        <v>-10898456.140000001</v>
      </c>
      <c r="N194" s="38" t="e">
        <f t="shared" si="26"/>
        <v>#DIV/0!</v>
      </c>
      <c r="O194" s="25">
        <f t="shared" si="25"/>
        <v>0</v>
      </c>
    </row>
    <row r="195" spans="1:15" ht="51" hidden="1" outlineLevel="4">
      <c r="A195" s="9" t="s">
        <v>247</v>
      </c>
      <c r="B195" s="10" t="s">
        <v>248</v>
      </c>
      <c r="C195" s="28"/>
      <c r="D195" s="28">
        <v>0</v>
      </c>
      <c r="E195" s="11">
        <v>10898456.140000001</v>
      </c>
      <c r="F195" s="11">
        <v>0</v>
      </c>
      <c r="G195" s="23">
        <v>0</v>
      </c>
      <c r="H195" s="38" t="e">
        <f t="shared" si="19"/>
        <v>#DIV/0!</v>
      </c>
      <c r="I195" s="25">
        <f t="shared" si="20"/>
        <v>0</v>
      </c>
      <c r="J195" s="38" t="e">
        <f t="shared" si="21"/>
        <v>#DIV/0!</v>
      </c>
      <c r="K195" s="25">
        <f t="shared" si="22"/>
        <v>0</v>
      </c>
      <c r="L195" s="38">
        <f t="shared" si="23"/>
        <v>0</v>
      </c>
      <c r="M195" s="25">
        <f t="shared" si="24"/>
        <v>-10898456.140000001</v>
      </c>
      <c r="N195" s="38" t="e">
        <f t="shared" si="26"/>
        <v>#DIV/0!</v>
      </c>
      <c r="O195" s="25">
        <f t="shared" si="25"/>
        <v>0</v>
      </c>
    </row>
    <row r="196" spans="1:15" ht="51" hidden="1" outlineLevel="7">
      <c r="A196" s="13" t="s">
        <v>247</v>
      </c>
      <c r="B196" s="14" t="s">
        <v>248</v>
      </c>
      <c r="C196" s="32"/>
      <c r="D196" s="32">
        <v>0</v>
      </c>
      <c r="E196" s="15">
        <v>10898456.140000001</v>
      </c>
      <c r="F196" s="15">
        <v>0</v>
      </c>
      <c r="G196" s="24">
        <v>0</v>
      </c>
      <c r="H196" s="38" t="e">
        <f t="shared" si="19"/>
        <v>#DIV/0!</v>
      </c>
      <c r="I196" s="25">
        <f t="shared" si="20"/>
        <v>0</v>
      </c>
      <c r="J196" s="38" t="e">
        <f t="shared" si="21"/>
        <v>#DIV/0!</v>
      </c>
      <c r="K196" s="25">
        <f t="shared" si="22"/>
        <v>0</v>
      </c>
      <c r="L196" s="38">
        <f t="shared" si="23"/>
        <v>0</v>
      </c>
      <c r="M196" s="25">
        <f t="shared" si="24"/>
        <v>-10898456.140000001</v>
      </c>
      <c r="N196" s="38" t="e">
        <f t="shared" si="26"/>
        <v>#DIV/0!</v>
      </c>
      <c r="O196" s="25">
        <f t="shared" si="25"/>
        <v>0</v>
      </c>
    </row>
    <row r="197" spans="1:15" ht="38.25" hidden="1" outlineLevel="3">
      <c r="A197" s="9" t="s">
        <v>249</v>
      </c>
      <c r="B197" s="10" t="s">
        <v>250</v>
      </c>
      <c r="C197" s="28"/>
      <c r="D197" s="28">
        <v>0</v>
      </c>
      <c r="E197" s="11">
        <v>218585</v>
      </c>
      <c r="F197" s="11">
        <v>0</v>
      </c>
      <c r="G197" s="23">
        <v>0</v>
      </c>
      <c r="H197" s="38" t="e">
        <f t="shared" si="19"/>
        <v>#DIV/0!</v>
      </c>
      <c r="I197" s="25">
        <f t="shared" si="20"/>
        <v>0</v>
      </c>
      <c r="J197" s="38" t="e">
        <f t="shared" si="21"/>
        <v>#DIV/0!</v>
      </c>
      <c r="K197" s="25">
        <f t="shared" si="22"/>
        <v>0</v>
      </c>
      <c r="L197" s="38">
        <f t="shared" si="23"/>
        <v>0</v>
      </c>
      <c r="M197" s="25">
        <f t="shared" si="24"/>
        <v>-218585</v>
      </c>
      <c r="N197" s="38" t="e">
        <f t="shared" si="26"/>
        <v>#DIV/0!</v>
      </c>
      <c r="O197" s="25">
        <f t="shared" si="25"/>
        <v>0</v>
      </c>
    </row>
    <row r="198" spans="1:15" ht="51" hidden="1" outlineLevel="4">
      <c r="A198" s="9" t="s">
        <v>251</v>
      </c>
      <c r="B198" s="10" t="s">
        <v>252</v>
      </c>
      <c r="C198" s="28"/>
      <c r="D198" s="28">
        <v>0</v>
      </c>
      <c r="E198" s="11">
        <v>218585</v>
      </c>
      <c r="F198" s="11">
        <v>0</v>
      </c>
      <c r="G198" s="23">
        <v>0</v>
      </c>
      <c r="H198" s="38" t="e">
        <f t="shared" si="19"/>
        <v>#DIV/0!</v>
      </c>
      <c r="I198" s="25">
        <f t="shared" si="20"/>
        <v>0</v>
      </c>
      <c r="J198" s="38" t="e">
        <f t="shared" si="21"/>
        <v>#DIV/0!</v>
      </c>
      <c r="K198" s="25">
        <f t="shared" si="22"/>
        <v>0</v>
      </c>
      <c r="L198" s="38">
        <f t="shared" si="23"/>
        <v>0</v>
      </c>
      <c r="M198" s="25">
        <f t="shared" si="24"/>
        <v>-218585</v>
      </c>
      <c r="N198" s="38" t="e">
        <f t="shared" si="26"/>
        <v>#DIV/0!</v>
      </c>
      <c r="O198" s="25">
        <f t="shared" si="25"/>
        <v>0</v>
      </c>
    </row>
    <row r="199" spans="1:15" ht="38.25" hidden="1" outlineLevel="7">
      <c r="A199" s="13" t="s">
        <v>251</v>
      </c>
      <c r="B199" s="14" t="s">
        <v>252</v>
      </c>
      <c r="C199" s="32"/>
      <c r="D199" s="32">
        <v>0</v>
      </c>
      <c r="E199" s="15">
        <v>218585</v>
      </c>
      <c r="F199" s="15">
        <v>0</v>
      </c>
      <c r="G199" s="24">
        <v>0</v>
      </c>
      <c r="H199" s="38" t="e">
        <f t="shared" si="19"/>
        <v>#DIV/0!</v>
      </c>
      <c r="I199" s="25">
        <f t="shared" si="20"/>
        <v>0</v>
      </c>
      <c r="J199" s="38" t="e">
        <f t="shared" si="21"/>
        <v>#DIV/0!</v>
      </c>
      <c r="K199" s="25">
        <f t="shared" si="22"/>
        <v>0</v>
      </c>
      <c r="L199" s="38">
        <f t="shared" si="23"/>
        <v>0</v>
      </c>
      <c r="M199" s="25">
        <f t="shared" si="24"/>
        <v>-218585</v>
      </c>
      <c r="N199" s="38" t="e">
        <f t="shared" si="26"/>
        <v>#DIV/0!</v>
      </c>
      <c r="O199" s="25">
        <f t="shared" si="25"/>
        <v>0</v>
      </c>
    </row>
    <row r="200" spans="1:15" ht="38.25" hidden="1" outlineLevel="3">
      <c r="A200" s="9" t="s">
        <v>253</v>
      </c>
      <c r="B200" s="10" t="s">
        <v>254</v>
      </c>
      <c r="C200" s="28"/>
      <c r="D200" s="28">
        <v>0</v>
      </c>
      <c r="E200" s="11">
        <v>5633270.8399999999</v>
      </c>
      <c r="F200" s="11">
        <v>0</v>
      </c>
      <c r="G200" s="23">
        <v>0</v>
      </c>
      <c r="H200" s="38" t="e">
        <f t="shared" si="19"/>
        <v>#DIV/0!</v>
      </c>
      <c r="I200" s="25">
        <f t="shared" si="20"/>
        <v>0</v>
      </c>
      <c r="J200" s="38" t="e">
        <f t="shared" si="21"/>
        <v>#DIV/0!</v>
      </c>
      <c r="K200" s="25">
        <f t="shared" si="22"/>
        <v>0</v>
      </c>
      <c r="L200" s="38">
        <f t="shared" si="23"/>
        <v>0</v>
      </c>
      <c r="M200" s="25">
        <f t="shared" si="24"/>
        <v>-5633270.8399999999</v>
      </c>
      <c r="N200" s="38" t="e">
        <f t="shared" si="26"/>
        <v>#DIV/0!</v>
      </c>
      <c r="O200" s="25">
        <f t="shared" si="25"/>
        <v>0</v>
      </c>
    </row>
    <row r="201" spans="1:15" ht="51" hidden="1" outlineLevel="4">
      <c r="A201" s="9" t="s">
        <v>255</v>
      </c>
      <c r="B201" s="10" t="s">
        <v>256</v>
      </c>
      <c r="C201" s="28"/>
      <c r="D201" s="28">
        <v>0</v>
      </c>
      <c r="E201" s="11">
        <v>5633270.8399999999</v>
      </c>
      <c r="F201" s="11">
        <v>0</v>
      </c>
      <c r="G201" s="23">
        <v>0</v>
      </c>
      <c r="H201" s="38" t="e">
        <f t="shared" si="19"/>
        <v>#DIV/0!</v>
      </c>
      <c r="I201" s="25">
        <f t="shared" si="20"/>
        <v>0</v>
      </c>
      <c r="J201" s="38" t="e">
        <f t="shared" si="21"/>
        <v>#DIV/0!</v>
      </c>
      <c r="K201" s="25">
        <f t="shared" si="22"/>
        <v>0</v>
      </c>
      <c r="L201" s="38">
        <f t="shared" si="23"/>
        <v>0</v>
      </c>
      <c r="M201" s="25">
        <f t="shared" si="24"/>
        <v>-5633270.8399999999</v>
      </c>
      <c r="N201" s="38" t="e">
        <f t="shared" si="26"/>
        <v>#DIV/0!</v>
      </c>
      <c r="O201" s="25">
        <f t="shared" si="25"/>
        <v>0</v>
      </c>
    </row>
    <row r="202" spans="1:15" ht="51" hidden="1" outlineLevel="7">
      <c r="A202" s="13" t="s">
        <v>255</v>
      </c>
      <c r="B202" s="14" t="s">
        <v>256</v>
      </c>
      <c r="C202" s="32"/>
      <c r="D202" s="32">
        <v>0</v>
      </c>
      <c r="E202" s="15">
        <v>5633270.8399999999</v>
      </c>
      <c r="F202" s="15">
        <v>0</v>
      </c>
      <c r="G202" s="24">
        <v>0</v>
      </c>
      <c r="H202" s="38" t="e">
        <f t="shared" si="19"/>
        <v>#DIV/0!</v>
      </c>
      <c r="I202" s="25">
        <f t="shared" si="20"/>
        <v>0</v>
      </c>
      <c r="J202" s="38" t="e">
        <f t="shared" si="21"/>
        <v>#DIV/0!</v>
      </c>
      <c r="K202" s="25">
        <f t="shared" si="22"/>
        <v>0</v>
      </c>
      <c r="L202" s="38">
        <f t="shared" si="23"/>
        <v>0</v>
      </c>
      <c r="M202" s="25">
        <f t="shared" si="24"/>
        <v>-5633270.8399999999</v>
      </c>
      <c r="N202" s="38" t="e">
        <f t="shared" si="26"/>
        <v>#DIV/0!</v>
      </c>
      <c r="O202" s="25">
        <f t="shared" si="25"/>
        <v>0</v>
      </c>
    </row>
    <row r="203" spans="1:15" hidden="1" outlineLevel="3">
      <c r="A203" s="9" t="s">
        <v>257</v>
      </c>
      <c r="B203" s="10" t="s">
        <v>258</v>
      </c>
      <c r="C203" s="28"/>
      <c r="D203" s="28">
        <v>7632600</v>
      </c>
      <c r="E203" s="11">
        <v>16979707.949999999</v>
      </c>
      <c r="F203" s="11">
        <v>94500</v>
      </c>
      <c r="G203" s="23">
        <v>94500</v>
      </c>
      <c r="H203" s="38" t="e">
        <f t="shared" si="19"/>
        <v>#DIV/0!</v>
      </c>
      <c r="I203" s="25">
        <f t="shared" si="20"/>
        <v>94500</v>
      </c>
      <c r="J203" s="38">
        <f t="shared" si="21"/>
        <v>1.2381102114613631</v>
      </c>
      <c r="K203" s="25">
        <f t="shared" si="22"/>
        <v>-7538100</v>
      </c>
      <c r="L203" s="38">
        <f t="shared" si="23"/>
        <v>0.5565466748796466</v>
      </c>
      <c r="M203" s="25">
        <f t="shared" si="24"/>
        <v>-16885207.949999999</v>
      </c>
      <c r="N203" s="38">
        <f t="shared" si="26"/>
        <v>100</v>
      </c>
      <c r="O203" s="25">
        <f t="shared" si="25"/>
        <v>0</v>
      </c>
    </row>
    <row r="204" spans="1:15" ht="25.5" hidden="1" outlineLevel="4">
      <c r="A204" s="9" t="s">
        <v>259</v>
      </c>
      <c r="B204" s="10" t="s">
        <v>260</v>
      </c>
      <c r="C204" s="28"/>
      <c r="D204" s="28">
        <v>7632600</v>
      </c>
      <c r="E204" s="11">
        <v>16979707.949999999</v>
      </c>
      <c r="F204" s="11">
        <v>94500</v>
      </c>
      <c r="G204" s="23">
        <v>94500</v>
      </c>
      <c r="H204" s="38" t="e">
        <f t="shared" si="19"/>
        <v>#DIV/0!</v>
      </c>
      <c r="I204" s="25">
        <f t="shared" si="20"/>
        <v>94500</v>
      </c>
      <c r="J204" s="38">
        <f t="shared" si="21"/>
        <v>1.2381102114613631</v>
      </c>
      <c r="K204" s="25">
        <f t="shared" si="22"/>
        <v>-7538100</v>
      </c>
      <c r="L204" s="38">
        <f t="shared" si="23"/>
        <v>0.5565466748796466</v>
      </c>
      <c r="M204" s="25">
        <f t="shared" si="24"/>
        <v>-16885207.949999999</v>
      </c>
      <c r="N204" s="38">
        <f t="shared" si="26"/>
        <v>100</v>
      </c>
      <c r="O204" s="25">
        <f t="shared" si="25"/>
        <v>0</v>
      </c>
    </row>
    <row r="205" spans="1:15" ht="25.5" hidden="1" outlineLevel="7">
      <c r="A205" s="13" t="s">
        <v>259</v>
      </c>
      <c r="B205" s="14" t="s">
        <v>260</v>
      </c>
      <c r="C205" s="32"/>
      <c r="D205" s="32">
        <v>7632600</v>
      </c>
      <c r="E205" s="15">
        <v>16979707.949999999</v>
      </c>
      <c r="F205" s="15">
        <v>94500</v>
      </c>
      <c r="G205" s="24">
        <v>94500</v>
      </c>
      <c r="H205" s="38" t="e">
        <f t="shared" ref="H205:H241" si="29">G205/C205*100</f>
        <v>#DIV/0!</v>
      </c>
      <c r="I205" s="25">
        <f t="shared" ref="I205:I241" si="30">G205-C205</f>
        <v>94500</v>
      </c>
      <c r="J205" s="38">
        <f t="shared" ref="J205:J240" si="31">G205/D205*100</f>
        <v>1.2381102114613631</v>
      </c>
      <c r="K205" s="25">
        <f t="shared" ref="K205:K241" si="32">G205-D205</f>
        <v>-7538100</v>
      </c>
      <c r="L205" s="38">
        <f t="shared" ref="L205:L240" si="33">G205/E205*100</f>
        <v>0.5565466748796466</v>
      </c>
      <c r="M205" s="25">
        <f t="shared" ref="M205:M241" si="34">G205-E205</f>
        <v>-16885207.949999999</v>
      </c>
      <c r="N205" s="38">
        <f t="shared" ref="N205:N240" si="35">G205/F205*100</f>
        <v>100</v>
      </c>
      <c r="O205" s="25">
        <f t="shared" ref="O205:O241" si="36">G205-F205</f>
        <v>0</v>
      </c>
    </row>
    <row r="206" spans="1:15" s="42" customFormat="1" ht="25.5" outlineLevel="2" collapsed="1">
      <c r="A206" s="39" t="s">
        <v>261</v>
      </c>
      <c r="B206" s="29" t="s">
        <v>262</v>
      </c>
      <c r="C206" s="30">
        <v>31476557.75</v>
      </c>
      <c r="D206" s="30">
        <v>152045200</v>
      </c>
      <c r="E206" s="30">
        <v>152045256.12</v>
      </c>
      <c r="F206" s="30">
        <v>33705472.219999999</v>
      </c>
      <c r="G206" s="22">
        <v>23847048.82</v>
      </c>
      <c r="H206" s="40">
        <f t="shared" si="29"/>
        <v>75.761298326847708</v>
      </c>
      <c r="I206" s="41">
        <f t="shared" si="30"/>
        <v>-7629508.9299999997</v>
      </c>
      <c r="J206" s="40">
        <f t="shared" si="31"/>
        <v>15.6841839268849</v>
      </c>
      <c r="K206" s="41">
        <f t="shared" si="32"/>
        <v>-128198151.18000001</v>
      </c>
      <c r="L206" s="40">
        <f t="shared" si="33"/>
        <v>15.684178137842714</v>
      </c>
      <c r="M206" s="41">
        <f t="shared" si="34"/>
        <v>-128198207.30000001</v>
      </c>
      <c r="N206" s="40">
        <f t="shared" si="35"/>
        <v>70.751267522220758</v>
      </c>
      <c r="O206" s="41">
        <f t="shared" si="36"/>
        <v>-9858423.3999999985</v>
      </c>
    </row>
    <row r="207" spans="1:15" ht="51" hidden="1" outlineLevel="3">
      <c r="A207" s="9" t="s">
        <v>263</v>
      </c>
      <c r="B207" s="10" t="s">
        <v>264</v>
      </c>
      <c r="C207" s="28"/>
      <c r="D207" s="28">
        <v>137933300</v>
      </c>
      <c r="E207" s="11">
        <v>137933353</v>
      </c>
      <c r="F207" s="11">
        <v>32441561.199999999</v>
      </c>
      <c r="G207" s="23">
        <v>22582825.899999999</v>
      </c>
      <c r="H207" s="38" t="e">
        <f t="shared" si="29"/>
        <v>#DIV/0!</v>
      </c>
      <c r="I207" s="25">
        <f t="shared" si="30"/>
        <v>22582825.899999999</v>
      </c>
      <c r="J207" s="38">
        <f t="shared" si="31"/>
        <v>16.372279862803254</v>
      </c>
      <c r="K207" s="25">
        <f t="shared" si="32"/>
        <v>-115350474.09999999</v>
      </c>
      <c r="L207" s="38">
        <f t="shared" si="33"/>
        <v>16.372273571860461</v>
      </c>
      <c r="M207" s="25">
        <f t="shared" si="34"/>
        <v>-115350527.09999999</v>
      </c>
      <c r="N207" s="38">
        <f t="shared" si="35"/>
        <v>69.610786487057226</v>
      </c>
      <c r="O207" s="25">
        <f t="shared" si="36"/>
        <v>-9858735.3000000007</v>
      </c>
    </row>
    <row r="208" spans="1:15" ht="51" hidden="1" outlineLevel="4">
      <c r="A208" s="9" t="s">
        <v>265</v>
      </c>
      <c r="B208" s="10" t="s">
        <v>266</v>
      </c>
      <c r="C208" s="28"/>
      <c r="D208" s="28">
        <v>137933300</v>
      </c>
      <c r="E208" s="11">
        <v>137933353</v>
      </c>
      <c r="F208" s="11">
        <v>32441561.199999999</v>
      </c>
      <c r="G208" s="23">
        <v>22582825.899999999</v>
      </c>
      <c r="H208" s="38" t="e">
        <f t="shared" si="29"/>
        <v>#DIV/0!</v>
      </c>
      <c r="I208" s="25">
        <f t="shared" si="30"/>
        <v>22582825.899999999</v>
      </c>
      <c r="J208" s="38">
        <f t="shared" si="31"/>
        <v>16.372279862803254</v>
      </c>
      <c r="K208" s="25">
        <f t="shared" si="32"/>
        <v>-115350474.09999999</v>
      </c>
      <c r="L208" s="38">
        <f t="shared" si="33"/>
        <v>16.372273571860461</v>
      </c>
      <c r="M208" s="25">
        <f t="shared" si="34"/>
        <v>-115350527.09999999</v>
      </c>
      <c r="N208" s="38">
        <f t="shared" si="35"/>
        <v>69.610786487057226</v>
      </c>
      <c r="O208" s="25">
        <f t="shared" si="36"/>
        <v>-9858735.3000000007</v>
      </c>
    </row>
    <row r="209" spans="1:15" ht="51" hidden="1" outlineLevel="7">
      <c r="A209" s="13" t="s">
        <v>265</v>
      </c>
      <c r="B209" s="14" t="s">
        <v>266</v>
      </c>
      <c r="C209" s="32"/>
      <c r="D209" s="32">
        <v>137933300</v>
      </c>
      <c r="E209" s="15">
        <v>137933353</v>
      </c>
      <c r="F209" s="15">
        <v>32441561.199999999</v>
      </c>
      <c r="G209" s="24">
        <v>22582825.899999999</v>
      </c>
      <c r="H209" s="38" t="e">
        <f t="shared" si="29"/>
        <v>#DIV/0!</v>
      </c>
      <c r="I209" s="25">
        <f t="shared" si="30"/>
        <v>22582825.899999999</v>
      </c>
      <c r="J209" s="38">
        <f t="shared" si="31"/>
        <v>16.372279862803254</v>
      </c>
      <c r="K209" s="25">
        <f t="shared" si="32"/>
        <v>-115350474.09999999</v>
      </c>
      <c r="L209" s="38">
        <f t="shared" si="33"/>
        <v>16.372273571860461</v>
      </c>
      <c r="M209" s="25">
        <f t="shared" si="34"/>
        <v>-115350527.09999999</v>
      </c>
      <c r="N209" s="38">
        <f t="shared" si="35"/>
        <v>69.610786487057226</v>
      </c>
      <c r="O209" s="25">
        <f t="shared" si="36"/>
        <v>-9858735.3000000007</v>
      </c>
    </row>
    <row r="210" spans="1:15" ht="102" hidden="1" outlineLevel="3">
      <c r="A210" s="9" t="s">
        <v>267</v>
      </c>
      <c r="B210" s="10" t="s">
        <v>268</v>
      </c>
      <c r="C210" s="28"/>
      <c r="D210" s="28">
        <v>11693200</v>
      </c>
      <c r="E210" s="11">
        <v>11693184.359999999</v>
      </c>
      <c r="F210" s="11">
        <v>977790</v>
      </c>
      <c r="G210" s="23">
        <v>977790</v>
      </c>
      <c r="H210" s="38" t="e">
        <f t="shared" si="29"/>
        <v>#DIV/0!</v>
      </c>
      <c r="I210" s="25">
        <f t="shared" si="30"/>
        <v>977790</v>
      </c>
      <c r="J210" s="38">
        <f t="shared" si="31"/>
        <v>8.362039475934731</v>
      </c>
      <c r="K210" s="25">
        <f t="shared" si="32"/>
        <v>-10715410</v>
      </c>
      <c r="L210" s="38">
        <f t="shared" si="33"/>
        <v>8.3620506604242077</v>
      </c>
      <c r="M210" s="25">
        <f t="shared" si="34"/>
        <v>-10715394.359999999</v>
      </c>
      <c r="N210" s="38">
        <f t="shared" si="35"/>
        <v>100</v>
      </c>
      <c r="O210" s="25">
        <f t="shared" si="36"/>
        <v>0</v>
      </c>
    </row>
    <row r="211" spans="1:15" ht="89.25" hidden="1" outlineLevel="4">
      <c r="A211" s="9" t="s">
        <v>269</v>
      </c>
      <c r="B211" s="10" t="s">
        <v>270</v>
      </c>
      <c r="C211" s="28"/>
      <c r="D211" s="28">
        <v>11693200</v>
      </c>
      <c r="E211" s="11">
        <v>11693184.359999999</v>
      </c>
      <c r="F211" s="11">
        <v>977790</v>
      </c>
      <c r="G211" s="23">
        <v>977790</v>
      </c>
      <c r="H211" s="38" t="e">
        <f t="shared" si="29"/>
        <v>#DIV/0!</v>
      </c>
      <c r="I211" s="25">
        <f t="shared" si="30"/>
        <v>977790</v>
      </c>
      <c r="J211" s="38">
        <f t="shared" si="31"/>
        <v>8.362039475934731</v>
      </c>
      <c r="K211" s="25">
        <f t="shared" si="32"/>
        <v>-10715410</v>
      </c>
      <c r="L211" s="38">
        <f t="shared" si="33"/>
        <v>8.3620506604242077</v>
      </c>
      <c r="M211" s="25">
        <f t="shared" si="34"/>
        <v>-10715394.359999999</v>
      </c>
      <c r="N211" s="38">
        <f t="shared" si="35"/>
        <v>100</v>
      </c>
      <c r="O211" s="25">
        <f t="shared" si="36"/>
        <v>0</v>
      </c>
    </row>
    <row r="212" spans="1:15" ht="76.5" hidden="1" outlineLevel="7">
      <c r="A212" s="13" t="s">
        <v>269</v>
      </c>
      <c r="B212" s="14" t="s">
        <v>270</v>
      </c>
      <c r="C212" s="32"/>
      <c r="D212" s="32">
        <v>11693200</v>
      </c>
      <c r="E212" s="15">
        <v>11693184.359999999</v>
      </c>
      <c r="F212" s="15">
        <v>977790</v>
      </c>
      <c r="G212" s="24">
        <v>977790</v>
      </c>
      <c r="H212" s="38" t="e">
        <f t="shared" si="29"/>
        <v>#DIV/0!</v>
      </c>
      <c r="I212" s="25">
        <f t="shared" si="30"/>
        <v>977790</v>
      </c>
      <c r="J212" s="38">
        <f t="shared" si="31"/>
        <v>8.362039475934731</v>
      </c>
      <c r="K212" s="25">
        <f t="shared" si="32"/>
        <v>-10715410</v>
      </c>
      <c r="L212" s="38">
        <f t="shared" si="33"/>
        <v>8.3620506604242077</v>
      </c>
      <c r="M212" s="25">
        <f t="shared" si="34"/>
        <v>-10715394.359999999</v>
      </c>
      <c r="N212" s="38">
        <f t="shared" si="35"/>
        <v>100</v>
      </c>
      <c r="O212" s="25">
        <f t="shared" si="36"/>
        <v>0</v>
      </c>
    </row>
    <row r="213" spans="1:15" ht="76.5" hidden="1" outlineLevel="3">
      <c r="A213" s="9" t="s">
        <v>271</v>
      </c>
      <c r="B213" s="10" t="s">
        <v>272</v>
      </c>
      <c r="C213" s="28"/>
      <c r="D213" s="28">
        <v>900</v>
      </c>
      <c r="E213" s="11">
        <v>900</v>
      </c>
      <c r="F213" s="11">
        <v>0</v>
      </c>
      <c r="G213" s="23">
        <v>0</v>
      </c>
      <c r="H213" s="38" t="e">
        <f t="shared" si="29"/>
        <v>#DIV/0!</v>
      </c>
      <c r="I213" s="25">
        <f t="shared" si="30"/>
        <v>0</v>
      </c>
      <c r="J213" s="38">
        <f t="shared" si="31"/>
        <v>0</v>
      </c>
      <c r="K213" s="25">
        <f t="shared" si="32"/>
        <v>-900</v>
      </c>
      <c r="L213" s="38">
        <f t="shared" si="33"/>
        <v>0</v>
      </c>
      <c r="M213" s="25">
        <f t="shared" si="34"/>
        <v>-900</v>
      </c>
      <c r="N213" s="38" t="e">
        <f t="shared" si="35"/>
        <v>#DIV/0!</v>
      </c>
      <c r="O213" s="25">
        <f t="shared" si="36"/>
        <v>0</v>
      </c>
    </row>
    <row r="214" spans="1:15" ht="89.25" hidden="1" outlineLevel="4">
      <c r="A214" s="9" t="s">
        <v>273</v>
      </c>
      <c r="B214" s="10" t="s">
        <v>274</v>
      </c>
      <c r="C214" s="28"/>
      <c r="D214" s="28">
        <v>900</v>
      </c>
      <c r="E214" s="11">
        <v>900</v>
      </c>
      <c r="F214" s="11">
        <v>0</v>
      </c>
      <c r="G214" s="23">
        <v>0</v>
      </c>
      <c r="H214" s="38" t="e">
        <f t="shared" si="29"/>
        <v>#DIV/0!</v>
      </c>
      <c r="I214" s="25">
        <f t="shared" si="30"/>
        <v>0</v>
      </c>
      <c r="J214" s="38">
        <f t="shared" si="31"/>
        <v>0</v>
      </c>
      <c r="K214" s="25">
        <f t="shared" si="32"/>
        <v>-900</v>
      </c>
      <c r="L214" s="38">
        <f t="shared" si="33"/>
        <v>0</v>
      </c>
      <c r="M214" s="25">
        <f t="shared" si="34"/>
        <v>-900</v>
      </c>
      <c r="N214" s="38" t="e">
        <f t="shared" si="35"/>
        <v>#DIV/0!</v>
      </c>
      <c r="O214" s="25">
        <f t="shared" si="36"/>
        <v>0</v>
      </c>
    </row>
    <row r="215" spans="1:15" ht="76.5" hidden="1" outlineLevel="7">
      <c r="A215" s="13" t="s">
        <v>273</v>
      </c>
      <c r="B215" s="14" t="s">
        <v>274</v>
      </c>
      <c r="C215" s="32"/>
      <c r="D215" s="32">
        <v>900</v>
      </c>
      <c r="E215" s="15">
        <v>900</v>
      </c>
      <c r="F215" s="15">
        <v>0</v>
      </c>
      <c r="G215" s="24">
        <v>0</v>
      </c>
      <c r="H215" s="38" t="e">
        <f t="shared" si="29"/>
        <v>#DIV/0!</v>
      </c>
      <c r="I215" s="25">
        <f t="shared" si="30"/>
        <v>0</v>
      </c>
      <c r="J215" s="38">
        <f t="shared" si="31"/>
        <v>0</v>
      </c>
      <c r="K215" s="25">
        <f t="shared" si="32"/>
        <v>-900</v>
      </c>
      <c r="L215" s="38">
        <f t="shared" si="33"/>
        <v>0</v>
      </c>
      <c r="M215" s="25">
        <f t="shared" si="34"/>
        <v>-900</v>
      </c>
      <c r="N215" s="38" t="e">
        <f t="shared" si="35"/>
        <v>#DIV/0!</v>
      </c>
      <c r="O215" s="25">
        <f t="shared" si="36"/>
        <v>0</v>
      </c>
    </row>
    <row r="216" spans="1:15" ht="38.25" hidden="1" outlineLevel="3">
      <c r="A216" s="9" t="s">
        <v>275</v>
      </c>
      <c r="B216" s="10" t="s">
        <v>276</v>
      </c>
      <c r="C216" s="28"/>
      <c r="D216" s="28">
        <v>1238600</v>
      </c>
      <c r="E216" s="11">
        <v>1238600</v>
      </c>
      <c r="F216" s="11">
        <v>279000</v>
      </c>
      <c r="G216" s="23">
        <v>279000</v>
      </c>
      <c r="H216" s="38" t="e">
        <f t="shared" si="29"/>
        <v>#DIV/0!</v>
      </c>
      <c r="I216" s="25">
        <f t="shared" si="30"/>
        <v>279000</v>
      </c>
      <c r="J216" s="38">
        <f t="shared" si="31"/>
        <v>22.525431939286293</v>
      </c>
      <c r="K216" s="25">
        <f t="shared" si="32"/>
        <v>-959600</v>
      </c>
      <c r="L216" s="38">
        <f t="shared" si="33"/>
        <v>22.525431939286293</v>
      </c>
      <c r="M216" s="25">
        <f t="shared" si="34"/>
        <v>-959600</v>
      </c>
      <c r="N216" s="38">
        <f t="shared" si="35"/>
        <v>100</v>
      </c>
      <c r="O216" s="25">
        <f t="shared" si="36"/>
        <v>0</v>
      </c>
    </row>
    <row r="217" spans="1:15" ht="51" hidden="1" outlineLevel="4">
      <c r="A217" s="9" t="s">
        <v>277</v>
      </c>
      <c r="B217" s="10" t="s">
        <v>278</v>
      </c>
      <c r="C217" s="28"/>
      <c r="D217" s="28">
        <v>1238600</v>
      </c>
      <c r="E217" s="11">
        <v>1238600</v>
      </c>
      <c r="F217" s="11">
        <v>279000</v>
      </c>
      <c r="G217" s="23">
        <v>279000</v>
      </c>
      <c r="H217" s="38" t="e">
        <f t="shared" si="29"/>
        <v>#DIV/0!</v>
      </c>
      <c r="I217" s="25">
        <f t="shared" si="30"/>
        <v>279000</v>
      </c>
      <c r="J217" s="38">
        <f t="shared" si="31"/>
        <v>22.525431939286293</v>
      </c>
      <c r="K217" s="25">
        <f t="shared" si="32"/>
        <v>-959600</v>
      </c>
      <c r="L217" s="38">
        <f t="shared" si="33"/>
        <v>22.525431939286293</v>
      </c>
      <c r="M217" s="25">
        <f t="shared" si="34"/>
        <v>-959600</v>
      </c>
      <c r="N217" s="38">
        <f t="shared" si="35"/>
        <v>100</v>
      </c>
      <c r="O217" s="25">
        <f t="shared" si="36"/>
        <v>0</v>
      </c>
    </row>
    <row r="218" spans="1:15" ht="38.25" hidden="1" outlineLevel="7">
      <c r="A218" s="13" t="s">
        <v>277</v>
      </c>
      <c r="B218" s="14" t="s">
        <v>278</v>
      </c>
      <c r="C218" s="32"/>
      <c r="D218" s="32">
        <v>1238600</v>
      </c>
      <c r="E218" s="15">
        <v>1238600</v>
      </c>
      <c r="F218" s="15">
        <v>279000</v>
      </c>
      <c r="G218" s="24">
        <v>279000</v>
      </c>
      <c r="H218" s="38" t="e">
        <f t="shared" si="29"/>
        <v>#DIV/0!</v>
      </c>
      <c r="I218" s="25">
        <f t="shared" si="30"/>
        <v>279000</v>
      </c>
      <c r="J218" s="38">
        <f t="shared" si="31"/>
        <v>22.525431939286293</v>
      </c>
      <c r="K218" s="25">
        <f t="shared" si="32"/>
        <v>-959600</v>
      </c>
      <c r="L218" s="38">
        <f t="shared" si="33"/>
        <v>22.525431939286293</v>
      </c>
      <c r="M218" s="25">
        <f t="shared" si="34"/>
        <v>-959600</v>
      </c>
      <c r="N218" s="38">
        <f t="shared" si="35"/>
        <v>100</v>
      </c>
      <c r="O218" s="25">
        <f t="shared" si="36"/>
        <v>0</v>
      </c>
    </row>
    <row r="219" spans="1:15" hidden="1" outlineLevel="3">
      <c r="A219" s="9" t="s">
        <v>279</v>
      </c>
      <c r="B219" s="10" t="s">
        <v>280</v>
      </c>
      <c r="C219" s="28"/>
      <c r="D219" s="28">
        <v>1179200</v>
      </c>
      <c r="E219" s="11">
        <v>1179218.76</v>
      </c>
      <c r="F219" s="11">
        <v>7432.92</v>
      </c>
      <c r="G219" s="23">
        <v>7432.92</v>
      </c>
      <c r="H219" s="38" t="e">
        <f t="shared" si="29"/>
        <v>#DIV/0!</v>
      </c>
      <c r="I219" s="25">
        <f t="shared" si="30"/>
        <v>7432.92</v>
      </c>
      <c r="J219" s="38">
        <f t="shared" si="31"/>
        <v>0.63033582089552243</v>
      </c>
      <c r="K219" s="25">
        <f t="shared" si="32"/>
        <v>-1171767.08</v>
      </c>
      <c r="L219" s="38">
        <f t="shared" si="33"/>
        <v>0.63032579298517943</v>
      </c>
      <c r="M219" s="25">
        <f t="shared" si="34"/>
        <v>-1171785.8400000001</v>
      </c>
      <c r="N219" s="38">
        <f t="shared" si="35"/>
        <v>100</v>
      </c>
      <c r="O219" s="25">
        <f t="shared" si="36"/>
        <v>0</v>
      </c>
    </row>
    <row r="220" spans="1:15" ht="25.5" hidden="1" outlineLevel="4">
      <c r="A220" s="9" t="s">
        <v>281</v>
      </c>
      <c r="B220" s="10" t="s">
        <v>282</v>
      </c>
      <c r="C220" s="28"/>
      <c r="D220" s="28">
        <v>1179200</v>
      </c>
      <c r="E220" s="11">
        <v>1179218.76</v>
      </c>
      <c r="F220" s="11">
        <v>7432.92</v>
      </c>
      <c r="G220" s="23">
        <v>7432.92</v>
      </c>
      <c r="H220" s="38" t="e">
        <f t="shared" si="29"/>
        <v>#DIV/0!</v>
      </c>
      <c r="I220" s="25">
        <f t="shared" si="30"/>
        <v>7432.92</v>
      </c>
      <c r="J220" s="38">
        <f t="shared" si="31"/>
        <v>0.63033582089552243</v>
      </c>
      <c r="K220" s="25">
        <f t="shared" si="32"/>
        <v>-1171767.08</v>
      </c>
      <c r="L220" s="38">
        <f t="shared" si="33"/>
        <v>0.63032579298517943</v>
      </c>
      <c r="M220" s="25">
        <f t="shared" si="34"/>
        <v>-1171785.8400000001</v>
      </c>
      <c r="N220" s="38">
        <f t="shared" si="35"/>
        <v>100</v>
      </c>
      <c r="O220" s="25">
        <f t="shared" si="36"/>
        <v>0</v>
      </c>
    </row>
    <row r="221" spans="1:15" ht="25.5" hidden="1" outlineLevel="7">
      <c r="A221" s="13" t="s">
        <v>281</v>
      </c>
      <c r="B221" s="14" t="s">
        <v>282</v>
      </c>
      <c r="C221" s="32"/>
      <c r="D221" s="32">
        <v>1179200</v>
      </c>
      <c r="E221" s="15">
        <v>1179218.76</v>
      </c>
      <c r="F221" s="15">
        <v>7432.92</v>
      </c>
      <c r="G221" s="24">
        <v>7432.92</v>
      </c>
      <c r="H221" s="38" t="e">
        <f t="shared" si="29"/>
        <v>#DIV/0!</v>
      </c>
      <c r="I221" s="25">
        <f t="shared" si="30"/>
        <v>7432.92</v>
      </c>
      <c r="J221" s="38">
        <f t="shared" si="31"/>
        <v>0.63033582089552243</v>
      </c>
      <c r="K221" s="25">
        <f t="shared" si="32"/>
        <v>-1171767.08</v>
      </c>
      <c r="L221" s="38">
        <f t="shared" si="33"/>
        <v>0.63032579298517943</v>
      </c>
      <c r="M221" s="25">
        <f t="shared" si="34"/>
        <v>-1171785.8400000001</v>
      </c>
      <c r="N221" s="38">
        <f t="shared" si="35"/>
        <v>100</v>
      </c>
      <c r="O221" s="25">
        <f t="shared" si="36"/>
        <v>0</v>
      </c>
    </row>
    <row r="222" spans="1:15" outlineLevel="2">
      <c r="A222" s="9" t="s">
        <v>283</v>
      </c>
      <c r="B222" s="10" t="s">
        <v>284</v>
      </c>
      <c r="C222" s="28">
        <f>C223+C226</f>
        <v>827482.71</v>
      </c>
      <c r="D222" s="28">
        <v>10464066.439999999</v>
      </c>
      <c r="E222" s="11">
        <v>19066737.609999999</v>
      </c>
      <c r="F222" s="11">
        <v>3036274.25</v>
      </c>
      <c r="G222" s="23">
        <v>3036274.25</v>
      </c>
      <c r="H222" s="38">
        <f t="shared" si="29"/>
        <v>366.92902622702536</v>
      </c>
      <c r="I222" s="25">
        <f t="shared" si="30"/>
        <v>2208791.54</v>
      </c>
      <c r="J222" s="38">
        <f t="shared" si="31"/>
        <v>29.01619812345152</v>
      </c>
      <c r="K222" s="25">
        <f t="shared" si="32"/>
        <v>-7427792.1899999995</v>
      </c>
      <c r="L222" s="38">
        <f t="shared" si="33"/>
        <v>15.924456045419927</v>
      </c>
      <c r="M222" s="25">
        <f t="shared" si="34"/>
        <v>-16030463.359999999</v>
      </c>
      <c r="N222" s="38">
        <f t="shared" si="35"/>
        <v>100</v>
      </c>
      <c r="O222" s="25">
        <f t="shared" si="36"/>
        <v>0</v>
      </c>
    </row>
    <row r="223" spans="1:15" s="42" customFormat="1" ht="76.5" outlineLevel="3" collapsed="1">
      <c r="A223" s="39" t="s">
        <v>285</v>
      </c>
      <c r="B223" s="29" t="s">
        <v>286</v>
      </c>
      <c r="C223" s="30">
        <v>827482.71</v>
      </c>
      <c r="D223" s="30">
        <v>10464066.439999999</v>
      </c>
      <c r="E223" s="30">
        <v>15557646.51</v>
      </c>
      <c r="F223" s="30">
        <v>3036274.25</v>
      </c>
      <c r="G223" s="22">
        <v>3036274.25</v>
      </c>
      <c r="H223" s="40">
        <f t="shared" si="29"/>
        <v>366.92902622702536</v>
      </c>
      <c r="I223" s="41">
        <f t="shared" si="30"/>
        <v>2208791.54</v>
      </c>
      <c r="J223" s="40">
        <f t="shared" si="31"/>
        <v>29.01619812345152</v>
      </c>
      <c r="K223" s="41">
        <f t="shared" si="32"/>
        <v>-7427792.1899999995</v>
      </c>
      <c r="L223" s="40">
        <f t="shared" si="33"/>
        <v>19.51628254343208</v>
      </c>
      <c r="M223" s="41">
        <f t="shared" si="34"/>
        <v>-12521372.26</v>
      </c>
      <c r="N223" s="40">
        <f t="shared" si="35"/>
        <v>100</v>
      </c>
      <c r="O223" s="41">
        <f t="shared" si="36"/>
        <v>0</v>
      </c>
    </row>
    <row r="224" spans="1:15" ht="89.25" hidden="1" outlineLevel="4">
      <c r="A224" s="9" t="s">
        <v>287</v>
      </c>
      <c r="B224" s="10" t="s">
        <v>288</v>
      </c>
      <c r="C224" s="28"/>
      <c r="D224" s="28">
        <v>10464066.439999999</v>
      </c>
      <c r="E224" s="11">
        <v>15557646.51</v>
      </c>
      <c r="F224" s="11">
        <v>3036274.25</v>
      </c>
      <c r="G224" s="23">
        <v>3036274.25</v>
      </c>
      <c r="H224" s="38" t="e">
        <f t="shared" si="29"/>
        <v>#DIV/0!</v>
      </c>
      <c r="I224" s="25">
        <f t="shared" si="30"/>
        <v>3036274.25</v>
      </c>
      <c r="J224" s="38">
        <f t="shared" si="31"/>
        <v>29.01619812345152</v>
      </c>
      <c r="K224" s="25">
        <f t="shared" si="32"/>
        <v>-7427792.1899999995</v>
      </c>
      <c r="L224" s="38">
        <f t="shared" si="33"/>
        <v>19.51628254343208</v>
      </c>
      <c r="M224" s="25">
        <f t="shared" si="34"/>
        <v>-12521372.26</v>
      </c>
      <c r="N224" s="38">
        <f t="shared" si="35"/>
        <v>100</v>
      </c>
      <c r="O224" s="25">
        <f t="shared" si="36"/>
        <v>0</v>
      </c>
    </row>
    <row r="225" spans="1:15" ht="89.25" hidden="1" outlineLevel="7">
      <c r="A225" s="13" t="s">
        <v>287</v>
      </c>
      <c r="B225" s="14" t="s">
        <v>288</v>
      </c>
      <c r="C225" s="32"/>
      <c r="D225" s="32">
        <v>10464066.439999999</v>
      </c>
      <c r="E225" s="15">
        <v>15557646.51</v>
      </c>
      <c r="F225" s="15">
        <v>3036274.25</v>
      </c>
      <c r="G225" s="24">
        <v>3036274.25</v>
      </c>
      <c r="H225" s="38" t="e">
        <f t="shared" si="29"/>
        <v>#DIV/0!</v>
      </c>
      <c r="I225" s="25">
        <f t="shared" si="30"/>
        <v>3036274.25</v>
      </c>
      <c r="J225" s="38">
        <f t="shared" si="31"/>
        <v>29.01619812345152</v>
      </c>
      <c r="K225" s="25">
        <f t="shared" si="32"/>
        <v>-7427792.1899999995</v>
      </c>
      <c r="L225" s="38">
        <f t="shared" si="33"/>
        <v>19.51628254343208</v>
      </c>
      <c r="M225" s="25">
        <f t="shared" si="34"/>
        <v>-12521372.26</v>
      </c>
      <c r="N225" s="38">
        <f t="shared" si="35"/>
        <v>100</v>
      </c>
      <c r="O225" s="25">
        <f t="shared" si="36"/>
        <v>0</v>
      </c>
    </row>
    <row r="226" spans="1:15" s="42" customFormat="1" ht="25.5" outlineLevel="3" collapsed="1">
      <c r="A226" s="39" t="s">
        <v>289</v>
      </c>
      <c r="B226" s="29" t="s">
        <v>290</v>
      </c>
      <c r="C226" s="30">
        <v>0</v>
      </c>
      <c r="D226" s="30">
        <v>0</v>
      </c>
      <c r="E226" s="30">
        <v>3509091.1</v>
      </c>
      <c r="F226" s="30">
        <v>0</v>
      </c>
      <c r="G226" s="22">
        <v>0</v>
      </c>
      <c r="H226" s="40">
        <v>0</v>
      </c>
      <c r="I226" s="41">
        <f t="shared" si="30"/>
        <v>0</v>
      </c>
      <c r="J226" s="40">
        <v>0</v>
      </c>
      <c r="K226" s="41">
        <f t="shared" si="32"/>
        <v>0</v>
      </c>
      <c r="L226" s="40">
        <f t="shared" si="33"/>
        <v>0</v>
      </c>
      <c r="M226" s="41">
        <f t="shared" si="34"/>
        <v>-3509091.1</v>
      </c>
      <c r="N226" s="40">
        <v>0</v>
      </c>
      <c r="O226" s="41">
        <f t="shared" si="36"/>
        <v>0</v>
      </c>
    </row>
    <row r="227" spans="1:15" ht="38.25" hidden="1" outlineLevel="4">
      <c r="A227" s="9" t="s">
        <v>291</v>
      </c>
      <c r="B227" s="10" t="s">
        <v>292</v>
      </c>
      <c r="C227" s="28"/>
      <c r="D227" s="28">
        <v>0</v>
      </c>
      <c r="E227" s="11">
        <v>3509091.1</v>
      </c>
      <c r="F227" s="11">
        <v>0</v>
      </c>
      <c r="G227" s="23">
        <v>0</v>
      </c>
      <c r="H227" s="38" t="e">
        <f t="shared" si="29"/>
        <v>#DIV/0!</v>
      </c>
      <c r="I227" s="25">
        <f t="shared" si="30"/>
        <v>0</v>
      </c>
      <c r="J227" s="38" t="e">
        <f t="shared" si="31"/>
        <v>#DIV/0!</v>
      </c>
      <c r="K227" s="25">
        <f t="shared" si="32"/>
        <v>0</v>
      </c>
      <c r="L227" s="38">
        <f t="shared" si="33"/>
        <v>0</v>
      </c>
      <c r="M227" s="25">
        <f t="shared" si="34"/>
        <v>-3509091.1</v>
      </c>
      <c r="N227" s="38" t="e">
        <f t="shared" si="35"/>
        <v>#DIV/0!</v>
      </c>
      <c r="O227" s="25">
        <f t="shared" si="36"/>
        <v>0</v>
      </c>
    </row>
    <row r="228" spans="1:15" ht="38.25" hidden="1" outlineLevel="7">
      <c r="A228" s="13" t="s">
        <v>291</v>
      </c>
      <c r="B228" s="14" t="s">
        <v>292</v>
      </c>
      <c r="C228" s="32"/>
      <c r="D228" s="32">
        <v>0</v>
      </c>
      <c r="E228" s="15">
        <v>3509091.1</v>
      </c>
      <c r="F228" s="15">
        <v>0</v>
      </c>
      <c r="G228" s="24">
        <v>0</v>
      </c>
      <c r="H228" s="38" t="e">
        <f t="shared" si="29"/>
        <v>#DIV/0!</v>
      </c>
      <c r="I228" s="25">
        <f t="shared" si="30"/>
        <v>0</v>
      </c>
      <c r="J228" s="38" t="e">
        <f t="shared" si="31"/>
        <v>#DIV/0!</v>
      </c>
      <c r="K228" s="25">
        <f t="shared" si="32"/>
        <v>0</v>
      </c>
      <c r="L228" s="38">
        <f t="shared" si="33"/>
        <v>0</v>
      </c>
      <c r="M228" s="25">
        <f t="shared" si="34"/>
        <v>-3509091.1</v>
      </c>
      <c r="N228" s="38" t="e">
        <f t="shared" si="35"/>
        <v>#DIV/0!</v>
      </c>
      <c r="O228" s="25">
        <f t="shared" si="36"/>
        <v>0</v>
      </c>
    </row>
    <row r="229" spans="1:15" ht="25.5" outlineLevel="1" collapsed="1">
      <c r="A229" s="9" t="s">
        <v>293</v>
      </c>
      <c r="B229" s="10" t="s">
        <v>294</v>
      </c>
      <c r="C229" s="28">
        <f>C231+C233</f>
        <v>233718</v>
      </c>
      <c r="D229" s="28">
        <v>0</v>
      </c>
      <c r="E229" s="11">
        <v>281189.51</v>
      </c>
      <c r="F229" s="11">
        <v>153628.92000000001</v>
      </c>
      <c r="G229" s="23">
        <v>132265.59</v>
      </c>
      <c r="H229" s="38">
        <f t="shared" si="29"/>
        <v>56.591956973788925</v>
      </c>
      <c r="I229" s="25">
        <f t="shared" si="30"/>
        <v>-101452.41</v>
      </c>
      <c r="J229" s="38">
        <v>0</v>
      </c>
      <c r="K229" s="25">
        <f t="shared" si="32"/>
        <v>132265.59</v>
      </c>
      <c r="L229" s="38">
        <f t="shared" si="33"/>
        <v>47.037882031943504</v>
      </c>
      <c r="M229" s="25">
        <f t="shared" si="34"/>
        <v>-148923.92000000001</v>
      </c>
      <c r="N229" s="38">
        <f t="shared" si="35"/>
        <v>86.094200232612437</v>
      </c>
      <c r="O229" s="25">
        <f t="shared" si="36"/>
        <v>-21363.330000000016</v>
      </c>
    </row>
    <row r="230" spans="1:15" ht="25.5" hidden="1" outlineLevel="2">
      <c r="A230" s="9" t="s">
        <v>295</v>
      </c>
      <c r="B230" s="10" t="s">
        <v>296</v>
      </c>
      <c r="C230" s="28"/>
      <c r="D230" s="28">
        <v>0</v>
      </c>
      <c r="E230" s="11">
        <v>281189.51</v>
      </c>
      <c r="F230" s="11">
        <v>153628.92000000001</v>
      </c>
      <c r="G230" s="23">
        <v>132265.59</v>
      </c>
      <c r="H230" s="38" t="e">
        <f t="shared" si="29"/>
        <v>#DIV/0!</v>
      </c>
      <c r="I230" s="25">
        <f t="shared" si="30"/>
        <v>132265.59</v>
      </c>
      <c r="J230" s="38" t="e">
        <f t="shared" si="31"/>
        <v>#DIV/0!</v>
      </c>
      <c r="K230" s="25">
        <f t="shared" si="32"/>
        <v>132265.59</v>
      </c>
      <c r="L230" s="38">
        <f t="shared" si="33"/>
        <v>47.037882031943504</v>
      </c>
      <c r="M230" s="25">
        <f t="shared" si="34"/>
        <v>-148923.92000000001</v>
      </c>
      <c r="N230" s="38">
        <f t="shared" si="35"/>
        <v>86.094200232612437</v>
      </c>
      <c r="O230" s="25">
        <f t="shared" si="36"/>
        <v>-21363.330000000016</v>
      </c>
    </row>
    <row r="231" spans="1:15" s="42" customFormat="1" ht="51" outlineLevel="3" collapsed="1">
      <c r="A231" s="39" t="s">
        <v>297</v>
      </c>
      <c r="B231" s="29" t="s">
        <v>298</v>
      </c>
      <c r="C231" s="30">
        <v>118040</v>
      </c>
      <c r="D231" s="30">
        <v>0</v>
      </c>
      <c r="E231" s="30">
        <v>278374.8</v>
      </c>
      <c r="F231" s="30">
        <v>152091.09</v>
      </c>
      <c r="G231" s="22">
        <v>131763.43</v>
      </c>
      <c r="H231" s="40">
        <f t="shared" si="29"/>
        <v>111.6260843781769</v>
      </c>
      <c r="I231" s="41">
        <f t="shared" si="30"/>
        <v>13723.429999999993</v>
      </c>
      <c r="J231" s="40">
        <v>0</v>
      </c>
      <c r="K231" s="41">
        <f t="shared" si="32"/>
        <v>131763.43</v>
      </c>
      <c r="L231" s="40">
        <f t="shared" si="33"/>
        <v>47.33310270900958</v>
      </c>
      <c r="M231" s="41">
        <f t="shared" si="34"/>
        <v>-146611.37</v>
      </c>
      <c r="N231" s="40">
        <f t="shared" si="35"/>
        <v>86.634549071875284</v>
      </c>
      <c r="O231" s="41">
        <f t="shared" si="36"/>
        <v>-20327.660000000003</v>
      </c>
    </row>
    <row r="232" spans="1:15" ht="51" hidden="1" outlineLevel="7">
      <c r="A232" s="13" t="s">
        <v>297</v>
      </c>
      <c r="B232" s="14" t="s">
        <v>298</v>
      </c>
      <c r="C232" s="32"/>
      <c r="D232" s="32">
        <v>0</v>
      </c>
      <c r="E232" s="15">
        <v>278374.8</v>
      </c>
      <c r="F232" s="15">
        <v>152091.09</v>
      </c>
      <c r="G232" s="24">
        <v>131763.43</v>
      </c>
      <c r="H232" s="38" t="e">
        <f t="shared" si="29"/>
        <v>#DIV/0!</v>
      </c>
      <c r="I232" s="25">
        <f t="shared" si="30"/>
        <v>131763.43</v>
      </c>
      <c r="J232" s="38" t="e">
        <f t="shared" si="31"/>
        <v>#DIV/0!</v>
      </c>
      <c r="K232" s="25">
        <f t="shared" si="32"/>
        <v>131763.43</v>
      </c>
      <c r="L232" s="38">
        <f t="shared" si="33"/>
        <v>47.33310270900958</v>
      </c>
      <c r="M232" s="25">
        <f t="shared" si="34"/>
        <v>-146611.37</v>
      </c>
      <c r="N232" s="38">
        <f t="shared" si="35"/>
        <v>86.634549071875284</v>
      </c>
      <c r="O232" s="25">
        <f t="shared" si="36"/>
        <v>-20327.660000000003</v>
      </c>
    </row>
    <row r="233" spans="1:15" s="42" customFormat="1" ht="25.5" outlineLevel="3" collapsed="1">
      <c r="A233" s="39" t="s">
        <v>299</v>
      </c>
      <c r="B233" s="29" t="s">
        <v>296</v>
      </c>
      <c r="C233" s="30">
        <v>115678</v>
      </c>
      <c r="D233" s="30">
        <v>0</v>
      </c>
      <c r="E233" s="30">
        <v>2814.71</v>
      </c>
      <c r="F233" s="30">
        <v>1537.83</v>
      </c>
      <c r="G233" s="22">
        <v>502.16</v>
      </c>
      <c r="H233" s="40">
        <f t="shared" si="29"/>
        <v>0.43410155777243731</v>
      </c>
      <c r="I233" s="41">
        <f t="shared" si="30"/>
        <v>-115175.84</v>
      </c>
      <c r="J233" s="40">
        <v>0</v>
      </c>
      <c r="K233" s="41">
        <f t="shared" si="32"/>
        <v>502.16</v>
      </c>
      <c r="L233" s="40">
        <f t="shared" si="33"/>
        <v>17.840559062922999</v>
      </c>
      <c r="M233" s="41">
        <f t="shared" si="34"/>
        <v>-2312.5500000000002</v>
      </c>
      <c r="N233" s="40">
        <f t="shared" si="35"/>
        <v>32.653804386700749</v>
      </c>
      <c r="O233" s="41">
        <f t="shared" si="36"/>
        <v>-1035.6699999999998</v>
      </c>
    </row>
    <row r="234" spans="1:15" ht="25.5" hidden="1" outlineLevel="7">
      <c r="A234" s="13" t="s">
        <v>299</v>
      </c>
      <c r="B234" s="14" t="s">
        <v>296</v>
      </c>
      <c r="C234" s="32"/>
      <c r="D234" s="32">
        <v>0</v>
      </c>
      <c r="E234" s="15">
        <v>2814.71</v>
      </c>
      <c r="F234" s="15">
        <v>1537.83</v>
      </c>
      <c r="G234" s="24">
        <v>502.16</v>
      </c>
      <c r="H234" s="38" t="e">
        <f t="shared" si="29"/>
        <v>#DIV/0!</v>
      </c>
      <c r="I234" s="25">
        <f t="shared" si="30"/>
        <v>502.16</v>
      </c>
      <c r="J234" s="38" t="e">
        <f t="shared" si="31"/>
        <v>#DIV/0!</v>
      </c>
      <c r="K234" s="25">
        <f t="shared" si="32"/>
        <v>502.16</v>
      </c>
      <c r="L234" s="38">
        <f t="shared" si="33"/>
        <v>17.840559062922999</v>
      </c>
      <c r="M234" s="25">
        <f t="shared" si="34"/>
        <v>-2312.5500000000002</v>
      </c>
      <c r="N234" s="38">
        <f t="shared" si="35"/>
        <v>32.653804386700749</v>
      </c>
      <c r="O234" s="25">
        <f t="shared" si="36"/>
        <v>-1035.6699999999998</v>
      </c>
    </row>
    <row r="235" spans="1:15" ht="89.25" outlineLevel="1" collapsed="1">
      <c r="A235" s="9" t="s">
        <v>300</v>
      </c>
      <c r="B235" s="10" t="s">
        <v>301</v>
      </c>
      <c r="C235" s="28">
        <v>310018.90000000002</v>
      </c>
      <c r="D235" s="28">
        <v>0</v>
      </c>
      <c r="E235" s="11">
        <v>0</v>
      </c>
      <c r="F235" s="11">
        <v>0</v>
      </c>
      <c r="G235" s="23">
        <v>109772.03</v>
      </c>
      <c r="H235" s="38">
        <f t="shared" si="29"/>
        <v>35.408173501680054</v>
      </c>
      <c r="I235" s="25">
        <f t="shared" si="30"/>
        <v>-200246.87000000002</v>
      </c>
      <c r="J235" s="38">
        <v>0</v>
      </c>
      <c r="K235" s="25">
        <f t="shared" si="32"/>
        <v>109772.03</v>
      </c>
      <c r="L235" s="38">
        <v>0</v>
      </c>
      <c r="M235" s="25">
        <f t="shared" si="34"/>
        <v>109772.03</v>
      </c>
      <c r="N235" s="38">
        <v>0</v>
      </c>
      <c r="O235" s="25">
        <f t="shared" si="36"/>
        <v>109772.03</v>
      </c>
    </row>
    <row r="236" spans="1:15" ht="127.5" hidden="1" outlineLevel="2">
      <c r="A236" s="9" t="s">
        <v>302</v>
      </c>
      <c r="B236" s="12" t="s">
        <v>303</v>
      </c>
      <c r="C236" s="28"/>
      <c r="D236" s="28">
        <v>0</v>
      </c>
      <c r="E236" s="11">
        <v>0</v>
      </c>
      <c r="F236" s="11">
        <v>0</v>
      </c>
      <c r="G236" s="23">
        <v>109772.03</v>
      </c>
      <c r="H236" s="38" t="e">
        <f t="shared" si="29"/>
        <v>#DIV/0!</v>
      </c>
      <c r="I236" s="25">
        <f t="shared" si="30"/>
        <v>109772.03</v>
      </c>
      <c r="J236" s="38" t="e">
        <f t="shared" si="31"/>
        <v>#DIV/0!</v>
      </c>
      <c r="K236" s="25">
        <f t="shared" si="32"/>
        <v>109772.03</v>
      </c>
      <c r="L236" s="38" t="e">
        <f t="shared" si="33"/>
        <v>#DIV/0!</v>
      </c>
      <c r="M236" s="25">
        <f t="shared" si="34"/>
        <v>109772.03</v>
      </c>
      <c r="N236" s="38" t="e">
        <f t="shared" si="35"/>
        <v>#DIV/0!</v>
      </c>
      <c r="O236" s="25">
        <f t="shared" si="36"/>
        <v>109772.03</v>
      </c>
    </row>
    <row r="237" spans="1:15" ht="114.75" hidden="1" outlineLevel="3">
      <c r="A237" s="9" t="s">
        <v>304</v>
      </c>
      <c r="B237" s="12" t="s">
        <v>305</v>
      </c>
      <c r="C237" s="28"/>
      <c r="D237" s="28">
        <v>0</v>
      </c>
      <c r="E237" s="11">
        <v>0</v>
      </c>
      <c r="F237" s="11">
        <v>0</v>
      </c>
      <c r="G237" s="23">
        <v>109772.03</v>
      </c>
      <c r="H237" s="38" t="e">
        <f t="shared" si="29"/>
        <v>#DIV/0!</v>
      </c>
      <c r="I237" s="25">
        <f t="shared" si="30"/>
        <v>109772.03</v>
      </c>
      <c r="J237" s="38" t="e">
        <f t="shared" si="31"/>
        <v>#DIV/0!</v>
      </c>
      <c r="K237" s="25">
        <f t="shared" si="32"/>
        <v>109772.03</v>
      </c>
      <c r="L237" s="38" t="e">
        <f t="shared" si="33"/>
        <v>#DIV/0!</v>
      </c>
      <c r="M237" s="25">
        <f t="shared" si="34"/>
        <v>109772.03</v>
      </c>
      <c r="N237" s="38" t="e">
        <f t="shared" si="35"/>
        <v>#DIV/0!</v>
      </c>
      <c r="O237" s="25">
        <f t="shared" si="36"/>
        <v>109772.03</v>
      </c>
    </row>
    <row r="238" spans="1:15" ht="38.25" hidden="1" outlineLevel="4">
      <c r="A238" s="9" t="s">
        <v>306</v>
      </c>
      <c r="B238" s="10" t="s">
        <v>307</v>
      </c>
      <c r="C238" s="28"/>
      <c r="D238" s="28">
        <v>0</v>
      </c>
      <c r="E238" s="11">
        <v>0</v>
      </c>
      <c r="F238" s="11">
        <v>0</v>
      </c>
      <c r="G238" s="23">
        <v>109772.03</v>
      </c>
      <c r="H238" s="38" t="e">
        <f t="shared" si="29"/>
        <v>#DIV/0!</v>
      </c>
      <c r="I238" s="25">
        <f t="shared" si="30"/>
        <v>109772.03</v>
      </c>
      <c r="J238" s="38" t="e">
        <f t="shared" si="31"/>
        <v>#DIV/0!</v>
      </c>
      <c r="K238" s="25">
        <f t="shared" si="32"/>
        <v>109772.03</v>
      </c>
      <c r="L238" s="38" t="e">
        <f t="shared" si="33"/>
        <v>#DIV/0!</v>
      </c>
      <c r="M238" s="25">
        <f t="shared" si="34"/>
        <v>109772.03</v>
      </c>
      <c r="N238" s="38" t="e">
        <f t="shared" si="35"/>
        <v>#DIV/0!</v>
      </c>
      <c r="O238" s="25">
        <f t="shared" si="36"/>
        <v>109772.03</v>
      </c>
    </row>
    <row r="239" spans="1:15" ht="51" hidden="1" outlineLevel="5">
      <c r="A239" s="9" t="s">
        <v>308</v>
      </c>
      <c r="B239" s="10" t="s">
        <v>309</v>
      </c>
      <c r="C239" s="28"/>
      <c r="D239" s="28">
        <v>0</v>
      </c>
      <c r="E239" s="11">
        <v>0</v>
      </c>
      <c r="F239" s="11">
        <v>0</v>
      </c>
      <c r="G239" s="23">
        <v>109772.03</v>
      </c>
      <c r="H239" s="38" t="e">
        <f t="shared" si="29"/>
        <v>#DIV/0!</v>
      </c>
      <c r="I239" s="25">
        <f t="shared" si="30"/>
        <v>109772.03</v>
      </c>
      <c r="J239" s="38" t="e">
        <f t="shared" si="31"/>
        <v>#DIV/0!</v>
      </c>
      <c r="K239" s="25">
        <f t="shared" si="32"/>
        <v>109772.03</v>
      </c>
      <c r="L239" s="38" t="e">
        <f t="shared" si="33"/>
        <v>#DIV/0!</v>
      </c>
      <c r="M239" s="25">
        <f t="shared" si="34"/>
        <v>109772.03</v>
      </c>
      <c r="N239" s="38" t="e">
        <f t="shared" si="35"/>
        <v>#DIV/0!</v>
      </c>
      <c r="O239" s="25">
        <f t="shared" si="36"/>
        <v>109772.03</v>
      </c>
    </row>
    <row r="240" spans="1:15" ht="51" hidden="1" outlineLevel="7">
      <c r="A240" s="13" t="s">
        <v>308</v>
      </c>
      <c r="B240" s="14" t="s">
        <v>309</v>
      </c>
      <c r="C240" s="32"/>
      <c r="D240" s="32">
        <v>0</v>
      </c>
      <c r="E240" s="15">
        <v>0</v>
      </c>
      <c r="F240" s="15">
        <v>0</v>
      </c>
      <c r="G240" s="24">
        <v>109772.03</v>
      </c>
      <c r="H240" s="38" t="e">
        <f t="shared" si="29"/>
        <v>#DIV/0!</v>
      </c>
      <c r="I240" s="25">
        <f t="shared" si="30"/>
        <v>109772.03</v>
      </c>
      <c r="J240" s="38" t="e">
        <f t="shared" si="31"/>
        <v>#DIV/0!</v>
      </c>
      <c r="K240" s="25">
        <f t="shared" si="32"/>
        <v>109772.03</v>
      </c>
      <c r="L240" s="38" t="e">
        <f t="shared" si="33"/>
        <v>#DIV/0!</v>
      </c>
      <c r="M240" s="25">
        <f t="shared" si="34"/>
        <v>109772.03</v>
      </c>
      <c r="N240" s="38" t="e">
        <f t="shared" si="35"/>
        <v>#DIV/0!</v>
      </c>
      <c r="O240" s="25">
        <f t="shared" si="36"/>
        <v>109772.03</v>
      </c>
    </row>
    <row r="241" spans="1:15" ht="63.75" outlineLevel="1" collapsed="1">
      <c r="A241" s="9" t="s">
        <v>310</v>
      </c>
      <c r="B241" s="10" t="s">
        <v>311</v>
      </c>
      <c r="C241" s="28">
        <v>-3939417.56</v>
      </c>
      <c r="D241" s="28">
        <v>0</v>
      </c>
      <c r="E241" s="11">
        <v>0</v>
      </c>
      <c r="F241" s="11">
        <v>0</v>
      </c>
      <c r="G241" s="23">
        <v>-10425747.67</v>
      </c>
      <c r="H241" s="38">
        <f t="shared" si="29"/>
        <v>264.65200784656093</v>
      </c>
      <c r="I241" s="25">
        <f t="shared" si="30"/>
        <v>-6486330.1099999994</v>
      </c>
      <c r="J241" s="38">
        <v>0</v>
      </c>
      <c r="K241" s="25">
        <f t="shared" si="32"/>
        <v>-10425747.67</v>
      </c>
      <c r="L241" s="38">
        <v>0</v>
      </c>
      <c r="M241" s="25">
        <f t="shared" si="34"/>
        <v>-10425747.67</v>
      </c>
      <c r="N241" s="38">
        <v>0</v>
      </c>
      <c r="O241" s="25">
        <f t="shared" si="36"/>
        <v>-10425747.67</v>
      </c>
    </row>
    <row r="242" spans="1:15" ht="63.75" hidden="1" outlineLevel="2">
      <c r="A242" s="9" t="s">
        <v>312</v>
      </c>
      <c r="B242" s="10" t="s">
        <v>313</v>
      </c>
      <c r="C242" s="10"/>
      <c r="D242" s="11">
        <v>0</v>
      </c>
      <c r="E242" s="11">
        <v>0</v>
      </c>
      <c r="F242" s="11">
        <v>0</v>
      </c>
      <c r="G242" s="11">
        <v>-10425747.67</v>
      </c>
    </row>
    <row r="243" spans="1:15" ht="63.75" hidden="1" outlineLevel="3">
      <c r="A243" s="9" t="s">
        <v>314</v>
      </c>
      <c r="B243" s="10" t="s">
        <v>315</v>
      </c>
      <c r="C243" s="10"/>
      <c r="D243" s="11">
        <v>0</v>
      </c>
      <c r="E243" s="11">
        <v>0</v>
      </c>
      <c r="F243" s="11">
        <v>0</v>
      </c>
      <c r="G243" s="11">
        <v>-10425747.67</v>
      </c>
    </row>
    <row r="244" spans="1:15" ht="63.75" hidden="1" outlineLevel="7">
      <c r="A244" s="13" t="s">
        <v>314</v>
      </c>
      <c r="B244" s="14" t="s">
        <v>315</v>
      </c>
      <c r="C244" s="14"/>
      <c r="D244" s="15">
        <v>0</v>
      </c>
      <c r="E244" s="15">
        <v>0</v>
      </c>
      <c r="F244" s="15">
        <v>0</v>
      </c>
      <c r="G244" s="15">
        <v>-10425747.67</v>
      </c>
    </row>
  </sheetData>
  <mergeCells count="8">
    <mergeCell ref="L10:M10"/>
    <mergeCell ref="N10:O10"/>
    <mergeCell ref="A1:O2"/>
    <mergeCell ref="A6:G6"/>
    <mergeCell ref="A8:G8"/>
    <mergeCell ref="A7:G7"/>
    <mergeCell ref="H10:I10"/>
    <mergeCell ref="J10:K10"/>
  </mergeCells>
  <pageMargins left="0.17" right="0.17" top="0.18" bottom="0.16" header="0.17" footer="0.1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ДЧБ</vt:lpstr>
      <vt:lpstr>ДЧБ!APPT</vt:lpstr>
      <vt:lpstr>ДЧБ!FIO</vt:lpstr>
      <vt:lpstr>ДЧБ!LAST_CELL</vt:lpstr>
      <vt:lpstr>ДЧБ!SIGN</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Аликовна Гималова</dc:creator>
  <dc:description>POI HSSF rep:2.47.0.154</dc:description>
  <cp:lastModifiedBy>Ксения Аликовна Гималова</cp:lastModifiedBy>
  <cp:lastPrinted>2019-04-22T11:41:14Z</cp:lastPrinted>
  <dcterms:created xsi:type="dcterms:W3CDTF">2019-04-22T11:42:34Z</dcterms:created>
  <dcterms:modified xsi:type="dcterms:W3CDTF">2019-04-23T09:10:22Z</dcterms:modified>
</cp:coreProperties>
</file>