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/>
  </bookViews>
  <sheets>
    <sheet name="2019 год" sheetId="1" r:id="rId1"/>
  </sheets>
  <definedNames>
    <definedName name="_xlnm.Print_Titles" localSheetId="0">'2019 год'!$6:$9</definedName>
  </definedNames>
  <calcPr calcId="145621"/>
</workbook>
</file>

<file path=xl/calcChain.xml><?xml version="1.0" encoding="utf-8"?>
<calcChain xmlns="http://schemas.openxmlformats.org/spreadsheetml/2006/main">
  <c r="L124" i="1" l="1"/>
  <c r="M141" i="1"/>
  <c r="L110" i="1"/>
  <c r="L109" i="1" s="1"/>
  <c r="M121" i="1"/>
  <c r="M120" i="1"/>
  <c r="M116" i="1"/>
  <c r="M86" i="1"/>
  <c r="L85" i="1"/>
  <c r="M85" i="1" s="1"/>
  <c r="L69" i="1"/>
  <c r="M69" i="1" s="1"/>
  <c r="M70" i="1"/>
  <c r="M14" i="1" l="1"/>
  <c r="M15" i="1"/>
  <c r="M16" i="1"/>
  <c r="M17" i="1"/>
  <c r="M20" i="1"/>
  <c r="M21" i="1"/>
  <c r="M22" i="1"/>
  <c r="M23" i="1"/>
  <c r="M24" i="1"/>
  <c r="M25" i="1"/>
  <c r="M26" i="1"/>
  <c r="M27" i="1"/>
  <c r="M30" i="1"/>
  <c r="M32" i="1"/>
  <c r="M35" i="1"/>
  <c r="M36" i="1"/>
  <c r="M39" i="1"/>
  <c r="M43" i="1"/>
  <c r="M45" i="1"/>
  <c r="M47" i="1"/>
  <c r="M49" i="1"/>
  <c r="M52" i="1"/>
  <c r="M55" i="1"/>
  <c r="M58" i="1"/>
  <c r="M60" i="1"/>
  <c r="M61" i="1"/>
  <c r="M65" i="1"/>
  <c r="M68" i="1"/>
  <c r="M74" i="1"/>
  <c r="M77" i="1"/>
  <c r="M79" i="1"/>
  <c r="M82" i="1"/>
  <c r="M84" i="1"/>
  <c r="M88" i="1"/>
  <c r="M89" i="1"/>
  <c r="M91" i="1"/>
  <c r="M96" i="1"/>
  <c r="M101" i="1"/>
  <c r="M102" i="1"/>
  <c r="M104" i="1"/>
  <c r="M106" i="1"/>
  <c r="M108" i="1"/>
  <c r="M112" i="1"/>
  <c r="M113" i="1"/>
  <c r="M114" i="1"/>
  <c r="M115" i="1"/>
  <c r="M117" i="1"/>
  <c r="M118" i="1"/>
  <c r="M119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3" i="1"/>
  <c r="M145" i="1"/>
  <c r="M147" i="1"/>
  <c r="M149" i="1"/>
  <c r="M153" i="1"/>
  <c r="M154" i="1"/>
  <c r="M157" i="1"/>
  <c r="M161" i="1"/>
  <c r="M162" i="1"/>
  <c r="M163" i="1"/>
  <c r="M166" i="1"/>
  <c r="M167" i="1"/>
  <c r="L165" i="1"/>
  <c r="L164" i="1" s="1"/>
  <c r="L159" i="1"/>
  <c r="L158" i="1" s="1"/>
  <c r="L156" i="1"/>
  <c r="L151" i="1"/>
  <c r="L150" i="1" s="1"/>
  <c r="L148" i="1"/>
  <c r="L146" i="1"/>
  <c r="L144" i="1"/>
  <c r="L142" i="1"/>
  <c r="L123" i="1"/>
  <c r="L107" i="1"/>
  <c r="L105" i="1"/>
  <c r="L103" i="1"/>
  <c r="L99" i="1"/>
  <c r="L98" i="1" s="1"/>
  <c r="L95" i="1"/>
  <c r="L94" i="1" s="1"/>
  <c r="L90" i="1"/>
  <c r="L87" i="1"/>
  <c r="L83" i="1"/>
  <c r="L81" i="1"/>
  <c r="L78" i="1"/>
  <c r="L76" i="1"/>
  <c r="L73" i="1"/>
  <c r="L72" i="1" s="1"/>
  <c r="L67" i="1"/>
  <c r="L66" i="1" s="1"/>
  <c r="L64" i="1"/>
  <c r="L63" i="1" s="1"/>
  <c r="L59" i="1"/>
  <c r="L57" i="1" s="1"/>
  <c r="L56" i="1" s="1"/>
  <c r="L54" i="1"/>
  <c r="L53" i="1" s="1"/>
  <c r="L51" i="1"/>
  <c r="L50" i="1" s="1"/>
  <c r="L48" i="1"/>
  <c r="L46" i="1"/>
  <c r="L44" i="1"/>
  <c r="L42" i="1"/>
  <c r="L41" i="1" s="1"/>
  <c r="L38" i="1"/>
  <c r="L37" i="1" s="1"/>
  <c r="L34" i="1"/>
  <c r="L33" i="1" s="1"/>
  <c r="L31" i="1"/>
  <c r="L29" i="1"/>
  <c r="L19" i="1"/>
  <c r="L18" i="1" s="1"/>
  <c r="L13" i="1"/>
  <c r="K83" i="1"/>
  <c r="M83" i="1" s="1"/>
  <c r="K81" i="1"/>
  <c r="M81" i="1" s="1"/>
  <c r="K87" i="1"/>
  <c r="M87" i="1" s="1"/>
  <c r="K146" i="1"/>
  <c r="K51" i="1"/>
  <c r="L28" i="1" l="1"/>
  <c r="L80" i="1"/>
  <c r="L12" i="1"/>
  <c r="M110" i="1"/>
  <c r="L97" i="1"/>
  <c r="L62" i="1"/>
  <c r="L75" i="1"/>
  <c r="L40" i="1"/>
  <c r="L122" i="1"/>
  <c r="L155" i="1"/>
  <c r="K13" i="1"/>
  <c r="K12" i="1" s="1"/>
  <c r="K165" i="1"/>
  <c r="K164" i="1" s="1"/>
  <c r="K159" i="1"/>
  <c r="K158" i="1" s="1"/>
  <c r="K156" i="1"/>
  <c r="K151" i="1"/>
  <c r="K150" i="1" s="1"/>
  <c r="K148" i="1"/>
  <c r="K144" i="1"/>
  <c r="K142" i="1"/>
  <c r="K124" i="1"/>
  <c r="K123" i="1" s="1"/>
  <c r="K110" i="1"/>
  <c r="K109" i="1" s="1"/>
  <c r="K107" i="1"/>
  <c r="K105" i="1"/>
  <c r="K103" i="1"/>
  <c r="K99" i="1"/>
  <c r="K98" i="1" s="1"/>
  <c r="K95" i="1"/>
  <c r="K94" i="1" s="1"/>
  <c r="K90" i="1"/>
  <c r="K80" i="1" s="1"/>
  <c r="K78" i="1"/>
  <c r="K76" i="1"/>
  <c r="K73" i="1"/>
  <c r="K72" i="1" s="1"/>
  <c r="K67" i="1"/>
  <c r="K66" i="1" s="1"/>
  <c r="K64" i="1"/>
  <c r="K63" i="1" s="1"/>
  <c r="K59" i="1"/>
  <c r="K57" i="1" s="1"/>
  <c r="K56" i="1" s="1"/>
  <c r="K54" i="1"/>
  <c r="K53" i="1" s="1"/>
  <c r="K50" i="1"/>
  <c r="K48" i="1"/>
  <c r="K46" i="1"/>
  <c r="K44" i="1"/>
  <c r="K42" i="1"/>
  <c r="K38" i="1"/>
  <c r="K37" i="1" s="1"/>
  <c r="K34" i="1"/>
  <c r="K33" i="1" s="1"/>
  <c r="K31" i="1"/>
  <c r="K29" i="1"/>
  <c r="K19" i="1"/>
  <c r="K18" i="1" s="1"/>
  <c r="J146" i="1"/>
  <c r="M146" i="1" s="1"/>
  <c r="G105" i="1"/>
  <c r="H105" i="1"/>
  <c r="I105" i="1"/>
  <c r="J105" i="1"/>
  <c r="F105" i="1"/>
  <c r="G107" i="1"/>
  <c r="H107" i="1"/>
  <c r="I107" i="1"/>
  <c r="J107" i="1"/>
  <c r="F107" i="1"/>
  <c r="J165" i="1"/>
  <c r="J164" i="1" s="1"/>
  <c r="J159" i="1"/>
  <c r="J158" i="1" s="1"/>
  <c r="J156" i="1"/>
  <c r="J151" i="1"/>
  <c r="J150" i="1" s="1"/>
  <c r="J148" i="1"/>
  <c r="J144" i="1"/>
  <c r="J142" i="1"/>
  <c r="J124" i="1"/>
  <c r="J123" i="1" s="1"/>
  <c r="J110" i="1"/>
  <c r="J109" i="1" s="1"/>
  <c r="J103" i="1"/>
  <c r="J99" i="1"/>
  <c r="J98" i="1" s="1"/>
  <c r="J95" i="1"/>
  <c r="J94" i="1" s="1"/>
  <c r="J90" i="1"/>
  <c r="J80" i="1" s="1"/>
  <c r="J78" i="1"/>
  <c r="J76" i="1"/>
  <c r="J73" i="1"/>
  <c r="J72" i="1" s="1"/>
  <c r="J67" i="1"/>
  <c r="J66" i="1" s="1"/>
  <c r="J64" i="1"/>
  <c r="J63" i="1" s="1"/>
  <c r="J59" i="1"/>
  <c r="J57" i="1" s="1"/>
  <c r="J56" i="1" s="1"/>
  <c r="J54" i="1"/>
  <c r="J53" i="1" s="1"/>
  <c r="J51" i="1"/>
  <c r="J50" i="1" s="1"/>
  <c r="J48" i="1"/>
  <c r="J46" i="1"/>
  <c r="J44" i="1"/>
  <c r="J42" i="1"/>
  <c r="J38" i="1"/>
  <c r="J37" i="1" s="1"/>
  <c r="J34" i="1"/>
  <c r="J33" i="1" s="1"/>
  <c r="J31" i="1"/>
  <c r="J29" i="1"/>
  <c r="J19" i="1"/>
  <c r="J18" i="1" s="1"/>
  <c r="J13" i="1"/>
  <c r="J12" i="1" s="1"/>
  <c r="I159" i="1"/>
  <c r="I158" i="1" s="1"/>
  <c r="I99" i="1"/>
  <c r="I110" i="1"/>
  <c r="I109" i="1" s="1"/>
  <c r="I165" i="1"/>
  <c r="I164" i="1" s="1"/>
  <c r="I156" i="1"/>
  <c r="I151" i="1"/>
  <c r="I150" i="1" s="1"/>
  <c r="I148" i="1"/>
  <c r="I144" i="1"/>
  <c r="I142" i="1"/>
  <c r="I124" i="1"/>
  <c r="I123" i="1" s="1"/>
  <c r="I103" i="1"/>
  <c r="I95" i="1"/>
  <c r="I94" i="1" s="1"/>
  <c r="I90" i="1"/>
  <c r="I80" i="1" s="1"/>
  <c r="I78" i="1"/>
  <c r="I76" i="1"/>
  <c r="I73" i="1"/>
  <c r="I72" i="1" s="1"/>
  <c r="I67" i="1"/>
  <c r="I66" i="1" s="1"/>
  <c r="I64" i="1"/>
  <c r="I63" i="1" s="1"/>
  <c r="I59" i="1"/>
  <c r="I57" i="1" s="1"/>
  <c r="I56" i="1" s="1"/>
  <c r="I54" i="1"/>
  <c r="I53" i="1" s="1"/>
  <c r="I51" i="1"/>
  <c r="I50" i="1" s="1"/>
  <c r="I48" i="1"/>
  <c r="I46" i="1"/>
  <c r="I44" i="1"/>
  <c r="I42" i="1"/>
  <c r="I38" i="1"/>
  <c r="I37" i="1" s="1"/>
  <c r="I34" i="1"/>
  <c r="I33" i="1" s="1"/>
  <c r="I31" i="1"/>
  <c r="I29" i="1"/>
  <c r="I19" i="1"/>
  <c r="I18" i="1" s="1"/>
  <c r="I13" i="1"/>
  <c r="I12" i="1" s="1"/>
  <c r="G159" i="1"/>
  <c r="G158" i="1" s="1"/>
  <c r="H159" i="1"/>
  <c r="H158" i="1" s="1"/>
  <c r="F159" i="1"/>
  <c r="F158" i="1" s="1"/>
  <c r="M158" i="1" s="1"/>
  <c r="H110" i="1"/>
  <c r="H109" i="1" s="1"/>
  <c r="G103" i="1"/>
  <c r="H103" i="1"/>
  <c r="F103" i="1"/>
  <c r="M103" i="1" s="1"/>
  <c r="H99" i="1"/>
  <c r="G98" i="1"/>
  <c r="F98" i="1"/>
  <c r="H142" i="1"/>
  <c r="H165" i="1"/>
  <c r="H164" i="1" s="1"/>
  <c r="H156" i="1"/>
  <c r="H151" i="1"/>
  <c r="H148" i="1"/>
  <c r="H144" i="1"/>
  <c r="H124" i="1"/>
  <c r="H123" i="1" s="1"/>
  <c r="H95" i="1"/>
  <c r="H94" i="1" s="1"/>
  <c r="H90" i="1"/>
  <c r="H80" i="1" s="1"/>
  <c r="H78" i="1"/>
  <c r="H76" i="1"/>
  <c r="H73" i="1"/>
  <c r="H72" i="1" s="1"/>
  <c r="H67" i="1"/>
  <c r="H66" i="1" s="1"/>
  <c r="H64" i="1"/>
  <c r="H63" i="1" s="1"/>
  <c r="H59" i="1"/>
  <c r="H57" i="1" s="1"/>
  <c r="H56" i="1" s="1"/>
  <c r="H54" i="1"/>
  <c r="H53" i="1" s="1"/>
  <c r="H51" i="1"/>
  <c r="H50" i="1" s="1"/>
  <c r="H48" i="1"/>
  <c r="H46" i="1"/>
  <c r="H44" i="1"/>
  <c r="H42" i="1"/>
  <c r="H38" i="1"/>
  <c r="H37" i="1" s="1"/>
  <c r="H34" i="1"/>
  <c r="H33" i="1" s="1"/>
  <c r="H31" i="1"/>
  <c r="H29" i="1"/>
  <c r="H19" i="1"/>
  <c r="H18" i="1" s="1"/>
  <c r="H13" i="1"/>
  <c r="H12" i="1" s="1"/>
  <c r="F19" i="1"/>
  <c r="G19" i="1"/>
  <c r="G18" i="1" s="1"/>
  <c r="G165" i="1"/>
  <c r="M107" i="1" l="1"/>
  <c r="M165" i="1"/>
  <c r="M159" i="1"/>
  <c r="M105" i="1"/>
  <c r="H98" i="1"/>
  <c r="M99" i="1"/>
  <c r="F18" i="1"/>
  <c r="M18" i="1" s="1"/>
  <c r="M19" i="1"/>
  <c r="L93" i="1"/>
  <c r="L71" i="1"/>
  <c r="K41" i="1"/>
  <c r="K40" i="1" s="1"/>
  <c r="J28" i="1"/>
  <c r="K28" i="1"/>
  <c r="K62" i="1"/>
  <c r="K75" i="1"/>
  <c r="K71" i="1" s="1"/>
  <c r="K155" i="1"/>
  <c r="K122" i="1"/>
  <c r="K97" i="1"/>
  <c r="J122" i="1"/>
  <c r="J75" i="1"/>
  <c r="J71" i="1" s="1"/>
  <c r="J97" i="1"/>
  <c r="J41" i="1"/>
  <c r="J40" i="1" s="1"/>
  <c r="J62" i="1"/>
  <c r="J155" i="1"/>
  <c r="I41" i="1"/>
  <c r="I40" i="1" s="1"/>
  <c r="I75" i="1"/>
  <c r="I28" i="1"/>
  <c r="I71" i="1"/>
  <c r="I98" i="1"/>
  <c r="M98" i="1" s="1"/>
  <c r="I155" i="1"/>
  <c r="I62" i="1"/>
  <c r="I122" i="1"/>
  <c r="H97" i="1"/>
  <c r="H150" i="1"/>
  <c r="H122" i="1" s="1"/>
  <c r="H155" i="1"/>
  <c r="H41" i="1"/>
  <c r="H40" i="1" s="1"/>
  <c r="H75" i="1"/>
  <c r="H71" i="1" s="1"/>
  <c r="H28" i="1"/>
  <c r="H62" i="1"/>
  <c r="G164" i="1"/>
  <c r="M164" i="1" s="1"/>
  <c r="G151" i="1"/>
  <c r="G150" i="1" s="1"/>
  <c r="G142" i="1"/>
  <c r="G156" i="1"/>
  <c r="G155" i="1" s="1"/>
  <c r="G148" i="1"/>
  <c r="G144" i="1"/>
  <c r="G124" i="1"/>
  <c r="G123" i="1" s="1"/>
  <c r="G110" i="1"/>
  <c r="G109" i="1" s="1"/>
  <c r="G97" i="1" s="1"/>
  <c r="G95" i="1"/>
  <c r="G94" i="1" s="1"/>
  <c r="G90" i="1"/>
  <c r="G80" i="1" s="1"/>
  <c r="G78" i="1"/>
  <c r="G76" i="1"/>
  <c r="G73" i="1"/>
  <c r="G72" i="1" s="1"/>
  <c r="G67" i="1"/>
  <c r="G66" i="1" s="1"/>
  <c r="G64" i="1"/>
  <c r="G63" i="1" s="1"/>
  <c r="G59" i="1"/>
  <c r="G57" i="1" s="1"/>
  <c r="G56" i="1" s="1"/>
  <c r="G54" i="1"/>
  <c r="G53" i="1" s="1"/>
  <c r="G51" i="1"/>
  <c r="G50" i="1" s="1"/>
  <c r="G48" i="1"/>
  <c r="G46" i="1"/>
  <c r="G44" i="1"/>
  <c r="G42" i="1"/>
  <c r="G38" i="1"/>
  <c r="G37" i="1" s="1"/>
  <c r="G34" i="1"/>
  <c r="G33" i="1" s="1"/>
  <c r="G31" i="1"/>
  <c r="G29" i="1"/>
  <c r="G13" i="1"/>
  <c r="G12" i="1" s="1"/>
  <c r="F156" i="1"/>
  <c r="M156" i="1" s="1"/>
  <c r="F151" i="1"/>
  <c r="M151" i="1" s="1"/>
  <c r="F144" i="1"/>
  <c r="M144" i="1" s="1"/>
  <c r="F148" i="1"/>
  <c r="M148" i="1" s="1"/>
  <c r="L92" i="1" l="1"/>
  <c r="L11" i="1"/>
  <c r="K11" i="1"/>
  <c r="K93" i="1"/>
  <c r="K92" i="1" s="1"/>
  <c r="J11" i="1"/>
  <c r="J93" i="1"/>
  <c r="I97" i="1"/>
  <c r="I93" i="1" s="1"/>
  <c r="I11" i="1"/>
  <c r="F155" i="1"/>
  <c r="M155" i="1" s="1"/>
  <c r="H11" i="1"/>
  <c r="H93" i="1"/>
  <c r="H92" i="1" s="1"/>
  <c r="G28" i="1"/>
  <c r="G122" i="1"/>
  <c r="G93" i="1" s="1"/>
  <c r="G92" i="1" s="1"/>
  <c r="G75" i="1"/>
  <c r="G71" i="1" s="1"/>
  <c r="G62" i="1"/>
  <c r="G41" i="1"/>
  <c r="G40" i="1" s="1"/>
  <c r="F13" i="1"/>
  <c r="M13" i="1" s="1"/>
  <c r="F29" i="1"/>
  <c r="M29" i="1" s="1"/>
  <c r="F31" i="1"/>
  <c r="M31" i="1" s="1"/>
  <c r="F34" i="1"/>
  <c r="M34" i="1" s="1"/>
  <c r="F38" i="1"/>
  <c r="M38" i="1" s="1"/>
  <c r="F42" i="1"/>
  <c r="M42" i="1" s="1"/>
  <c r="F44" i="1"/>
  <c r="M44" i="1" s="1"/>
  <c r="F46" i="1"/>
  <c r="M46" i="1" s="1"/>
  <c r="F48" i="1"/>
  <c r="M48" i="1" s="1"/>
  <c r="F51" i="1"/>
  <c r="M51" i="1" s="1"/>
  <c r="F54" i="1"/>
  <c r="M54" i="1" s="1"/>
  <c r="F59" i="1"/>
  <c r="M59" i="1" s="1"/>
  <c r="F64" i="1"/>
  <c r="M64" i="1" s="1"/>
  <c r="F67" i="1"/>
  <c r="M67" i="1" s="1"/>
  <c r="F73" i="1"/>
  <c r="M73" i="1" s="1"/>
  <c r="F76" i="1"/>
  <c r="M76" i="1" s="1"/>
  <c r="F78" i="1"/>
  <c r="M78" i="1" s="1"/>
  <c r="F90" i="1"/>
  <c r="M90" i="1" s="1"/>
  <c r="F95" i="1"/>
  <c r="M95" i="1" s="1"/>
  <c r="F110" i="1"/>
  <c r="F124" i="1"/>
  <c r="M124" i="1" s="1"/>
  <c r="F142" i="1"/>
  <c r="M142" i="1" s="1"/>
  <c r="F150" i="1"/>
  <c r="M150" i="1" s="1"/>
  <c r="L10" i="1" l="1"/>
  <c r="K10" i="1"/>
  <c r="J92" i="1"/>
  <c r="I92" i="1"/>
  <c r="F12" i="1"/>
  <c r="M12" i="1" s="1"/>
  <c r="F53" i="1"/>
  <c r="M53" i="1" s="1"/>
  <c r="F50" i="1"/>
  <c r="M50" i="1" s="1"/>
  <c r="F37" i="1"/>
  <c r="M37" i="1" s="1"/>
  <c r="F33" i="1"/>
  <c r="M33" i="1" s="1"/>
  <c r="F57" i="1"/>
  <c r="M57" i="1" s="1"/>
  <c r="F94" i="1"/>
  <c r="M94" i="1" s="1"/>
  <c r="F109" i="1"/>
  <c r="M109" i="1" s="1"/>
  <c r="F123" i="1"/>
  <c r="M123" i="1" s="1"/>
  <c r="F66" i="1"/>
  <c r="M66" i="1" s="1"/>
  <c r="F80" i="1"/>
  <c r="M80" i="1" s="1"/>
  <c r="F72" i="1"/>
  <c r="M72" i="1" s="1"/>
  <c r="F75" i="1"/>
  <c r="M75" i="1" s="1"/>
  <c r="F63" i="1"/>
  <c r="M63" i="1" s="1"/>
  <c r="F41" i="1"/>
  <c r="M41" i="1" s="1"/>
  <c r="F28" i="1"/>
  <c r="M28" i="1" s="1"/>
  <c r="G11" i="1"/>
  <c r="G10" i="1" s="1"/>
  <c r="J10" i="1" l="1"/>
  <c r="I10" i="1"/>
  <c r="H10" i="1"/>
  <c r="F56" i="1"/>
  <c r="M56" i="1" s="1"/>
  <c r="F71" i="1"/>
  <c r="M71" i="1" s="1"/>
  <c r="F97" i="1"/>
  <c r="M97" i="1" s="1"/>
  <c r="F122" i="1"/>
  <c r="M122" i="1" s="1"/>
  <c r="F40" i="1"/>
  <c r="M40" i="1" s="1"/>
  <c r="F62" i="1"/>
  <c r="M62" i="1" s="1"/>
  <c r="F93" i="1" l="1"/>
  <c r="M93" i="1" s="1"/>
  <c r="F11" i="1"/>
  <c r="M11" i="1" s="1"/>
  <c r="F92" i="1" l="1"/>
  <c r="M92" i="1" s="1"/>
  <c r="F10" i="1" l="1"/>
  <c r="M10" i="1" s="1"/>
</calcChain>
</file>

<file path=xl/sharedStrings.xml><?xml version="1.0" encoding="utf-8"?>
<sst xmlns="http://schemas.openxmlformats.org/spreadsheetml/2006/main" count="549" uniqueCount="301">
  <si>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</si>
  <si>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</si>
  <si>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</si>
  <si>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</si>
  <si>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</si>
  <si>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</si>
  <si>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</si>
  <si>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</si>
  <si>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</si>
  <si>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</si>
  <si>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</si>
  <si>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</si>
  <si>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</si>
  <si>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</si>
  <si>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</si>
  <si>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</si>
  <si>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</si>
  <si>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</si>
  <si>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</si>
  <si>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</si>
  <si>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</si>
  <si>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</si>
  <si>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</si>
  <si>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</si>
  <si>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</si>
  <si>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</si>
  <si>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</si>
  <si>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</si>
  <si>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</si>
  <si>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</si>
  <si>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</si>
  <si>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</si>
  <si>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</si>
  <si>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</si>
  <si>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</si>
  <si>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</si>
  <si>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</si>
  <si>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</si>
  <si>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</si>
  <si>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</si>
  <si>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</si>
  <si>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</si>
  <si>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</si>
  <si>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</si>
  <si>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</si>
  <si>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</si>
  <si>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</si>
  <si>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</si>
  <si>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</si>
  <si>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</si>
  <si>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</si>
  <si>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</si>
  <si>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</si>
  <si>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</si>
  <si>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</si>
  <si>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</si>
  <si>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</si>
  <si>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</si>
  <si>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</si>
  <si>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</si>
  <si>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</si>
  <si>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</si>
  <si>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</si>
  <si>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</si>
  <si>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</si>
  <si>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</si>
  <si>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</si>
  <si>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</si>
  <si>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</si>
  <si>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</si>
  <si>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</si>
  <si>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</si>
  <si>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</si>
  <si>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</si>
  <si>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</si>
  <si>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</si>
  <si>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</si>
  <si>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</si>
  <si>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</si>
  <si>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</si>
  <si>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</si>
  <si>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</si>
  <si>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</si>
  <si>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</si>
  <si>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</si>
  <si>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</si>
  <si>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</si>
  <si>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</si>
  <si>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</si>
  <si>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</si>
  <si>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</si>
  <si>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</si>
  <si>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</si>
  <si>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</si>
  <si>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</si>
  <si>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</si>
  <si>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</si>
  <si>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</si>
  <si>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</si>
  <si>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</si>
  <si>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</si>
  <si>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</si>
  <si>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</si>
  <si>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</si>
  <si>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</si>
  <si>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</si>
  <si>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</si>
  <si>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</si>
  <si>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</si>
  <si>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</si>
  <si>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</si>
  <si>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</si>
  <si>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</si>
  <si>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</si>
  <si>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</si>
  <si>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</si>
  <si>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</si>
  <si>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</si>
  <si>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</si>
  <si>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</si>
  <si>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</si>
  <si>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</si>
  <si>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</si>
  <si>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</si>
  <si>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</si>
  <si>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</si>
  <si>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</si>
  <si>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</si>
  <si>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</si>
  <si>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</si>
  <si>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</si>
  <si>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</si>
  <si>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</si>
  <si>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</si>
  <si>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</si>
  <si>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</si>
  <si>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</si>
  <si>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</si>
  <si>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</si>
  <si>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</si>
  <si>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</si>
  <si>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</si>
  <si>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</si>
  <si>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</si>
  <si>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</si>
  <si>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</si>
  <si>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</si>
  <si>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</si>
  <si>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</si>
  <si>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</si>
  <si>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</si>
  <si>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</si>
  <si>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</si>
  <si>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</si>
  <si>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</si>
  <si>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</si>
  <si>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</si>
  <si>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</si>
  <si>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</si>
  <si>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</si>
  <si>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</si>
  <si>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</si>
  <si>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</si>
  <si>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</si>
  <si>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</si>
  <si>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</si>
  <si>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</si>
  <si>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</si>
  <si>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</si>
  <si>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</si>
  <si>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</si>
  <si>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</si>
  <si>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</si>
  <si>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</si>
  <si>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</si>
  <si>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</si>
  <si>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</si>
  <si>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</si>
  <si>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</si>
  <si>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</si>
  <si>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</si>
  <si>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</si>
  <si>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</si>
  <si>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</si>
  <si>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</si>
  <si>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</si>
  <si>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</si>
  <si>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</si>
  <si>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</si>
  <si>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</si>
  <si>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</si>
  <si>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</si>
  <si>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</si>
  <si>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</si>
  <si>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</si>
  <si>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</si>
  <si>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</si>
  <si>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</si>
  <si>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</si>
  <si>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</si>
  <si>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</si>
  <si>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</si>
  <si>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</si>
  <si>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</si>
  <si>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</si>
  <si>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</si>
  <si>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</si>
  <si>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</si>
  <si>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</si>
  <si>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</si>
  <si>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</si>
  <si>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</si>
  <si>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</si>
  <si>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</si>
  <si>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</si>
  <si>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</si>
  <si>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</si>
  <si>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</si>
  <si>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</si>
  <si>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</si>
  <si>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</si>
  <si>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</si>
  <si>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</si>
  <si>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</si>
  <si>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</si>
  <si>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</si>
  <si>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</si>
  <si>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</si>
  <si>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</si>
  <si>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</si>
  <si>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</si>
  <si>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</si>
  <si>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</si>
  <si>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</si>
  <si>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</si>
  <si>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</si>
  <si>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</si>
  <si>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</si>
  <si>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</si>
  <si>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</si>
  <si>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</si>
  <si>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</si>
  <si>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</si>
  <si>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</si>
  <si>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</si>
  <si>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</si>
  <si>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</si>
  <si>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</si>
  <si>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</si>
  <si>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</si>
  <si>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</si>
  <si>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</si>
  <si>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</si>
  <si>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</si>
  <si>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</si>
  <si>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</si>
  <si>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</si>
  <si>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</si>
  <si>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</si>
  <si>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</si>
  <si>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</si>
  <si>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</si>
  <si>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</si>
  <si>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</si>
  <si>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</si>
  <si>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</si>
  <si>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</si>
  <si>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</si>
  <si>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</si>
  <si>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изменения 20.05.2019</t>
  </si>
  <si>
    <t>8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</si>
  <si>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</si>
  <si>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</si>
  <si>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</si>
  <si>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000 1 16 43 000 01 0000 140 </t>
  </si>
  <si>
    <t xml:space="preserve">000 1 16 35 030 05 0000 140 </t>
  </si>
  <si>
    <t xml:space="preserve">000 1 16 35 000 00 0000 140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</si>
  <si>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</si>
  <si>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</si>
  <si>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</si>
  <si>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</si>
  <si>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</si>
  <si>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000 1 16 08 000 01 0000 140 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</si>
  <si>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</si>
  <si>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</si>
  <si>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</si>
  <si>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 xml:space="preserve">000 1 16 30 000 01 0000 140 </t>
  </si>
  <si>
    <t>изменения 22.08.2019</t>
  </si>
  <si>
    <t>9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</si>
  <si>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</si>
  <si>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</si>
  <si>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000 1 13 02990 00 0000 130</t>
  </si>
  <si>
    <t xml:space="preserve"> 000 1 13 02995 05 0000 130</t>
  </si>
  <si>
    <t xml:space="preserve">000 1 16 33 000 00 0000 140 </t>
  </si>
  <si>
    <t xml:space="preserve">000 1 16 33 050 05 0000 140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</si>
  <si>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</si>
  <si>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</si>
  <si>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Субсидия на устройство спортивных площадок и их оснащение 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</si>
  <si>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</si>
  <si>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</si>
  <si>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от 22 августа 2019 г.  №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</si>
</sst>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0" fontId="0" fillId="0" borderId="0" xfId="0" applyFont="1"/>
    <xf numFmtId="49" fontId="3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tabSelected="1" topLeftCell="E1" workbookViewId="0">
      <selection activeCell="O8" sqref="O8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12" width="23.44140625" hidden="1" customWidth="1"/>
    <col min="13" max="13" width="30.88671875" customWidth="1"/>
  </cols>
  <sheetData>
    <row r="1" spans="1:13" ht="15.6" x14ac:dyDescent="0.3">
      <c r="A1" s="1"/>
      <c r="B1" s="1"/>
      <c r="C1" s="1"/>
      <c r="D1" s="1"/>
      <c r="E1" s="1"/>
      <c r="F1" s="9"/>
      <c r="G1" s="9"/>
      <c r="H1" s="9"/>
      <c r="I1" s="9"/>
      <c r="J1" s="9"/>
      <c r="K1" s="9"/>
      <c r="L1" s="9"/>
      <c r="M1" s="9" t="s">
        <v>209</v>
      </c>
    </row>
    <row r="2" spans="1:13" ht="15.6" x14ac:dyDescent="0.3">
      <c r="A2" s="1"/>
      <c r="B2" s="1"/>
      <c r="C2" s="1"/>
      <c r="D2" s="1"/>
      <c r="E2" s="1"/>
      <c r="F2" s="9"/>
      <c r="G2" s="9"/>
      <c r="H2" s="9"/>
      <c r="I2" s="9"/>
      <c r="J2" s="9"/>
      <c r="K2" s="9"/>
      <c r="L2" s="9"/>
      <c r="M2" s="9" t="s">
        <v>0</v>
      </c>
    </row>
    <row r="3" spans="1:13" ht="15.6" x14ac:dyDescent="0.3">
      <c r="A3" s="1"/>
      <c r="B3" s="1"/>
      <c r="C3" s="1"/>
      <c r="D3" s="1"/>
      <c r="E3" s="1"/>
      <c r="F3" s="9"/>
      <c r="G3" s="9"/>
      <c r="H3" s="9"/>
      <c r="I3" s="9"/>
      <c r="J3" s="9"/>
      <c r="K3" s="9"/>
      <c r="L3" s="9"/>
      <c r="M3" s="9" t="s">
        <v>300</v>
      </c>
    </row>
    <row r="4" spans="1:13" ht="22.5" customHeight="1" x14ac:dyDescent="0.3">
      <c r="A4" s="2" t="s">
        <v>1</v>
      </c>
      <c r="B4" s="2"/>
      <c r="C4" s="2"/>
      <c r="D4" s="36" t="s">
        <v>210</v>
      </c>
      <c r="E4" s="36"/>
      <c r="F4" s="36"/>
      <c r="G4" s="36"/>
      <c r="H4" s="36"/>
      <c r="I4" s="36"/>
      <c r="J4" s="36"/>
      <c r="K4" s="36"/>
      <c r="L4" s="36"/>
      <c r="M4" s="36"/>
    </row>
    <row r="5" spans="1:13" ht="14.4" x14ac:dyDescent="0.3"/>
    <row r="6" spans="1:13" s="12" customFormat="1" ht="15.75" customHeight="1" x14ac:dyDescent="0.3">
      <c r="A6" s="39" t="s">
        <v>8</v>
      </c>
      <c r="B6" s="39" t="s">
        <v>9</v>
      </c>
      <c r="C6" s="39" t="s">
        <v>2</v>
      </c>
      <c r="D6" s="37" t="s">
        <v>3</v>
      </c>
      <c r="E6" s="37" t="s">
        <v>8</v>
      </c>
      <c r="F6" s="37" t="s">
        <v>211</v>
      </c>
      <c r="G6" s="37" t="s">
        <v>228</v>
      </c>
      <c r="H6" s="37" t="s">
        <v>227</v>
      </c>
      <c r="I6" s="37" t="s">
        <v>247</v>
      </c>
      <c r="J6" s="37" t="s">
        <v>255</v>
      </c>
      <c r="K6" s="37" t="s">
        <v>269</v>
      </c>
      <c r="L6" s="37" t="s">
        <v>287</v>
      </c>
      <c r="M6" s="37" t="s">
        <v>172</v>
      </c>
    </row>
    <row r="7" spans="1:13" s="12" customFormat="1" ht="15.6" x14ac:dyDescent="0.3">
      <c r="A7" s="40"/>
      <c r="B7" s="40"/>
      <c r="C7" s="40"/>
      <c r="D7" s="37"/>
      <c r="E7" s="37"/>
      <c r="F7" s="38"/>
      <c r="G7" s="38"/>
      <c r="H7" s="38"/>
      <c r="I7" s="38"/>
      <c r="J7" s="38"/>
      <c r="K7" s="38"/>
      <c r="L7" s="38"/>
      <c r="M7" s="38"/>
    </row>
    <row r="8" spans="1:13" s="12" customFormat="1" ht="15.6" x14ac:dyDescent="0.3">
      <c r="A8" s="41"/>
      <c r="B8" s="41"/>
      <c r="C8" s="41"/>
      <c r="D8" s="37"/>
      <c r="E8" s="37"/>
      <c r="F8" s="38"/>
      <c r="G8" s="38"/>
      <c r="H8" s="38"/>
      <c r="I8" s="38"/>
      <c r="J8" s="38"/>
      <c r="K8" s="38"/>
      <c r="L8" s="38"/>
      <c r="M8" s="38"/>
    </row>
    <row r="9" spans="1:13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248</v>
      </c>
      <c r="J9" s="11" t="s">
        <v>256</v>
      </c>
      <c r="K9" s="11" t="s">
        <v>270</v>
      </c>
      <c r="L9" s="11" t="s">
        <v>288</v>
      </c>
      <c r="M9" s="11" t="s">
        <v>6</v>
      </c>
    </row>
    <row r="10" spans="1:13" s="16" customFormat="1" ht="19.5" customHeight="1" x14ac:dyDescent="0.3">
      <c r="A10" s="13" t="s">
        <v>10</v>
      </c>
      <c r="B10" s="14"/>
      <c r="C10" s="14"/>
      <c r="D10" s="14"/>
      <c r="E10" s="31" t="s">
        <v>10</v>
      </c>
      <c r="F10" s="15">
        <f t="shared" ref="F10:K10" si="0">F11+F92</f>
        <v>332569866.44</v>
      </c>
      <c r="G10" s="15">
        <f t="shared" si="0"/>
        <v>281189.51</v>
      </c>
      <c r="H10" s="15">
        <f t="shared" si="0"/>
        <v>21826326.970000003</v>
      </c>
      <c r="I10" s="15">
        <f t="shared" si="0"/>
        <v>7026202.3300000001</v>
      </c>
      <c r="J10" s="15">
        <f t="shared" si="0"/>
        <v>6711024.2999999998</v>
      </c>
      <c r="K10" s="15">
        <f t="shared" si="0"/>
        <v>1437837.03</v>
      </c>
      <c r="L10" s="15">
        <f t="shared" ref="L10" si="1">L11+L92</f>
        <v>11132420.48</v>
      </c>
      <c r="M10" s="15">
        <f>F10+G10+H10+I10+J10+K10+L10</f>
        <v>380984867.06</v>
      </c>
    </row>
    <row r="11" spans="1:13" s="12" customFormat="1" ht="24.75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2" t="s">
        <v>14</v>
      </c>
      <c r="F11" s="6">
        <f t="shared" ref="F11:K11" si="2">F12+F18+F28+F33+F37+F40+F56+F62+F71+F80</f>
        <v>52182200</v>
      </c>
      <c r="G11" s="6">
        <f t="shared" si="2"/>
        <v>0</v>
      </c>
      <c r="H11" s="6">
        <f t="shared" si="2"/>
        <v>0</v>
      </c>
      <c r="I11" s="6">
        <f t="shared" si="2"/>
        <v>663406.4</v>
      </c>
      <c r="J11" s="6">
        <f t="shared" si="2"/>
        <v>0</v>
      </c>
      <c r="K11" s="6">
        <f t="shared" si="2"/>
        <v>1511587.03</v>
      </c>
      <c r="L11" s="6">
        <f t="shared" ref="L11" si="3">L12+L18+L28+L33+L37+L40+L56+L62+L71+L80</f>
        <v>147786.20000000001</v>
      </c>
      <c r="M11" s="15">
        <f t="shared" ref="M11:M76" si="4">F11+G11+H11+I11+J11+K11+L11</f>
        <v>54504979.630000003</v>
      </c>
    </row>
    <row r="12" spans="1:13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2" t="s">
        <v>16</v>
      </c>
      <c r="F12" s="6">
        <f t="shared" ref="F12:L12" si="5">F13</f>
        <v>14692100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0</v>
      </c>
      <c r="K12" s="6">
        <f t="shared" si="5"/>
        <v>636723.23</v>
      </c>
      <c r="L12" s="6">
        <f t="shared" si="5"/>
        <v>0</v>
      </c>
      <c r="M12" s="15">
        <f t="shared" si="4"/>
        <v>15328823.23</v>
      </c>
    </row>
    <row r="13" spans="1:13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33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8">
        <f>J14+J15+J16</f>
        <v>0</v>
      </c>
      <c r="K13" s="8">
        <f>K14+K15+K16+K17</f>
        <v>636723.23</v>
      </c>
      <c r="L13" s="8">
        <f>L14+L15+L16+L17</f>
        <v>0</v>
      </c>
      <c r="M13" s="22">
        <f t="shared" si="4"/>
        <v>15328823.23</v>
      </c>
    </row>
    <row r="14" spans="1:13" s="12" customFormat="1" ht="66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33" t="s">
        <v>20</v>
      </c>
      <c r="F14" s="8">
        <v>14589200</v>
      </c>
      <c r="G14" s="8">
        <v>0</v>
      </c>
      <c r="H14" s="8">
        <v>0</v>
      </c>
      <c r="I14" s="8">
        <v>0</v>
      </c>
      <c r="J14" s="8">
        <v>0</v>
      </c>
      <c r="K14" s="8">
        <v>636723.23</v>
      </c>
      <c r="L14" s="8">
        <v>0</v>
      </c>
      <c r="M14" s="22">
        <f t="shared" si="4"/>
        <v>15225923.23</v>
      </c>
    </row>
    <row r="15" spans="1:13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33" t="s">
        <v>22</v>
      </c>
      <c r="F15" s="8">
        <v>44100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2">
        <f t="shared" si="4"/>
        <v>44100</v>
      </c>
    </row>
    <row r="16" spans="1:13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33" t="s">
        <v>24</v>
      </c>
      <c r="F16" s="8">
        <v>58800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2">
        <f t="shared" si="4"/>
        <v>58800</v>
      </c>
    </row>
    <row r="17" spans="1:13" s="12" customFormat="1" ht="78" hidden="1" x14ac:dyDescent="0.3">
      <c r="A17" s="7"/>
      <c r="B17" s="4"/>
      <c r="C17" s="4"/>
      <c r="D17" s="4" t="s">
        <v>271</v>
      </c>
      <c r="E17" s="33" t="s">
        <v>272</v>
      </c>
      <c r="F17" s="8"/>
      <c r="G17" s="8"/>
      <c r="H17" s="8"/>
      <c r="I17" s="8"/>
      <c r="J17" s="8"/>
      <c r="K17" s="8">
        <v>0</v>
      </c>
      <c r="L17" s="8">
        <v>0</v>
      </c>
      <c r="M17" s="22">
        <f t="shared" si="4"/>
        <v>0</v>
      </c>
    </row>
    <row r="18" spans="1:13" s="12" customFormat="1" ht="33.450000000000003" hidden="1" customHeight="1" x14ac:dyDescent="0.3">
      <c r="A18" s="3" t="s">
        <v>26</v>
      </c>
      <c r="B18" s="5" t="s">
        <v>11</v>
      </c>
      <c r="C18" s="5" t="s">
        <v>12</v>
      </c>
      <c r="D18" s="5" t="s">
        <v>25</v>
      </c>
      <c r="E18" s="32" t="s">
        <v>26</v>
      </c>
      <c r="F18" s="6">
        <f t="shared" ref="F18:L18" si="6">F19</f>
        <v>4099000</v>
      </c>
      <c r="G18" s="6">
        <f t="shared" si="6"/>
        <v>0</v>
      </c>
      <c r="H18" s="6">
        <f t="shared" si="6"/>
        <v>0</v>
      </c>
      <c r="I18" s="6">
        <f t="shared" si="6"/>
        <v>0</v>
      </c>
      <c r="J18" s="6">
        <f t="shared" si="6"/>
        <v>0</v>
      </c>
      <c r="K18" s="6">
        <f t="shared" si="6"/>
        <v>0</v>
      </c>
      <c r="L18" s="6">
        <f t="shared" si="6"/>
        <v>0</v>
      </c>
      <c r="M18" s="15">
        <f t="shared" si="4"/>
        <v>4099000</v>
      </c>
    </row>
    <row r="19" spans="1:13" s="12" customFormat="1" ht="33.450000000000003" hidden="1" customHeight="1" x14ac:dyDescent="0.3">
      <c r="A19" s="7" t="s">
        <v>28</v>
      </c>
      <c r="B19" s="4" t="s">
        <v>11</v>
      </c>
      <c r="C19" s="4" t="s">
        <v>12</v>
      </c>
      <c r="D19" s="4" t="s">
        <v>27</v>
      </c>
      <c r="E19" s="33" t="s">
        <v>28</v>
      </c>
      <c r="F19" s="8">
        <f t="shared" ref="F19:K19" si="7">F20+F22+F24+F26</f>
        <v>4099000</v>
      </c>
      <c r="G19" s="8">
        <f t="shared" si="7"/>
        <v>0</v>
      </c>
      <c r="H19" s="8">
        <f t="shared" si="7"/>
        <v>0</v>
      </c>
      <c r="I19" s="8">
        <f t="shared" si="7"/>
        <v>0</v>
      </c>
      <c r="J19" s="8">
        <f t="shared" si="7"/>
        <v>0</v>
      </c>
      <c r="K19" s="8">
        <f t="shared" si="7"/>
        <v>0</v>
      </c>
      <c r="L19" s="8">
        <f t="shared" ref="L19" si="8">L20+L22+L24+L26</f>
        <v>0</v>
      </c>
      <c r="M19" s="22">
        <f t="shared" si="4"/>
        <v>4099000</v>
      </c>
    </row>
    <row r="20" spans="1:13" s="12" customFormat="1" ht="62.4" hidden="1" x14ac:dyDescent="0.3">
      <c r="A20" s="7"/>
      <c r="B20" s="4"/>
      <c r="C20" s="4"/>
      <c r="D20" s="4" t="s">
        <v>29</v>
      </c>
      <c r="E20" s="33" t="s">
        <v>30</v>
      </c>
      <c r="F20" s="8">
        <v>1721900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2">
        <f t="shared" si="4"/>
        <v>1721900</v>
      </c>
    </row>
    <row r="21" spans="1:13" s="12" customFormat="1" ht="83.25" hidden="1" customHeight="1" x14ac:dyDescent="0.3">
      <c r="A21" s="7" t="s">
        <v>30</v>
      </c>
      <c r="B21" s="4" t="s">
        <v>11</v>
      </c>
      <c r="C21" s="4" t="s">
        <v>12</v>
      </c>
      <c r="D21" s="4" t="s">
        <v>218</v>
      </c>
      <c r="E21" s="33" t="s">
        <v>219</v>
      </c>
      <c r="F21" s="8">
        <v>0</v>
      </c>
      <c r="G21" s="8">
        <v>1721900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2">
        <f t="shared" si="4"/>
        <v>1721900</v>
      </c>
    </row>
    <row r="22" spans="1:13" s="12" customFormat="1" ht="78" hidden="1" customHeight="1" x14ac:dyDescent="0.3">
      <c r="A22" s="7" t="s">
        <v>32</v>
      </c>
      <c r="B22" s="4" t="s">
        <v>11</v>
      </c>
      <c r="C22" s="4" t="s">
        <v>12</v>
      </c>
      <c r="D22" s="4" t="s">
        <v>31</v>
      </c>
      <c r="E22" s="33" t="s">
        <v>32</v>
      </c>
      <c r="F22" s="8">
        <v>12000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2">
        <f t="shared" si="4"/>
        <v>12000</v>
      </c>
    </row>
    <row r="23" spans="1:13" s="12" customFormat="1" ht="96.75" hidden="1" customHeight="1" x14ac:dyDescent="0.3">
      <c r="A23" s="7"/>
      <c r="B23" s="4"/>
      <c r="C23" s="4"/>
      <c r="D23" s="4" t="s">
        <v>220</v>
      </c>
      <c r="E23" s="33" t="s">
        <v>221</v>
      </c>
      <c r="F23" s="8">
        <v>0</v>
      </c>
      <c r="G23" s="8">
        <v>12000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2">
        <f t="shared" si="4"/>
        <v>12000</v>
      </c>
    </row>
    <row r="24" spans="1:13" s="12" customFormat="1" ht="61.5" hidden="1" customHeight="1" x14ac:dyDescent="0.3">
      <c r="A24" s="7" t="s">
        <v>34</v>
      </c>
      <c r="B24" s="4" t="s">
        <v>11</v>
      </c>
      <c r="C24" s="4" t="s">
        <v>12</v>
      </c>
      <c r="D24" s="4" t="s">
        <v>33</v>
      </c>
      <c r="E24" s="33" t="s">
        <v>34</v>
      </c>
      <c r="F24" s="8">
        <v>2664300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2">
        <f t="shared" si="4"/>
        <v>2664300</v>
      </c>
    </row>
    <row r="25" spans="1:13" s="12" customFormat="1" ht="81.75" hidden="1" customHeight="1" x14ac:dyDescent="0.3">
      <c r="A25" s="7"/>
      <c r="B25" s="4"/>
      <c r="C25" s="4"/>
      <c r="D25" s="4" t="s">
        <v>222</v>
      </c>
      <c r="E25" s="33" t="s">
        <v>223</v>
      </c>
      <c r="F25" s="8">
        <v>0</v>
      </c>
      <c r="G25" s="8">
        <v>2664300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2">
        <f t="shared" si="4"/>
        <v>2664300</v>
      </c>
    </row>
    <row r="26" spans="1:13" s="12" customFormat="1" ht="61.5" hidden="1" customHeight="1" x14ac:dyDescent="0.3">
      <c r="A26" s="7" t="s">
        <v>36</v>
      </c>
      <c r="B26" s="4" t="s">
        <v>11</v>
      </c>
      <c r="C26" s="4" t="s">
        <v>12</v>
      </c>
      <c r="D26" s="4" t="s">
        <v>35</v>
      </c>
      <c r="E26" s="33" t="s">
        <v>36</v>
      </c>
      <c r="F26" s="8">
        <v>-299200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2">
        <f t="shared" si="4"/>
        <v>-299200</v>
      </c>
    </row>
    <row r="27" spans="1:13" s="12" customFormat="1" ht="81" hidden="1" customHeight="1" x14ac:dyDescent="0.3">
      <c r="A27" s="7"/>
      <c r="B27" s="4"/>
      <c r="C27" s="4"/>
      <c r="D27" s="4" t="s">
        <v>224</v>
      </c>
      <c r="E27" s="33" t="s">
        <v>225</v>
      </c>
      <c r="F27" s="8">
        <v>0</v>
      </c>
      <c r="G27" s="8">
        <v>-299200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2">
        <f t="shared" si="4"/>
        <v>-299200</v>
      </c>
    </row>
    <row r="28" spans="1:13" s="12" customFormat="1" ht="21.75" hidden="1" customHeight="1" x14ac:dyDescent="0.3">
      <c r="A28" s="3" t="s">
        <v>38</v>
      </c>
      <c r="B28" s="5" t="s">
        <v>11</v>
      </c>
      <c r="C28" s="5" t="s">
        <v>12</v>
      </c>
      <c r="D28" s="5" t="s">
        <v>37</v>
      </c>
      <c r="E28" s="32" t="s">
        <v>38</v>
      </c>
      <c r="F28" s="6">
        <f t="shared" ref="F28:K28" si="9">F29+F31</f>
        <v>3139900</v>
      </c>
      <c r="G28" s="6">
        <f t="shared" si="9"/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6">
        <f t="shared" si="9"/>
        <v>0</v>
      </c>
      <c r="L28" s="6">
        <f t="shared" ref="L28" si="10">L29+L31</f>
        <v>0</v>
      </c>
      <c r="M28" s="15">
        <f t="shared" si="4"/>
        <v>3139900</v>
      </c>
    </row>
    <row r="29" spans="1:13" s="12" customFormat="1" ht="21" hidden="1" customHeight="1" x14ac:dyDescent="0.3">
      <c r="A29" s="7" t="s">
        <v>40</v>
      </c>
      <c r="B29" s="4" t="s">
        <v>11</v>
      </c>
      <c r="C29" s="4" t="s">
        <v>12</v>
      </c>
      <c r="D29" s="4" t="s">
        <v>39</v>
      </c>
      <c r="E29" s="33" t="s">
        <v>40</v>
      </c>
      <c r="F29" s="8">
        <f t="shared" ref="F29:L29" si="11">F30</f>
        <v>3117000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22">
        <f t="shared" si="4"/>
        <v>3117000</v>
      </c>
    </row>
    <row r="30" spans="1:13" s="12" customFormat="1" ht="20.25" hidden="1" customHeight="1" x14ac:dyDescent="0.3">
      <c r="A30" s="7" t="s">
        <v>40</v>
      </c>
      <c r="B30" s="4" t="s">
        <v>11</v>
      </c>
      <c r="C30" s="4" t="s">
        <v>12</v>
      </c>
      <c r="D30" s="4" t="s">
        <v>41</v>
      </c>
      <c r="E30" s="33" t="s">
        <v>40</v>
      </c>
      <c r="F30" s="8">
        <v>3117000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2">
        <f t="shared" si="4"/>
        <v>3117000</v>
      </c>
    </row>
    <row r="31" spans="1:13" s="12" customFormat="1" ht="20.25" hidden="1" customHeight="1" x14ac:dyDescent="0.3">
      <c r="A31" s="7" t="s">
        <v>43</v>
      </c>
      <c r="B31" s="4" t="s">
        <v>11</v>
      </c>
      <c r="C31" s="4" t="s">
        <v>12</v>
      </c>
      <c r="D31" s="4" t="s">
        <v>42</v>
      </c>
      <c r="E31" s="33" t="s">
        <v>43</v>
      </c>
      <c r="F31" s="8">
        <f t="shared" ref="F31:L31" si="12">F32</f>
        <v>22900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22">
        <f t="shared" si="4"/>
        <v>22900</v>
      </c>
    </row>
    <row r="32" spans="1:13" s="12" customFormat="1" ht="38.25" hidden="1" customHeight="1" x14ac:dyDescent="0.3">
      <c r="A32" s="7" t="s">
        <v>45</v>
      </c>
      <c r="B32" s="4" t="s">
        <v>11</v>
      </c>
      <c r="C32" s="4" t="s">
        <v>12</v>
      </c>
      <c r="D32" s="4" t="s">
        <v>44</v>
      </c>
      <c r="E32" s="33" t="s">
        <v>173</v>
      </c>
      <c r="F32" s="8">
        <v>22900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22">
        <f t="shared" si="4"/>
        <v>22900</v>
      </c>
    </row>
    <row r="33" spans="1:13" s="12" customFormat="1" ht="24.75" hidden="1" customHeight="1" x14ac:dyDescent="0.3">
      <c r="A33" s="3" t="s">
        <v>47</v>
      </c>
      <c r="B33" s="5" t="s">
        <v>11</v>
      </c>
      <c r="C33" s="5" t="s">
        <v>12</v>
      </c>
      <c r="D33" s="5" t="s">
        <v>46</v>
      </c>
      <c r="E33" s="32" t="s">
        <v>47</v>
      </c>
      <c r="F33" s="6">
        <f t="shared" ref="F33:L33" si="13">F34</f>
        <v>5252500</v>
      </c>
      <c r="G33" s="6">
        <f t="shared" si="13"/>
        <v>0</v>
      </c>
      <c r="H33" s="6">
        <f t="shared" si="13"/>
        <v>0</v>
      </c>
      <c r="I33" s="6">
        <f t="shared" si="13"/>
        <v>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15">
        <f t="shared" si="4"/>
        <v>5252500</v>
      </c>
    </row>
    <row r="34" spans="1:13" s="12" customFormat="1" ht="21.75" hidden="1" customHeight="1" x14ac:dyDescent="0.3">
      <c r="A34" s="7" t="s">
        <v>49</v>
      </c>
      <c r="B34" s="4" t="s">
        <v>11</v>
      </c>
      <c r="C34" s="4" t="s">
        <v>12</v>
      </c>
      <c r="D34" s="4" t="s">
        <v>48</v>
      </c>
      <c r="E34" s="33" t="s">
        <v>49</v>
      </c>
      <c r="F34" s="8">
        <f t="shared" ref="F34:K34" si="14">F35+F36</f>
        <v>5252500</v>
      </c>
      <c r="G34" s="8">
        <f t="shared" si="14"/>
        <v>0</v>
      </c>
      <c r="H34" s="8">
        <f t="shared" si="14"/>
        <v>0</v>
      </c>
      <c r="I34" s="8">
        <f t="shared" si="14"/>
        <v>0</v>
      </c>
      <c r="J34" s="8">
        <f t="shared" si="14"/>
        <v>0</v>
      </c>
      <c r="K34" s="8">
        <f t="shared" si="14"/>
        <v>0</v>
      </c>
      <c r="L34" s="8">
        <f t="shared" ref="L34" si="15">L35+L36</f>
        <v>0</v>
      </c>
      <c r="M34" s="22">
        <f t="shared" si="4"/>
        <v>5252500</v>
      </c>
    </row>
    <row r="35" spans="1:13" s="12" customFormat="1" ht="20.25" hidden="1" customHeight="1" x14ac:dyDescent="0.3">
      <c r="A35" s="7" t="s">
        <v>51</v>
      </c>
      <c r="B35" s="4" t="s">
        <v>11</v>
      </c>
      <c r="C35" s="4" t="s">
        <v>12</v>
      </c>
      <c r="D35" s="4" t="s">
        <v>50</v>
      </c>
      <c r="E35" s="33" t="s">
        <v>51</v>
      </c>
      <c r="F35" s="8">
        <v>524000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22">
        <f t="shared" si="4"/>
        <v>524000</v>
      </c>
    </row>
    <row r="36" spans="1:13" s="12" customFormat="1" ht="21" hidden="1" customHeight="1" x14ac:dyDescent="0.3">
      <c r="A36" s="7" t="s">
        <v>53</v>
      </c>
      <c r="B36" s="4" t="s">
        <v>11</v>
      </c>
      <c r="C36" s="4" t="s">
        <v>12</v>
      </c>
      <c r="D36" s="4" t="s">
        <v>52</v>
      </c>
      <c r="E36" s="33" t="s">
        <v>53</v>
      </c>
      <c r="F36" s="8">
        <v>4728500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2">
        <f t="shared" si="4"/>
        <v>4728500</v>
      </c>
    </row>
    <row r="37" spans="1:13" s="12" customFormat="1" ht="23.25" hidden="1" customHeight="1" x14ac:dyDescent="0.3">
      <c r="A37" s="3" t="s">
        <v>55</v>
      </c>
      <c r="B37" s="5" t="s">
        <v>11</v>
      </c>
      <c r="C37" s="5" t="s">
        <v>12</v>
      </c>
      <c r="D37" s="5" t="s">
        <v>54</v>
      </c>
      <c r="E37" s="32" t="s">
        <v>55</v>
      </c>
      <c r="F37" s="6">
        <f t="shared" ref="F37:L38" si="16">F38</f>
        <v>552300</v>
      </c>
      <c r="G37" s="6">
        <f t="shared" si="16"/>
        <v>0</v>
      </c>
      <c r="H37" s="6">
        <f t="shared" si="16"/>
        <v>0</v>
      </c>
      <c r="I37" s="6">
        <f t="shared" si="16"/>
        <v>0</v>
      </c>
      <c r="J37" s="6">
        <f t="shared" si="16"/>
        <v>0</v>
      </c>
      <c r="K37" s="6">
        <f t="shared" si="16"/>
        <v>0</v>
      </c>
      <c r="L37" s="6">
        <f t="shared" si="16"/>
        <v>0</v>
      </c>
      <c r="M37" s="15">
        <f t="shared" si="4"/>
        <v>552300</v>
      </c>
    </row>
    <row r="38" spans="1:13" s="12" customFormat="1" ht="33.450000000000003" hidden="1" customHeight="1" x14ac:dyDescent="0.3">
      <c r="A38" s="7" t="s">
        <v>57</v>
      </c>
      <c r="B38" s="4" t="s">
        <v>11</v>
      </c>
      <c r="C38" s="4" t="s">
        <v>12</v>
      </c>
      <c r="D38" s="4" t="s">
        <v>56</v>
      </c>
      <c r="E38" s="33" t="s">
        <v>57</v>
      </c>
      <c r="F38" s="8">
        <f t="shared" si="16"/>
        <v>552300</v>
      </c>
      <c r="G38" s="8">
        <f t="shared" si="16"/>
        <v>0</v>
      </c>
      <c r="H38" s="8">
        <f t="shared" si="16"/>
        <v>0</v>
      </c>
      <c r="I38" s="8">
        <f t="shared" si="16"/>
        <v>0</v>
      </c>
      <c r="J38" s="8">
        <f t="shared" si="16"/>
        <v>0</v>
      </c>
      <c r="K38" s="8">
        <f t="shared" si="16"/>
        <v>0</v>
      </c>
      <c r="L38" s="8">
        <f t="shared" si="16"/>
        <v>0</v>
      </c>
      <c r="M38" s="22">
        <f t="shared" si="4"/>
        <v>552300</v>
      </c>
    </row>
    <row r="39" spans="1:13" s="12" customFormat="1" ht="44.25" hidden="1" customHeight="1" x14ac:dyDescent="0.3">
      <c r="A39" s="7" t="s">
        <v>59</v>
      </c>
      <c r="B39" s="4" t="s">
        <v>11</v>
      </c>
      <c r="C39" s="4" t="s">
        <v>12</v>
      </c>
      <c r="D39" s="4" t="s">
        <v>58</v>
      </c>
      <c r="E39" s="33" t="s">
        <v>59</v>
      </c>
      <c r="F39" s="8">
        <v>552300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2">
        <f t="shared" si="4"/>
        <v>552300</v>
      </c>
    </row>
    <row r="40" spans="1:13" s="12" customFormat="1" ht="33.450000000000003" customHeight="1" x14ac:dyDescent="0.3">
      <c r="A40" s="3" t="s">
        <v>61</v>
      </c>
      <c r="B40" s="5" t="s">
        <v>11</v>
      </c>
      <c r="C40" s="5" t="s">
        <v>12</v>
      </c>
      <c r="D40" s="5" t="s">
        <v>60</v>
      </c>
      <c r="E40" s="32" t="s">
        <v>61</v>
      </c>
      <c r="F40" s="6">
        <f t="shared" ref="F40:K40" si="17">F41+F50+F53</f>
        <v>18044100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6">
        <f t="shared" si="17"/>
        <v>0</v>
      </c>
      <c r="K40" s="6">
        <f t="shared" si="17"/>
        <v>0</v>
      </c>
      <c r="L40" s="6">
        <f t="shared" ref="L40" si="18">L41+L50+L53</f>
        <v>1175</v>
      </c>
      <c r="M40" s="15">
        <f t="shared" si="4"/>
        <v>18045275</v>
      </c>
    </row>
    <row r="41" spans="1:13" s="12" customFormat="1" ht="83.7" hidden="1" customHeight="1" x14ac:dyDescent="0.3">
      <c r="A41" s="7" t="s">
        <v>63</v>
      </c>
      <c r="B41" s="4" t="s">
        <v>11</v>
      </c>
      <c r="C41" s="4" t="s">
        <v>12</v>
      </c>
      <c r="D41" s="4" t="s">
        <v>62</v>
      </c>
      <c r="E41" s="33" t="s">
        <v>63</v>
      </c>
      <c r="F41" s="8">
        <f t="shared" ref="F41:K41" si="19">F42+F44+F46+F48</f>
        <v>17942600</v>
      </c>
      <c r="G41" s="8">
        <f t="shared" si="19"/>
        <v>0</v>
      </c>
      <c r="H41" s="8">
        <f t="shared" si="19"/>
        <v>0</v>
      </c>
      <c r="I41" s="8">
        <f t="shared" si="19"/>
        <v>0</v>
      </c>
      <c r="J41" s="8">
        <f t="shared" si="19"/>
        <v>0</v>
      </c>
      <c r="K41" s="8">
        <f t="shared" si="19"/>
        <v>0</v>
      </c>
      <c r="L41" s="8">
        <f t="shared" ref="L41" si="20">L42+L44+L46+L48</f>
        <v>0</v>
      </c>
      <c r="M41" s="22">
        <f t="shared" si="4"/>
        <v>17942600</v>
      </c>
    </row>
    <row r="42" spans="1:13" s="12" customFormat="1" ht="57" hidden="1" customHeight="1" x14ac:dyDescent="0.3">
      <c r="A42" s="7" t="s">
        <v>65</v>
      </c>
      <c r="B42" s="4" t="s">
        <v>11</v>
      </c>
      <c r="C42" s="4" t="s">
        <v>12</v>
      </c>
      <c r="D42" s="4" t="s">
        <v>64</v>
      </c>
      <c r="E42" s="33" t="s">
        <v>65</v>
      </c>
      <c r="F42" s="8">
        <f t="shared" ref="F42:L42" si="21">F43</f>
        <v>17400000</v>
      </c>
      <c r="G42" s="8">
        <f t="shared" si="21"/>
        <v>0</v>
      </c>
      <c r="H42" s="8">
        <f t="shared" si="21"/>
        <v>0</v>
      </c>
      <c r="I42" s="8">
        <f t="shared" si="21"/>
        <v>0</v>
      </c>
      <c r="J42" s="8">
        <f t="shared" si="21"/>
        <v>0</v>
      </c>
      <c r="K42" s="8">
        <f t="shared" si="21"/>
        <v>0</v>
      </c>
      <c r="L42" s="8">
        <f t="shared" si="21"/>
        <v>0</v>
      </c>
      <c r="M42" s="22">
        <f t="shared" si="4"/>
        <v>17400000</v>
      </c>
    </row>
    <row r="43" spans="1:13" s="12" customFormat="1" ht="88.5" hidden="1" customHeight="1" x14ac:dyDescent="0.3">
      <c r="A43" s="7" t="s">
        <v>67</v>
      </c>
      <c r="B43" s="4" t="s">
        <v>11</v>
      </c>
      <c r="C43" s="4" t="s">
        <v>12</v>
      </c>
      <c r="D43" s="4" t="s">
        <v>66</v>
      </c>
      <c r="E43" s="33" t="s">
        <v>67</v>
      </c>
      <c r="F43" s="8">
        <v>17400000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22">
        <f t="shared" si="4"/>
        <v>17400000</v>
      </c>
    </row>
    <row r="44" spans="1:13" s="12" customFormat="1" ht="72.75" hidden="1" customHeight="1" x14ac:dyDescent="0.3">
      <c r="A44" s="7" t="s">
        <v>69</v>
      </c>
      <c r="B44" s="4" t="s">
        <v>11</v>
      </c>
      <c r="C44" s="4" t="s">
        <v>12</v>
      </c>
      <c r="D44" s="4" t="s">
        <v>68</v>
      </c>
      <c r="E44" s="33" t="s">
        <v>69</v>
      </c>
      <c r="F44" s="8">
        <f t="shared" ref="F44:L44" si="22">F45</f>
        <v>23200</v>
      </c>
      <c r="G44" s="8">
        <f t="shared" si="22"/>
        <v>0</v>
      </c>
      <c r="H44" s="8">
        <f t="shared" si="22"/>
        <v>0</v>
      </c>
      <c r="I44" s="8">
        <f t="shared" si="22"/>
        <v>0</v>
      </c>
      <c r="J44" s="8">
        <f t="shared" si="22"/>
        <v>0</v>
      </c>
      <c r="K44" s="8">
        <f t="shared" si="22"/>
        <v>0</v>
      </c>
      <c r="L44" s="8">
        <f t="shared" si="22"/>
        <v>0</v>
      </c>
      <c r="M44" s="22">
        <f t="shared" si="4"/>
        <v>23200</v>
      </c>
    </row>
    <row r="45" spans="1:13" s="12" customFormat="1" ht="74.25" hidden="1" customHeight="1" x14ac:dyDescent="0.3">
      <c r="A45" s="7" t="s">
        <v>71</v>
      </c>
      <c r="B45" s="4" t="s">
        <v>11</v>
      </c>
      <c r="C45" s="4" t="s">
        <v>12</v>
      </c>
      <c r="D45" s="4" t="s">
        <v>70</v>
      </c>
      <c r="E45" s="33" t="s">
        <v>71</v>
      </c>
      <c r="F45" s="8">
        <v>23200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2">
        <f t="shared" si="4"/>
        <v>23200</v>
      </c>
    </row>
    <row r="46" spans="1:13" s="12" customFormat="1" ht="74.25" hidden="1" customHeight="1" x14ac:dyDescent="0.3">
      <c r="A46" s="7" t="s">
        <v>73</v>
      </c>
      <c r="B46" s="4" t="s">
        <v>11</v>
      </c>
      <c r="C46" s="4" t="s">
        <v>12</v>
      </c>
      <c r="D46" s="4" t="s">
        <v>72</v>
      </c>
      <c r="E46" s="33" t="s">
        <v>73</v>
      </c>
      <c r="F46" s="8">
        <f t="shared" ref="F46:L46" si="23">F47</f>
        <v>77600</v>
      </c>
      <c r="G46" s="8">
        <f t="shared" si="23"/>
        <v>0</v>
      </c>
      <c r="H46" s="8">
        <f t="shared" si="23"/>
        <v>0</v>
      </c>
      <c r="I46" s="8">
        <f t="shared" si="23"/>
        <v>0</v>
      </c>
      <c r="J46" s="8">
        <f t="shared" si="23"/>
        <v>0</v>
      </c>
      <c r="K46" s="8">
        <f t="shared" si="23"/>
        <v>0</v>
      </c>
      <c r="L46" s="8">
        <f t="shared" si="23"/>
        <v>0</v>
      </c>
      <c r="M46" s="22">
        <f t="shared" si="4"/>
        <v>77600</v>
      </c>
    </row>
    <row r="47" spans="1:13" s="12" customFormat="1" ht="60.75" hidden="1" customHeight="1" x14ac:dyDescent="0.3">
      <c r="A47" s="7" t="s">
        <v>75</v>
      </c>
      <c r="B47" s="4" t="s">
        <v>11</v>
      </c>
      <c r="C47" s="4" t="s">
        <v>12</v>
      </c>
      <c r="D47" s="4" t="s">
        <v>74</v>
      </c>
      <c r="E47" s="33" t="s">
        <v>75</v>
      </c>
      <c r="F47" s="8">
        <v>77600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2">
        <f t="shared" si="4"/>
        <v>77600</v>
      </c>
    </row>
    <row r="48" spans="1:13" s="12" customFormat="1" ht="36.75" hidden="1" customHeight="1" x14ac:dyDescent="0.3">
      <c r="A48" s="7" t="s">
        <v>77</v>
      </c>
      <c r="B48" s="4" t="s">
        <v>11</v>
      </c>
      <c r="C48" s="4" t="s">
        <v>12</v>
      </c>
      <c r="D48" s="4" t="s">
        <v>76</v>
      </c>
      <c r="E48" s="33" t="s">
        <v>77</v>
      </c>
      <c r="F48" s="8">
        <f t="shared" ref="F48:L48" si="24">F49</f>
        <v>441800</v>
      </c>
      <c r="G48" s="8">
        <f t="shared" si="24"/>
        <v>0</v>
      </c>
      <c r="H48" s="8">
        <f t="shared" si="24"/>
        <v>0</v>
      </c>
      <c r="I48" s="8">
        <f t="shared" si="24"/>
        <v>0</v>
      </c>
      <c r="J48" s="8">
        <f t="shared" si="24"/>
        <v>0</v>
      </c>
      <c r="K48" s="8">
        <f t="shared" si="24"/>
        <v>0</v>
      </c>
      <c r="L48" s="8">
        <f t="shared" si="24"/>
        <v>0</v>
      </c>
      <c r="M48" s="22">
        <f t="shared" si="4"/>
        <v>441800</v>
      </c>
    </row>
    <row r="49" spans="1:13" s="12" customFormat="1" ht="33.450000000000003" hidden="1" customHeight="1" x14ac:dyDescent="0.3">
      <c r="A49" s="7" t="s">
        <v>79</v>
      </c>
      <c r="B49" s="4" t="s">
        <v>11</v>
      </c>
      <c r="C49" s="4" t="s">
        <v>12</v>
      </c>
      <c r="D49" s="4" t="s">
        <v>78</v>
      </c>
      <c r="E49" s="33" t="s">
        <v>79</v>
      </c>
      <c r="F49" s="8">
        <v>441800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2">
        <f t="shared" si="4"/>
        <v>441800</v>
      </c>
    </row>
    <row r="50" spans="1:13" s="12" customFormat="1" ht="21" customHeight="1" x14ac:dyDescent="0.3">
      <c r="A50" s="7" t="s">
        <v>81</v>
      </c>
      <c r="B50" s="4" t="s">
        <v>11</v>
      </c>
      <c r="C50" s="4" t="s">
        <v>12</v>
      </c>
      <c r="D50" s="4" t="s">
        <v>80</v>
      </c>
      <c r="E50" s="33" t="s">
        <v>81</v>
      </c>
      <c r="F50" s="8">
        <f t="shared" ref="F50:L51" si="25">F51</f>
        <v>11500</v>
      </c>
      <c r="G50" s="8">
        <f t="shared" si="25"/>
        <v>0</v>
      </c>
      <c r="H50" s="8">
        <f t="shared" si="25"/>
        <v>0</v>
      </c>
      <c r="I50" s="8">
        <f t="shared" si="25"/>
        <v>0</v>
      </c>
      <c r="J50" s="8">
        <f t="shared" si="25"/>
        <v>0</v>
      </c>
      <c r="K50" s="8">
        <f t="shared" si="25"/>
        <v>0</v>
      </c>
      <c r="L50" s="8">
        <f t="shared" si="25"/>
        <v>1175</v>
      </c>
      <c r="M50" s="22">
        <f t="shared" si="4"/>
        <v>12675</v>
      </c>
    </row>
    <row r="51" spans="1:13" s="12" customFormat="1" ht="50.1" customHeight="1" x14ac:dyDescent="0.3">
      <c r="A51" s="7" t="s">
        <v>83</v>
      </c>
      <c r="B51" s="4" t="s">
        <v>11</v>
      </c>
      <c r="C51" s="4" t="s">
        <v>12</v>
      </c>
      <c r="D51" s="4" t="s">
        <v>82</v>
      </c>
      <c r="E51" s="33" t="s">
        <v>83</v>
      </c>
      <c r="F51" s="8">
        <f t="shared" si="25"/>
        <v>11500</v>
      </c>
      <c r="G51" s="8">
        <f t="shared" si="25"/>
        <v>0</v>
      </c>
      <c r="H51" s="8">
        <f t="shared" si="25"/>
        <v>0</v>
      </c>
      <c r="I51" s="8">
        <f t="shared" si="25"/>
        <v>0</v>
      </c>
      <c r="J51" s="8">
        <f t="shared" si="25"/>
        <v>0</v>
      </c>
      <c r="K51" s="8">
        <f>K52</f>
        <v>0</v>
      </c>
      <c r="L51" s="8">
        <f>L52</f>
        <v>1175</v>
      </c>
      <c r="M51" s="22">
        <f t="shared" si="4"/>
        <v>12675</v>
      </c>
    </row>
    <row r="52" spans="1:13" s="12" customFormat="1" ht="45.75" customHeight="1" x14ac:dyDescent="0.3">
      <c r="A52" s="7" t="s">
        <v>85</v>
      </c>
      <c r="B52" s="4" t="s">
        <v>11</v>
      </c>
      <c r="C52" s="4" t="s">
        <v>12</v>
      </c>
      <c r="D52" s="4" t="s">
        <v>84</v>
      </c>
      <c r="E52" s="33" t="s">
        <v>85</v>
      </c>
      <c r="F52" s="8">
        <v>11500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1175</v>
      </c>
      <c r="M52" s="22">
        <f t="shared" si="4"/>
        <v>12675</v>
      </c>
    </row>
    <row r="53" spans="1:13" s="12" customFormat="1" ht="69" hidden="1" customHeight="1" x14ac:dyDescent="0.3">
      <c r="A53" s="7" t="s">
        <v>87</v>
      </c>
      <c r="B53" s="4" t="s">
        <v>11</v>
      </c>
      <c r="C53" s="4" t="s">
        <v>12</v>
      </c>
      <c r="D53" s="4" t="s">
        <v>86</v>
      </c>
      <c r="E53" s="33" t="s">
        <v>87</v>
      </c>
      <c r="F53" s="8">
        <f t="shared" ref="F53:L54" si="26">F54</f>
        <v>90000</v>
      </c>
      <c r="G53" s="8">
        <f t="shared" si="26"/>
        <v>0</v>
      </c>
      <c r="H53" s="8">
        <f t="shared" si="26"/>
        <v>0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22">
        <f t="shared" si="4"/>
        <v>90000</v>
      </c>
    </row>
    <row r="54" spans="1:13" s="12" customFormat="1" ht="72.75" hidden="1" customHeight="1" x14ac:dyDescent="0.3">
      <c r="A54" s="7" t="s">
        <v>89</v>
      </c>
      <c r="B54" s="4" t="s">
        <v>11</v>
      </c>
      <c r="C54" s="4" t="s">
        <v>12</v>
      </c>
      <c r="D54" s="4" t="s">
        <v>88</v>
      </c>
      <c r="E54" s="33" t="s">
        <v>89</v>
      </c>
      <c r="F54" s="8">
        <f t="shared" si="26"/>
        <v>90000</v>
      </c>
      <c r="G54" s="8">
        <f t="shared" si="26"/>
        <v>0</v>
      </c>
      <c r="H54" s="8">
        <f t="shared" si="26"/>
        <v>0</v>
      </c>
      <c r="I54" s="8">
        <f t="shared" si="26"/>
        <v>0</v>
      </c>
      <c r="J54" s="8">
        <f t="shared" si="26"/>
        <v>0</v>
      </c>
      <c r="K54" s="8">
        <f t="shared" si="26"/>
        <v>0</v>
      </c>
      <c r="L54" s="8">
        <f t="shared" si="26"/>
        <v>0</v>
      </c>
      <c r="M54" s="22">
        <f t="shared" si="4"/>
        <v>90000</v>
      </c>
    </row>
    <row r="55" spans="1:13" s="12" customFormat="1" ht="69.75" hidden="1" customHeight="1" x14ac:dyDescent="0.3">
      <c r="A55" s="7" t="s">
        <v>91</v>
      </c>
      <c r="B55" s="4" t="s">
        <v>11</v>
      </c>
      <c r="C55" s="4" t="s">
        <v>12</v>
      </c>
      <c r="D55" s="4" t="s">
        <v>90</v>
      </c>
      <c r="E55" s="33" t="s">
        <v>91</v>
      </c>
      <c r="F55" s="8">
        <v>90000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22">
        <f t="shared" si="4"/>
        <v>90000</v>
      </c>
    </row>
    <row r="56" spans="1:13" s="16" customFormat="1" ht="22.5" customHeight="1" x14ac:dyDescent="0.3">
      <c r="A56" s="3" t="s">
        <v>93</v>
      </c>
      <c r="B56" s="30" t="s">
        <v>11</v>
      </c>
      <c r="C56" s="30" t="s">
        <v>12</v>
      </c>
      <c r="D56" s="30" t="s">
        <v>92</v>
      </c>
      <c r="E56" s="32" t="s">
        <v>93</v>
      </c>
      <c r="F56" s="6">
        <f t="shared" ref="F56:L56" si="27">F57</f>
        <v>38200</v>
      </c>
      <c r="G56" s="6">
        <f t="shared" si="27"/>
        <v>0</v>
      </c>
      <c r="H56" s="6">
        <f t="shared" si="27"/>
        <v>0</v>
      </c>
      <c r="I56" s="6">
        <f t="shared" si="27"/>
        <v>0</v>
      </c>
      <c r="J56" s="6">
        <f t="shared" si="27"/>
        <v>0</v>
      </c>
      <c r="K56" s="6">
        <f t="shared" si="27"/>
        <v>0</v>
      </c>
      <c r="L56" s="6">
        <f t="shared" si="27"/>
        <v>2533</v>
      </c>
      <c r="M56" s="15">
        <f t="shared" si="4"/>
        <v>40733</v>
      </c>
    </row>
    <row r="57" spans="1:13" s="12" customFormat="1" ht="21" customHeight="1" x14ac:dyDescent="0.3">
      <c r="A57" s="7" t="s">
        <v>95</v>
      </c>
      <c r="B57" s="4" t="s">
        <v>11</v>
      </c>
      <c r="C57" s="4" t="s">
        <v>12</v>
      </c>
      <c r="D57" s="4" t="s">
        <v>94</v>
      </c>
      <c r="E57" s="33" t="s">
        <v>95</v>
      </c>
      <c r="F57" s="8">
        <f t="shared" ref="F57:K57" si="28">F58+F59+F61</f>
        <v>38200</v>
      </c>
      <c r="G57" s="8">
        <f t="shared" si="28"/>
        <v>0</v>
      </c>
      <c r="H57" s="8">
        <f t="shared" si="28"/>
        <v>0</v>
      </c>
      <c r="I57" s="8">
        <f t="shared" si="28"/>
        <v>0</v>
      </c>
      <c r="J57" s="8">
        <f t="shared" si="28"/>
        <v>0</v>
      </c>
      <c r="K57" s="8">
        <f t="shared" si="28"/>
        <v>0</v>
      </c>
      <c r="L57" s="8">
        <f t="shared" ref="L57" si="29">L58+L59+L61</f>
        <v>2533</v>
      </c>
      <c r="M57" s="22">
        <f t="shared" si="4"/>
        <v>40733</v>
      </c>
    </row>
    <row r="58" spans="1:13" s="12" customFormat="1" ht="33.450000000000003" customHeight="1" x14ac:dyDescent="0.3">
      <c r="A58" s="7" t="s">
        <v>97</v>
      </c>
      <c r="B58" s="4" t="s">
        <v>11</v>
      </c>
      <c r="C58" s="4" t="s">
        <v>12</v>
      </c>
      <c r="D58" s="4" t="s">
        <v>96</v>
      </c>
      <c r="E58" s="33" t="s">
        <v>174</v>
      </c>
      <c r="F58" s="8">
        <v>37000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2533</v>
      </c>
      <c r="M58" s="22">
        <f t="shared" si="4"/>
        <v>39533</v>
      </c>
    </row>
    <row r="59" spans="1:13" s="12" customFormat="1" ht="18.75" hidden="1" customHeight="1" x14ac:dyDescent="0.3">
      <c r="A59" s="7" t="s">
        <v>99</v>
      </c>
      <c r="B59" s="4" t="s">
        <v>11</v>
      </c>
      <c r="C59" s="4" t="s">
        <v>12</v>
      </c>
      <c r="D59" s="4" t="s">
        <v>98</v>
      </c>
      <c r="E59" s="33" t="s">
        <v>99</v>
      </c>
      <c r="F59" s="8">
        <f t="shared" ref="F59:L59" si="30">F60</f>
        <v>1000</v>
      </c>
      <c r="G59" s="8">
        <f t="shared" si="30"/>
        <v>0</v>
      </c>
      <c r="H59" s="8">
        <f t="shared" si="30"/>
        <v>0</v>
      </c>
      <c r="I59" s="8">
        <f t="shared" si="30"/>
        <v>0</v>
      </c>
      <c r="J59" s="8">
        <f t="shared" si="30"/>
        <v>0</v>
      </c>
      <c r="K59" s="8">
        <f t="shared" si="30"/>
        <v>0</v>
      </c>
      <c r="L59" s="8">
        <f t="shared" si="30"/>
        <v>0</v>
      </c>
      <c r="M59" s="22">
        <f t="shared" si="4"/>
        <v>1000</v>
      </c>
    </row>
    <row r="60" spans="1:13" s="12" customFormat="1" ht="18" hidden="1" customHeight="1" x14ac:dyDescent="0.3">
      <c r="A60" s="7" t="s">
        <v>101</v>
      </c>
      <c r="B60" s="4" t="s">
        <v>11</v>
      </c>
      <c r="C60" s="4" t="s">
        <v>12</v>
      </c>
      <c r="D60" s="4" t="s">
        <v>100</v>
      </c>
      <c r="E60" s="33" t="s">
        <v>101</v>
      </c>
      <c r="F60" s="8">
        <v>1000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2">
        <f t="shared" si="4"/>
        <v>1000</v>
      </c>
    </row>
    <row r="61" spans="1:13" s="12" customFormat="1" ht="37.5" hidden="1" customHeight="1" x14ac:dyDescent="0.3">
      <c r="A61" s="7" t="s">
        <v>103</v>
      </c>
      <c r="B61" s="4" t="s">
        <v>11</v>
      </c>
      <c r="C61" s="4" t="s">
        <v>12</v>
      </c>
      <c r="D61" s="4" t="s">
        <v>102</v>
      </c>
      <c r="E61" s="33" t="s">
        <v>103</v>
      </c>
      <c r="F61" s="8">
        <v>200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2">
        <f t="shared" si="4"/>
        <v>200</v>
      </c>
    </row>
    <row r="62" spans="1:13" s="12" customFormat="1" ht="33.450000000000003" customHeight="1" x14ac:dyDescent="0.3">
      <c r="A62" s="3" t="s">
        <v>105</v>
      </c>
      <c r="B62" s="5" t="s">
        <v>11</v>
      </c>
      <c r="C62" s="5" t="s">
        <v>12</v>
      </c>
      <c r="D62" s="5" t="s">
        <v>104</v>
      </c>
      <c r="E62" s="32" t="s">
        <v>105</v>
      </c>
      <c r="F62" s="6">
        <f t="shared" ref="F62:K62" si="31">F63+F66</f>
        <v>5160700</v>
      </c>
      <c r="G62" s="6">
        <f t="shared" si="31"/>
        <v>0</v>
      </c>
      <c r="H62" s="6">
        <f t="shared" si="31"/>
        <v>0</v>
      </c>
      <c r="I62" s="6">
        <f t="shared" si="31"/>
        <v>663406.4</v>
      </c>
      <c r="J62" s="6">
        <f t="shared" si="31"/>
        <v>0</v>
      </c>
      <c r="K62" s="6">
        <f t="shared" si="31"/>
        <v>140783.79999999999</v>
      </c>
      <c r="L62" s="6">
        <f t="shared" ref="L62" si="32">L63+L66</f>
        <v>27709.200000000001</v>
      </c>
      <c r="M62" s="15">
        <f t="shared" si="4"/>
        <v>5992599.4000000004</v>
      </c>
    </row>
    <row r="63" spans="1:13" s="12" customFormat="1" ht="19.5" hidden="1" customHeight="1" x14ac:dyDescent="0.3">
      <c r="A63" s="7" t="s">
        <v>107</v>
      </c>
      <c r="B63" s="4" t="s">
        <v>11</v>
      </c>
      <c r="C63" s="4" t="s">
        <v>12</v>
      </c>
      <c r="D63" s="4" t="s">
        <v>106</v>
      </c>
      <c r="E63" s="33" t="s">
        <v>107</v>
      </c>
      <c r="F63" s="8">
        <f t="shared" ref="F63:L64" si="33">F64</f>
        <v>4742100</v>
      </c>
      <c r="G63" s="8">
        <f t="shared" si="33"/>
        <v>0</v>
      </c>
      <c r="H63" s="8">
        <f t="shared" si="33"/>
        <v>0</v>
      </c>
      <c r="I63" s="8">
        <f t="shared" si="33"/>
        <v>663406.4</v>
      </c>
      <c r="J63" s="8">
        <f t="shared" si="33"/>
        <v>0</v>
      </c>
      <c r="K63" s="8">
        <f t="shared" si="33"/>
        <v>140783.79999999999</v>
      </c>
      <c r="L63" s="8">
        <f t="shared" si="33"/>
        <v>0</v>
      </c>
      <c r="M63" s="22">
        <f t="shared" si="4"/>
        <v>5546290.2000000002</v>
      </c>
    </row>
    <row r="64" spans="1:13" s="12" customFormat="1" ht="17.25" hidden="1" customHeight="1" x14ac:dyDescent="0.3">
      <c r="A64" s="7" t="s">
        <v>109</v>
      </c>
      <c r="B64" s="4" t="s">
        <v>11</v>
      </c>
      <c r="C64" s="4" t="s">
        <v>12</v>
      </c>
      <c r="D64" s="4" t="s">
        <v>108</v>
      </c>
      <c r="E64" s="33" t="s">
        <v>109</v>
      </c>
      <c r="F64" s="8">
        <f t="shared" si="33"/>
        <v>4742100</v>
      </c>
      <c r="G64" s="8">
        <f t="shared" si="33"/>
        <v>0</v>
      </c>
      <c r="H64" s="8">
        <f t="shared" si="33"/>
        <v>0</v>
      </c>
      <c r="I64" s="8">
        <f t="shared" si="33"/>
        <v>663406.4</v>
      </c>
      <c r="J64" s="8">
        <f t="shared" si="33"/>
        <v>0</v>
      </c>
      <c r="K64" s="8">
        <f t="shared" si="33"/>
        <v>140783.79999999999</v>
      </c>
      <c r="L64" s="8">
        <f t="shared" si="33"/>
        <v>0</v>
      </c>
      <c r="M64" s="22">
        <f t="shared" si="4"/>
        <v>5546290.2000000002</v>
      </c>
    </row>
    <row r="65" spans="1:13" s="12" customFormat="1" ht="33.450000000000003" hidden="1" customHeight="1" x14ac:dyDescent="0.3">
      <c r="A65" s="7" t="s">
        <v>111</v>
      </c>
      <c r="B65" s="4" t="s">
        <v>11</v>
      </c>
      <c r="C65" s="4" t="s">
        <v>12</v>
      </c>
      <c r="D65" s="4" t="s">
        <v>110</v>
      </c>
      <c r="E65" s="33" t="s">
        <v>111</v>
      </c>
      <c r="F65" s="8">
        <v>4742100</v>
      </c>
      <c r="G65" s="8">
        <v>0</v>
      </c>
      <c r="H65" s="8">
        <v>0</v>
      </c>
      <c r="I65" s="8">
        <v>663406.4</v>
      </c>
      <c r="J65" s="8">
        <v>0</v>
      </c>
      <c r="K65" s="8">
        <v>140783.79999999999</v>
      </c>
      <c r="L65" s="8">
        <v>0</v>
      </c>
      <c r="M65" s="22">
        <f t="shared" si="4"/>
        <v>5546290.2000000002</v>
      </c>
    </row>
    <row r="66" spans="1:13" s="12" customFormat="1" ht="18.75" customHeight="1" x14ac:dyDescent="0.3">
      <c r="A66" s="7" t="s">
        <v>113</v>
      </c>
      <c r="B66" s="4" t="s">
        <v>11</v>
      </c>
      <c r="C66" s="4" t="s">
        <v>12</v>
      </c>
      <c r="D66" s="4" t="s">
        <v>112</v>
      </c>
      <c r="E66" s="33" t="s">
        <v>113</v>
      </c>
      <c r="F66" s="8">
        <f t="shared" ref="F66:L67" si="34">F67</f>
        <v>418600</v>
      </c>
      <c r="G66" s="8">
        <f t="shared" si="34"/>
        <v>0</v>
      </c>
      <c r="H66" s="8">
        <f t="shared" si="34"/>
        <v>0</v>
      </c>
      <c r="I66" s="8">
        <f t="shared" si="34"/>
        <v>0</v>
      </c>
      <c r="J66" s="8">
        <f t="shared" si="34"/>
        <v>0</v>
      </c>
      <c r="K66" s="8">
        <f t="shared" si="34"/>
        <v>0</v>
      </c>
      <c r="L66" s="8">
        <f>L67+L69</f>
        <v>27709.200000000001</v>
      </c>
      <c r="M66" s="22">
        <f>F66+G66+H66+I66+J66+K66+L66</f>
        <v>446309.2</v>
      </c>
    </row>
    <row r="67" spans="1:13" s="12" customFormat="1" ht="33.450000000000003" hidden="1" customHeight="1" x14ac:dyDescent="0.3">
      <c r="A67" s="7" t="s">
        <v>115</v>
      </c>
      <c r="B67" s="4" t="s">
        <v>11</v>
      </c>
      <c r="C67" s="4" t="s">
        <v>12</v>
      </c>
      <c r="D67" s="4" t="s">
        <v>114</v>
      </c>
      <c r="E67" s="33" t="s">
        <v>115</v>
      </c>
      <c r="F67" s="8">
        <f t="shared" si="34"/>
        <v>418600</v>
      </c>
      <c r="G67" s="8">
        <f t="shared" si="34"/>
        <v>0</v>
      </c>
      <c r="H67" s="8">
        <f t="shared" si="34"/>
        <v>0</v>
      </c>
      <c r="I67" s="8">
        <f t="shared" si="34"/>
        <v>0</v>
      </c>
      <c r="J67" s="8">
        <f t="shared" si="34"/>
        <v>0</v>
      </c>
      <c r="K67" s="8">
        <f t="shared" si="34"/>
        <v>0</v>
      </c>
      <c r="L67" s="8">
        <f t="shared" si="34"/>
        <v>0</v>
      </c>
      <c r="M67" s="22">
        <f t="shared" si="4"/>
        <v>418600</v>
      </c>
    </row>
    <row r="68" spans="1:13" s="12" customFormat="1" ht="38.25" hidden="1" customHeight="1" x14ac:dyDescent="0.3">
      <c r="A68" s="7" t="s">
        <v>117</v>
      </c>
      <c r="B68" s="4" t="s">
        <v>11</v>
      </c>
      <c r="C68" s="4" t="s">
        <v>12</v>
      </c>
      <c r="D68" s="4" t="s">
        <v>116</v>
      </c>
      <c r="E68" s="33" t="s">
        <v>117</v>
      </c>
      <c r="F68" s="8">
        <v>418600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22">
        <f t="shared" si="4"/>
        <v>418600</v>
      </c>
    </row>
    <row r="69" spans="1:13" s="12" customFormat="1" ht="15.6" x14ac:dyDescent="0.3">
      <c r="A69" s="7"/>
      <c r="B69" s="4"/>
      <c r="C69" s="4"/>
      <c r="D69" s="4" t="s">
        <v>291</v>
      </c>
      <c r="E69" s="33" t="s">
        <v>289</v>
      </c>
      <c r="F69" s="8"/>
      <c r="G69" s="8"/>
      <c r="H69" s="8"/>
      <c r="I69" s="8"/>
      <c r="J69" s="8"/>
      <c r="K69" s="8"/>
      <c r="L69" s="8">
        <f>L70</f>
        <v>27709.200000000001</v>
      </c>
      <c r="M69" s="22">
        <f t="shared" si="4"/>
        <v>27709.200000000001</v>
      </c>
    </row>
    <row r="70" spans="1:13" s="12" customFormat="1" ht="15.6" x14ac:dyDescent="0.3">
      <c r="A70" s="7"/>
      <c r="B70" s="4"/>
      <c r="C70" s="4"/>
      <c r="D70" s="4" t="s">
        <v>292</v>
      </c>
      <c r="E70" s="33" t="s">
        <v>290</v>
      </c>
      <c r="F70" s="8"/>
      <c r="G70" s="8"/>
      <c r="H70" s="8"/>
      <c r="I70" s="8"/>
      <c r="J70" s="8"/>
      <c r="K70" s="8"/>
      <c r="L70" s="8">
        <v>27709.200000000001</v>
      </c>
      <c r="M70" s="22">
        <f t="shared" si="4"/>
        <v>27709.200000000001</v>
      </c>
    </row>
    <row r="71" spans="1:13" s="12" customFormat="1" ht="33.450000000000003" customHeight="1" x14ac:dyDescent="0.3">
      <c r="A71" s="3" t="s">
        <v>119</v>
      </c>
      <c r="B71" s="5" t="s">
        <v>11</v>
      </c>
      <c r="C71" s="5" t="s">
        <v>12</v>
      </c>
      <c r="D71" s="5" t="s">
        <v>118</v>
      </c>
      <c r="E71" s="32" t="s">
        <v>119</v>
      </c>
      <c r="F71" s="6">
        <f t="shared" ref="F71:K71" si="35">F72+F75</f>
        <v>595400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331500</v>
      </c>
      <c r="L71" s="6">
        <f t="shared" ref="L71" si="36">L72+L75</f>
        <v>30386</v>
      </c>
      <c r="M71" s="15">
        <f t="shared" si="4"/>
        <v>957286</v>
      </c>
    </row>
    <row r="72" spans="1:13" s="12" customFormat="1" ht="72" hidden="1" customHeight="1" x14ac:dyDescent="0.3">
      <c r="A72" s="7" t="s">
        <v>121</v>
      </c>
      <c r="B72" s="4" t="s">
        <v>11</v>
      </c>
      <c r="C72" s="4" t="s">
        <v>12</v>
      </c>
      <c r="D72" s="4" t="s">
        <v>120</v>
      </c>
      <c r="E72" s="33" t="s">
        <v>121</v>
      </c>
      <c r="F72" s="8">
        <f t="shared" ref="F72:L73" si="37">F73</f>
        <v>400000</v>
      </c>
      <c r="G72" s="8">
        <f t="shared" si="37"/>
        <v>0</v>
      </c>
      <c r="H72" s="8">
        <f t="shared" si="37"/>
        <v>0</v>
      </c>
      <c r="I72" s="8">
        <f t="shared" si="37"/>
        <v>0</v>
      </c>
      <c r="J72" s="8">
        <f t="shared" si="37"/>
        <v>0</v>
      </c>
      <c r="K72" s="8">
        <f t="shared" si="37"/>
        <v>0</v>
      </c>
      <c r="L72" s="8">
        <f t="shared" si="37"/>
        <v>0</v>
      </c>
      <c r="M72" s="22">
        <f t="shared" si="4"/>
        <v>400000</v>
      </c>
    </row>
    <row r="73" spans="1:13" s="12" customFormat="1" ht="81.75" hidden="1" customHeight="1" x14ac:dyDescent="0.3">
      <c r="A73" s="7" t="s">
        <v>123</v>
      </c>
      <c r="B73" s="4" t="s">
        <v>11</v>
      </c>
      <c r="C73" s="4" t="s">
        <v>12</v>
      </c>
      <c r="D73" s="4" t="s">
        <v>122</v>
      </c>
      <c r="E73" s="33" t="s">
        <v>123</v>
      </c>
      <c r="F73" s="8">
        <f t="shared" si="37"/>
        <v>400000</v>
      </c>
      <c r="G73" s="8">
        <f t="shared" si="37"/>
        <v>0</v>
      </c>
      <c r="H73" s="8">
        <f t="shared" si="37"/>
        <v>0</v>
      </c>
      <c r="I73" s="8">
        <f t="shared" si="37"/>
        <v>0</v>
      </c>
      <c r="J73" s="8">
        <f t="shared" si="37"/>
        <v>0</v>
      </c>
      <c r="K73" s="8">
        <f t="shared" si="37"/>
        <v>0</v>
      </c>
      <c r="L73" s="8">
        <f t="shared" si="37"/>
        <v>0</v>
      </c>
      <c r="M73" s="22">
        <f t="shared" si="4"/>
        <v>400000</v>
      </c>
    </row>
    <row r="74" spans="1:13" s="12" customFormat="1" ht="81.75" hidden="1" customHeight="1" x14ac:dyDescent="0.3">
      <c r="A74" s="7" t="s">
        <v>125</v>
      </c>
      <c r="B74" s="4" t="s">
        <v>11</v>
      </c>
      <c r="C74" s="4" t="s">
        <v>12</v>
      </c>
      <c r="D74" s="4" t="s">
        <v>124</v>
      </c>
      <c r="E74" s="33" t="s">
        <v>125</v>
      </c>
      <c r="F74" s="8">
        <v>400000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22">
        <f t="shared" si="4"/>
        <v>400000</v>
      </c>
    </row>
    <row r="75" spans="1:13" s="12" customFormat="1" ht="33.450000000000003" customHeight="1" x14ac:dyDescent="0.3">
      <c r="A75" s="7" t="s">
        <v>127</v>
      </c>
      <c r="B75" s="4" t="s">
        <v>11</v>
      </c>
      <c r="C75" s="4" t="s">
        <v>12</v>
      </c>
      <c r="D75" s="4" t="s">
        <v>126</v>
      </c>
      <c r="E75" s="33" t="s">
        <v>127</v>
      </c>
      <c r="F75" s="8">
        <f t="shared" ref="F75:K75" si="38">F76+F78</f>
        <v>195400</v>
      </c>
      <c r="G75" s="8">
        <f t="shared" si="38"/>
        <v>0</v>
      </c>
      <c r="H75" s="8">
        <f t="shared" si="38"/>
        <v>0</v>
      </c>
      <c r="I75" s="8">
        <f t="shared" si="38"/>
        <v>0</v>
      </c>
      <c r="J75" s="8">
        <f t="shared" si="38"/>
        <v>0</v>
      </c>
      <c r="K75" s="8">
        <f t="shared" si="38"/>
        <v>331500</v>
      </c>
      <c r="L75" s="8">
        <f t="shared" ref="L75" si="39">L76+L78</f>
        <v>30386</v>
      </c>
      <c r="M75" s="22">
        <f t="shared" si="4"/>
        <v>557286</v>
      </c>
    </row>
    <row r="76" spans="1:13" s="12" customFormat="1" ht="33.450000000000003" customHeight="1" x14ac:dyDescent="0.3">
      <c r="A76" s="7" t="s">
        <v>129</v>
      </c>
      <c r="B76" s="4" t="s">
        <v>11</v>
      </c>
      <c r="C76" s="4" t="s">
        <v>12</v>
      </c>
      <c r="D76" s="4" t="s">
        <v>128</v>
      </c>
      <c r="E76" s="33" t="s">
        <v>129</v>
      </c>
      <c r="F76" s="8">
        <f t="shared" ref="F76:L76" si="40">F77</f>
        <v>12700</v>
      </c>
      <c r="G76" s="8">
        <f t="shared" si="40"/>
        <v>0</v>
      </c>
      <c r="H76" s="8">
        <f t="shared" si="40"/>
        <v>0</v>
      </c>
      <c r="I76" s="8">
        <f t="shared" si="40"/>
        <v>0</v>
      </c>
      <c r="J76" s="8">
        <f t="shared" si="40"/>
        <v>0</v>
      </c>
      <c r="K76" s="8">
        <f t="shared" si="40"/>
        <v>331500</v>
      </c>
      <c r="L76" s="8">
        <f t="shared" si="40"/>
        <v>30386</v>
      </c>
      <c r="M76" s="22">
        <f t="shared" si="4"/>
        <v>374586</v>
      </c>
    </row>
    <row r="77" spans="1:13" s="12" customFormat="1" ht="54.75" customHeight="1" x14ac:dyDescent="0.3">
      <c r="A77" s="7" t="s">
        <v>131</v>
      </c>
      <c r="B77" s="4" t="s">
        <v>11</v>
      </c>
      <c r="C77" s="4" t="s">
        <v>12</v>
      </c>
      <c r="D77" s="4" t="s">
        <v>130</v>
      </c>
      <c r="E77" s="33" t="s">
        <v>131</v>
      </c>
      <c r="F77" s="8">
        <v>12700</v>
      </c>
      <c r="G77" s="8">
        <v>0</v>
      </c>
      <c r="H77" s="8">
        <v>0</v>
      </c>
      <c r="I77" s="8">
        <v>0</v>
      </c>
      <c r="J77" s="8">
        <v>0</v>
      </c>
      <c r="K77" s="8">
        <v>331500</v>
      </c>
      <c r="L77" s="8">
        <v>30386</v>
      </c>
      <c r="M77" s="22">
        <f t="shared" ref="M77:M145" si="41">F77+G77+H77+I77+J77+K77+L77</f>
        <v>374586</v>
      </c>
    </row>
    <row r="78" spans="1:13" s="12" customFormat="1" ht="50.1" hidden="1" customHeight="1" x14ac:dyDescent="0.3">
      <c r="A78" s="7" t="s">
        <v>133</v>
      </c>
      <c r="B78" s="4" t="s">
        <v>11</v>
      </c>
      <c r="C78" s="4" t="s">
        <v>12</v>
      </c>
      <c r="D78" s="4" t="s">
        <v>132</v>
      </c>
      <c r="E78" s="33" t="s">
        <v>133</v>
      </c>
      <c r="F78" s="8">
        <f t="shared" ref="F78:L78" si="42">F79</f>
        <v>182700</v>
      </c>
      <c r="G78" s="8">
        <f t="shared" si="42"/>
        <v>0</v>
      </c>
      <c r="H78" s="8">
        <f t="shared" si="42"/>
        <v>0</v>
      </c>
      <c r="I78" s="8">
        <f t="shared" si="42"/>
        <v>0</v>
      </c>
      <c r="J78" s="8">
        <f t="shared" si="42"/>
        <v>0</v>
      </c>
      <c r="K78" s="8">
        <f t="shared" si="42"/>
        <v>0</v>
      </c>
      <c r="L78" s="8">
        <f t="shared" si="42"/>
        <v>0</v>
      </c>
      <c r="M78" s="22">
        <f t="shared" si="41"/>
        <v>182700</v>
      </c>
    </row>
    <row r="79" spans="1:13" s="12" customFormat="1" ht="50.1" hidden="1" customHeight="1" x14ac:dyDescent="0.3">
      <c r="A79" s="7" t="s">
        <v>135</v>
      </c>
      <c r="B79" s="4" t="s">
        <v>11</v>
      </c>
      <c r="C79" s="4" t="s">
        <v>12</v>
      </c>
      <c r="D79" s="4" t="s">
        <v>134</v>
      </c>
      <c r="E79" s="33" t="s">
        <v>135</v>
      </c>
      <c r="F79" s="8">
        <v>182700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22">
        <f t="shared" si="41"/>
        <v>182700</v>
      </c>
    </row>
    <row r="80" spans="1:13" s="12" customFormat="1" ht="25.5" customHeight="1" x14ac:dyDescent="0.3">
      <c r="A80" s="3" t="s">
        <v>137</v>
      </c>
      <c r="B80" s="5" t="s">
        <v>11</v>
      </c>
      <c r="C80" s="5" t="s">
        <v>12</v>
      </c>
      <c r="D80" s="5" t="s">
        <v>136</v>
      </c>
      <c r="E80" s="32" t="s">
        <v>137</v>
      </c>
      <c r="F80" s="6">
        <f>F90</f>
        <v>608000</v>
      </c>
      <c r="G80" s="6">
        <f>G90</f>
        <v>0</v>
      </c>
      <c r="H80" s="6">
        <f>H90</f>
        <v>0</v>
      </c>
      <c r="I80" s="6">
        <f>I90</f>
        <v>0</v>
      </c>
      <c r="J80" s="6">
        <f>J90</f>
        <v>0</v>
      </c>
      <c r="K80" s="6">
        <f>K90+K89+K87+K81+K83</f>
        <v>402580</v>
      </c>
      <c r="L80" s="6">
        <f>L90+L89+L87+L81+L83+L85</f>
        <v>85983</v>
      </c>
      <c r="M80" s="15">
        <f t="shared" si="41"/>
        <v>1096563</v>
      </c>
    </row>
    <row r="81" spans="1:13" s="12" customFormat="1" ht="46.8" hidden="1" x14ac:dyDescent="0.3">
      <c r="A81" s="7"/>
      <c r="B81" s="4"/>
      <c r="C81" s="4"/>
      <c r="D81" s="4" t="s">
        <v>282</v>
      </c>
      <c r="E81" s="33" t="s">
        <v>281</v>
      </c>
      <c r="F81" s="8"/>
      <c r="G81" s="8"/>
      <c r="H81" s="8"/>
      <c r="I81" s="8"/>
      <c r="J81" s="8"/>
      <c r="K81" s="8">
        <f>K82</f>
        <v>56000</v>
      </c>
      <c r="L81" s="8">
        <f>L82</f>
        <v>0</v>
      </c>
      <c r="M81" s="22">
        <f t="shared" si="41"/>
        <v>56000</v>
      </c>
    </row>
    <row r="82" spans="1:13" s="12" customFormat="1" ht="46.8" hidden="1" x14ac:dyDescent="0.3">
      <c r="A82" s="7"/>
      <c r="B82" s="4"/>
      <c r="C82" s="4"/>
      <c r="D82" s="4" t="s">
        <v>279</v>
      </c>
      <c r="E82" s="33" t="s">
        <v>280</v>
      </c>
      <c r="F82" s="8"/>
      <c r="G82" s="8"/>
      <c r="H82" s="8"/>
      <c r="I82" s="8"/>
      <c r="J82" s="8"/>
      <c r="K82" s="8">
        <v>56000</v>
      </c>
      <c r="L82" s="8">
        <v>0</v>
      </c>
      <c r="M82" s="22">
        <f t="shared" si="41"/>
        <v>56000</v>
      </c>
    </row>
    <row r="83" spans="1:13" s="12" customFormat="1" ht="31.2" x14ac:dyDescent="0.3">
      <c r="A83" s="7"/>
      <c r="B83" s="4"/>
      <c r="C83" s="4"/>
      <c r="D83" s="4" t="s">
        <v>286</v>
      </c>
      <c r="E83" s="33" t="s">
        <v>285</v>
      </c>
      <c r="F83" s="8"/>
      <c r="G83" s="8"/>
      <c r="H83" s="8"/>
      <c r="I83" s="8"/>
      <c r="J83" s="8"/>
      <c r="K83" s="8">
        <f>K84</f>
        <v>13000</v>
      </c>
      <c r="L83" s="8">
        <f>L84</f>
        <v>24750</v>
      </c>
      <c r="M83" s="22">
        <f t="shared" si="41"/>
        <v>37750</v>
      </c>
    </row>
    <row r="84" spans="1:13" s="12" customFormat="1" ht="31.2" x14ac:dyDescent="0.3">
      <c r="A84" s="7"/>
      <c r="B84" s="4"/>
      <c r="C84" s="4"/>
      <c r="D84" s="4" t="s">
        <v>283</v>
      </c>
      <c r="E84" s="33" t="s">
        <v>284</v>
      </c>
      <c r="F84" s="8"/>
      <c r="G84" s="8"/>
      <c r="H84" s="8"/>
      <c r="I84" s="8"/>
      <c r="J84" s="8"/>
      <c r="K84" s="8">
        <v>13000</v>
      </c>
      <c r="L84" s="8">
        <v>24750</v>
      </c>
      <c r="M84" s="22">
        <f t="shared" si="41"/>
        <v>37750</v>
      </c>
    </row>
    <row r="85" spans="1:13" s="12" customFormat="1" ht="46.8" x14ac:dyDescent="0.3">
      <c r="A85" s="7"/>
      <c r="B85" s="4"/>
      <c r="C85" s="4"/>
      <c r="D85" s="4" t="s">
        <v>293</v>
      </c>
      <c r="E85" s="33" t="s">
        <v>295</v>
      </c>
      <c r="F85" s="8"/>
      <c r="G85" s="8"/>
      <c r="H85" s="8"/>
      <c r="I85" s="8"/>
      <c r="J85" s="8"/>
      <c r="K85" s="8"/>
      <c r="L85" s="8">
        <f>L86</f>
        <v>30000</v>
      </c>
      <c r="M85" s="22">
        <f t="shared" si="41"/>
        <v>30000</v>
      </c>
    </row>
    <row r="86" spans="1:13" s="12" customFormat="1" ht="62.4" x14ac:dyDescent="0.3">
      <c r="A86" s="7"/>
      <c r="B86" s="4"/>
      <c r="C86" s="4"/>
      <c r="D86" s="4" t="s">
        <v>294</v>
      </c>
      <c r="E86" s="33" t="s">
        <v>296</v>
      </c>
      <c r="F86" s="8"/>
      <c r="G86" s="8"/>
      <c r="H86" s="8"/>
      <c r="I86" s="8"/>
      <c r="J86" s="8"/>
      <c r="K86" s="8"/>
      <c r="L86" s="8">
        <v>30000</v>
      </c>
      <c r="M86" s="22">
        <f t="shared" si="41"/>
        <v>30000</v>
      </c>
    </row>
    <row r="87" spans="1:13" s="12" customFormat="1" ht="25.5" hidden="1" customHeight="1" x14ac:dyDescent="0.3">
      <c r="A87" s="7"/>
      <c r="B87" s="4"/>
      <c r="C87" s="4"/>
      <c r="D87" s="4" t="s">
        <v>276</v>
      </c>
      <c r="E87" s="33" t="s">
        <v>278</v>
      </c>
      <c r="F87" s="8"/>
      <c r="G87" s="8"/>
      <c r="H87" s="8"/>
      <c r="I87" s="8"/>
      <c r="J87" s="8"/>
      <c r="K87" s="8">
        <f>K88</f>
        <v>80500</v>
      </c>
      <c r="L87" s="8">
        <f>L88</f>
        <v>0</v>
      </c>
      <c r="M87" s="22">
        <f t="shared" si="41"/>
        <v>80500</v>
      </c>
    </row>
    <row r="88" spans="1:13" s="12" customFormat="1" ht="31.2" hidden="1" x14ac:dyDescent="0.3">
      <c r="A88" s="7"/>
      <c r="B88" s="4"/>
      <c r="C88" s="4"/>
      <c r="D88" s="4" t="s">
        <v>275</v>
      </c>
      <c r="E88" s="34" t="s">
        <v>277</v>
      </c>
      <c r="F88" s="8"/>
      <c r="G88" s="8"/>
      <c r="H88" s="8"/>
      <c r="I88" s="8"/>
      <c r="J88" s="8"/>
      <c r="K88" s="8">
        <v>80500</v>
      </c>
      <c r="L88" s="8">
        <v>0</v>
      </c>
      <c r="M88" s="22">
        <f t="shared" si="41"/>
        <v>80500</v>
      </c>
    </row>
    <row r="89" spans="1:13" s="12" customFormat="1" ht="55.5" customHeight="1" x14ac:dyDescent="0.3">
      <c r="A89" s="7"/>
      <c r="B89" s="4"/>
      <c r="C89" s="4"/>
      <c r="D89" s="4" t="s">
        <v>274</v>
      </c>
      <c r="E89" s="34" t="s">
        <v>273</v>
      </c>
      <c r="F89" s="8"/>
      <c r="G89" s="8"/>
      <c r="H89" s="8"/>
      <c r="I89" s="8"/>
      <c r="J89" s="8"/>
      <c r="K89" s="8">
        <v>253080</v>
      </c>
      <c r="L89" s="8">
        <v>31233</v>
      </c>
      <c r="M89" s="22">
        <f t="shared" si="41"/>
        <v>284313</v>
      </c>
    </row>
    <row r="90" spans="1:13" s="12" customFormat="1" ht="33.450000000000003" hidden="1" customHeight="1" x14ac:dyDescent="0.3">
      <c r="A90" s="7" t="s">
        <v>139</v>
      </c>
      <c r="B90" s="4" t="s">
        <v>11</v>
      </c>
      <c r="C90" s="4" t="s">
        <v>12</v>
      </c>
      <c r="D90" s="4" t="s">
        <v>138</v>
      </c>
      <c r="E90" s="33" t="s">
        <v>139</v>
      </c>
      <c r="F90" s="8">
        <f t="shared" ref="F90:L90" si="43">F91</f>
        <v>608000</v>
      </c>
      <c r="G90" s="8">
        <f t="shared" si="43"/>
        <v>0</v>
      </c>
      <c r="H90" s="8">
        <f t="shared" si="43"/>
        <v>0</v>
      </c>
      <c r="I90" s="8">
        <f t="shared" si="43"/>
        <v>0</v>
      </c>
      <c r="J90" s="8">
        <f t="shared" si="43"/>
        <v>0</v>
      </c>
      <c r="K90" s="8">
        <f t="shared" si="43"/>
        <v>0</v>
      </c>
      <c r="L90" s="8">
        <f t="shared" si="43"/>
        <v>0</v>
      </c>
      <c r="M90" s="22">
        <f t="shared" si="41"/>
        <v>608000</v>
      </c>
    </row>
    <row r="91" spans="1:13" s="12" customFormat="1" ht="36" hidden="1" customHeight="1" x14ac:dyDescent="0.3">
      <c r="A91" s="7" t="s">
        <v>141</v>
      </c>
      <c r="B91" s="4" t="s">
        <v>11</v>
      </c>
      <c r="C91" s="4" t="s">
        <v>12</v>
      </c>
      <c r="D91" s="4" t="s">
        <v>140</v>
      </c>
      <c r="E91" s="33" t="s">
        <v>141</v>
      </c>
      <c r="F91" s="8">
        <v>608000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22">
        <f t="shared" si="41"/>
        <v>608000</v>
      </c>
    </row>
    <row r="92" spans="1:13" s="12" customFormat="1" ht="23.25" customHeight="1" x14ac:dyDescent="0.3">
      <c r="A92" s="3" t="s">
        <v>143</v>
      </c>
      <c r="B92" s="5" t="s">
        <v>11</v>
      </c>
      <c r="C92" s="5" t="s">
        <v>12</v>
      </c>
      <c r="D92" s="5" t="s">
        <v>142</v>
      </c>
      <c r="E92" s="32" t="s">
        <v>143</v>
      </c>
      <c r="F92" s="6">
        <f>F93</f>
        <v>280387666.44</v>
      </c>
      <c r="G92" s="6">
        <f t="shared" ref="G92:L92" si="44">G93+G164</f>
        <v>281189.51</v>
      </c>
      <c r="H92" s="6">
        <f t="shared" si="44"/>
        <v>21826326.970000003</v>
      </c>
      <c r="I92" s="6">
        <f t="shared" si="44"/>
        <v>6362795.9299999997</v>
      </c>
      <c r="J92" s="6">
        <f t="shared" si="44"/>
        <v>6711024.2999999998</v>
      </c>
      <c r="K92" s="6">
        <f t="shared" si="44"/>
        <v>-73750</v>
      </c>
      <c r="L92" s="6">
        <f t="shared" si="44"/>
        <v>10984634.280000001</v>
      </c>
      <c r="M92" s="15">
        <f t="shared" si="41"/>
        <v>326479887.43000007</v>
      </c>
    </row>
    <row r="93" spans="1:13" s="12" customFormat="1" ht="33.450000000000003" customHeight="1" x14ac:dyDescent="0.3">
      <c r="A93" s="3" t="s">
        <v>145</v>
      </c>
      <c r="B93" s="5" t="s">
        <v>11</v>
      </c>
      <c r="C93" s="5" t="s">
        <v>12</v>
      </c>
      <c r="D93" s="5" t="s">
        <v>144</v>
      </c>
      <c r="E93" s="32" t="s">
        <v>145</v>
      </c>
      <c r="F93" s="6">
        <f t="shared" ref="F93:K93" si="45">F94+F97+F122+F155</f>
        <v>280387666.44</v>
      </c>
      <c r="G93" s="6">
        <f t="shared" si="45"/>
        <v>0</v>
      </c>
      <c r="H93" s="6">
        <f t="shared" si="45"/>
        <v>21826326.970000003</v>
      </c>
      <c r="I93" s="6">
        <f t="shared" si="45"/>
        <v>6362795.9299999997</v>
      </c>
      <c r="J93" s="6">
        <f t="shared" si="45"/>
        <v>6711024.2999999998</v>
      </c>
      <c r="K93" s="6">
        <f t="shared" si="45"/>
        <v>-173750</v>
      </c>
      <c r="L93" s="6">
        <f t="shared" ref="L93" si="46">L94+L97+L122+L155</f>
        <v>10984634.280000001</v>
      </c>
      <c r="M93" s="15">
        <f t="shared" si="41"/>
        <v>326098697.92000008</v>
      </c>
    </row>
    <row r="94" spans="1:13" s="12" customFormat="1" ht="23.25" hidden="1" customHeight="1" x14ac:dyDescent="0.3">
      <c r="A94" s="7" t="s">
        <v>147</v>
      </c>
      <c r="B94" s="4" t="s">
        <v>11</v>
      </c>
      <c r="C94" s="4" t="s">
        <v>12</v>
      </c>
      <c r="D94" s="4" t="s">
        <v>146</v>
      </c>
      <c r="E94" s="33" t="s">
        <v>147</v>
      </c>
      <c r="F94" s="8">
        <f t="shared" ref="F94:L95" si="47">F95</f>
        <v>110245800</v>
      </c>
      <c r="G94" s="8">
        <f t="shared" si="47"/>
        <v>0</v>
      </c>
      <c r="H94" s="8">
        <f t="shared" si="47"/>
        <v>0</v>
      </c>
      <c r="I94" s="8">
        <f t="shared" si="47"/>
        <v>0</v>
      </c>
      <c r="J94" s="8">
        <f t="shared" si="47"/>
        <v>0</v>
      </c>
      <c r="K94" s="8">
        <f t="shared" si="47"/>
        <v>0</v>
      </c>
      <c r="L94" s="8">
        <f t="shared" si="47"/>
        <v>0</v>
      </c>
      <c r="M94" s="22">
        <f t="shared" si="41"/>
        <v>110245800</v>
      </c>
    </row>
    <row r="95" spans="1:13" s="12" customFormat="1" ht="23.25" hidden="1" customHeight="1" x14ac:dyDescent="0.3">
      <c r="A95" s="7" t="s">
        <v>149</v>
      </c>
      <c r="B95" s="4" t="s">
        <v>11</v>
      </c>
      <c r="C95" s="4" t="s">
        <v>12</v>
      </c>
      <c r="D95" s="4" t="s">
        <v>148</v>
      </c>
      <c r="E95" s="33" t="s">
        <v>149</v>
      </c>
      <c r="F95" s="8">
        <f t="shared" si="47"/>
        <v>110245800</v>
      </c>
      <c r="G95" s="8">
        <f t="shared" si="47"/>
        <v>0</v>
      </c>
      <c r="H95" s="8">
        <f t="shared" si="47"/>
        <v>0</v>
      </c>
      <c r="I95" s="8">
        <f t="shared" si="47"/>
        <v>0</v>
      </c>
      <c r="J95" s="8">
        <f t="shared" si="47"/>
        <v>0</v>
      </c>
      <c r="K95" s="8">
        <f t="shared" si="47"/>
        <v>0</v>
      </c>
      <c r="L95" s="8">
        <f t="shared" si="47"/>
        <v>0</v>
      </c>
      <c r="M95" s="22">
        <f t="shared" si="41"/>
        <v>110245800</v>
      </c>
    </row>
    <row r="96" spans="1:13" s="12" customFormat="1" ht="33.450000000000003" hidden="1" customHeight="1" x14ac:dyDescent="0.3">
      <c r="A96" s="7" t="s">
        <v>151</v>
      </c>
      <c r="B96" s="4" t="s">
        <v>11</v>
      </c>
      <c r="C96" s="4" t="s">
        <v>12</v>
      </c>
      <c r="D96" s="4" t="s">
        <v>150</v>
      </c>
      <c r="E96" s="33" t="s">
        <v>151</v>
      </c>
      <c r="F96" s="8">
        <v>110245800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22">
        <f t="shared" si="41"/>
        <v>110245800</v>
      </c>
    </row>
    <row r="97" spans="1:13" s="12" customFormat="1" ht="33.450000000000003" customHeight="1" x14ac:dyDescent="0.3">
      <c r="A97" s="7" t="s">
        <v>153</v>
      </c>
      <c r="B97" s="4" t="s">
        <v>11</v>
      </c>
      <c r="C97" s="4" t="s">
        <v>12</v>
      </c>
      <c r="D97" s="4" t="s">
        <v>152</v>
      </c>
      <c r="E97" s="33" t="s">
        <v>153</v>
      </c>
      <c r="F97" s="8">
        <f>F109</f>
        <v>7632600</v>
      </c>
      <c r="G97" s="8">
        <f>G109</f>
        <v>0</v>
      </c>
      <c r="H97" s="8">
        <f>H109+H98+H103</f>
        <v>19081922.850000001</v>
      </c>
      <c r="I97" s="8">
        <f>I109+I98+I103</f>
        <v>1381256.1399999997</v>
      </c>
      <c r="J97" s="8">
        <f>J109+J98+J103+J107+J105</f>
        <v>5834240.9399999995</v>
      </c>
      <c r="K97" s="8">
        <f>K109+K98+K103+K107+K105</f>
        <v>3778778</v>
      </c>
      <c r="L97" s="8">
        <f>L109+L98+L103+L107+L105</f>
        <v>5113752.91</v>
      </c>
      <c r="M97" s="22">
        <f t="shared" si="41"/>
        <v>42822550.840000004</v>
      </c>
    </row>
    <row r="98" spans="1:13" s="12" customFormat="1" ht="33.450000000000003" hidden="1" customHeight="1" x14ac:dyDescent="0.3">
      <c r="A98" s="7"/>
      <c r="B98" s="4"/>
      <c r="C98" s="4"/>
      <c r="D98" s="4" t="s">
        <v>232</v>
      </c>
      <c r="E98" s="33" t="s">
        <v>234</v>
      </c>
      <c r="F98" s="8">
        <f>F99</f>
        <v>0</v>
      </c>
      <c r="G98" s="8">
        <f t="shared" ref="G98:L98" si="48">G99</f>
        <v>0</v>
      </c>
      <c r="H98" s="8">
        <f t="shared" si="48"/>
        <v>3607900</v>
      </c>
      <c r="I98" s="8">
        <f t="shared" si="48"/>
        <v>7290556.1399999997</v>
      </c>
      <c r="J98" s="8">
        <f t="shared" si="48"/>
        <v>0</v>
      </c>
      <c r="K98" s="8">
        <f t="shared" si="48"/>
        <v>0</v>
      </c>
      <c r="L98" s="8">
        <f t="shared" si="48"/>
        <v>0</v>
      </c>
      <c r="M98" s="22">
        <f t="shared" si="41"/>
        <v>10898456.140000001</v>
      </c>
    </row>
    <row r="99" spans="1:13" s="12" customFormat="1" ht="33.450000000000003" hidden="1" customHeight="1" x14ac:dyDescent="0.3">
      <c r="A99" s="7"/>
      <c r="B99" s="4"/>
      <c r="C99" s="4"/>
      <c r="D99" s="4" t="s">
        <v>231</v>
      </c>
      <c r="E99" s="33" t="s">
        <v>233</v>
      </c>
      <c r="F99" s="8">
        <v>0</v>
      </c>
      <c r="G99" s="8">
        <v>0</v>
      </c>
      <c r="H99" s="8">
        <f>H101</f>
        <v>3607900</v>
      </c>
      <c r="I99" s="8">
        <f>I101+I102</f>
        <v>7290556.1399999997</v>
      </c>
      <c r="J99" s="8">
        <f>J101+J102</f>
        <v>0</v>
      </c>
      <c r="K99" s="8">
        <f>K101+K102</f>
        <v>0</v>
      </c>
      <c r="L99" s="8">
        <f>L101+L102</f>
        <v>0</v>
      </c>
      <c r="M99" s="22">
        <f t="shared" si="41"/>
        <v>10898456.140000001</v>
      </c>
    </row>
    <row r="100" spans="1:13" s="12" customFormat="1" ht="15.6" hidden="1" x14ac:dyDescent="0.3">
      <c r="A100" s="7"/>
      <c r="B100" s="4"/>
      <c r="C100" s="4"/>
      <c r="D100" s="4"/>
      <c r="E100" s="33" t="s">
        <v>190</v>
      </c>
      <c r="F100" s="8"/>
      <c r="G100" s="8"/>
      <c r="H100" s="8"/>
      <c r="I100" s="8"/>
      <c r="J100" s="8"/>
      <c r="K100" s="8"/>
      <c r="L100" s="8"/>
      <c r="M100" s="15"/>
    </row>
    <row r="101" spans="1:13" s="12" customFormat="1" ht="33.450000000000003" hidden="1" customHeight="1" x14ac:dyDescent="0.3">
      <c r="A101" s="7"/>
      <c r="B101" s="4"/>
      <c r="C101" s="4"/>
      <c r="D101" s="4"/>
      <c r="E101" s="33" t="s">
        <v>235</v>
      </c>
      <c r="F101" s="8">
        <v>0</v>
      </c>
      <c r="G101" s="8">
        <v>0</v>
      </c>
      <c r="H101" s="8">
        <v>3607900</v>
      </c>
      <c r="I101" s="8">
        <v>0</v>
      </c>
      <c r="J101" s="8">
        <v>0</v>
      </c>
      <c r="K101" s="8">
        <v>0</v>
      </c>
      <c r="L101" s="8">
        <v>0</v>
      </c>
      <c r="M101" s="22">
        <f t="shared" si="41"/>
        <v>3607900</v>
      </c>
    </row>
    <row r="102" spans="1:13" s="12" customFormat="1" ht="33.450000000000003" hidden="1" customHeight="1" x14ac:dyDescent="0.3">
      <c r="A102" s="7"/>
      <c r="B102" s="4"/>
      <c r="C102" s="4"/>
      <c r="D102" s="4"/>
      <c r="E102" s="33" t="s">
        <v>252</v>
      </c>
      <c r="F102" s="8">
        <v>0</v>
      </c>
      <c r="G102" s="8">
        <v>0</v>
      </c>
      <c r="H102" s="8">
        <v>0</v>
      </c>
      <c r="I102" s="8">
        <v>7290556.1399999997</v>
      </c>
      <c r="J102" s="8">
        <v>0</v>
      </c>
      <c r="K102" s="8">
        <v>0</v>
      </c>
      <c r="L102" s="8">
        <v>0</v>
      </c>
      <c r="M102" s="22">
        <f t="shared" si="41"/>
        <v>7290556.1399999997</v>
      </c>
    </row>
    <row r="103" spans="1:13" s="12" customFormat="1" ht="33.450000000000003" customHeight="1" x14ac:dyDescent="0.3">
      <c r="A103" s="7"/>
      <c r="B103" s="4"/>
      <c r="C103" s="4"/>
      <c r="D103" s="4" t="s">
        <v>238</v>
      </c>
      <c r="E103" s="33" t="s">
        <v>239</v>
      </c>
      <c r="F103" s="8">
        <f>F104</f>
        <v>0</v>
      </c>
      <c r="G103" s="8">
        <f t="shared" ref="G103:L103" si="49">G104</f>
        <v>0</v>
      </c>
      <c r="H103" s="8">
        <f t="shared" si="49"/>
        <v>218585</v>
      </c>
      <c r="I103" s="8">
        <f t="shared" si="49"/>
        <v>0</v>
      </c>
      <c r="J103" s="8">
        <f t="shared" si="49"/>
        <v>0</v>
      </c>
      <c r="K103" s="8">
        <f t="shared" si="49"/>
        <v>0</v>
      </c>
      <c r="L103" s="8">
        <f t="shared" si="49"/>
        <v>-35300</v>
      </c>
      <c r="M103" s="22">
        <f>F103+G103+H103+I103+J103+K103+L103</f>
        <v>183285</v>
      </c>
    </row>
    <row r="104" spans="1:13" s="12" customFormat="1" ht="33.450000000000003" customHeight="1" x14ac:dyDescent="0.3">
      <c r="A104" s="7"/>
      <c r="B104" s="4"/>
      <c r="C104" s="4"/>
      <c r="D104" s="4" t="s">
        <v>237</v>
      </c>
      <c r="E104" s="33" t="s">
        <v>240</v>
      </c>
      <c r="F104" s="8">
        <v>0</v>
      </c>
      <c r="G104" s="8">
        <v>0</v>
      </c>
      <c r="H104" s="8">
        <v>218585</v>
      </c>
      <c r="I104" s="8">
        <v>0</v>
      </c>
      <c r="J104" s="8">
        <v>0</v>
      </c>
      <c r="K104" s="8">
        <v>0</v>
      </c>
      <c r="L104" s="8">
        <v>-35300</v>
      </c>
      <c r="M104" s="22">
        <f t="shared" si="41"/>
        <v>183285</v>
      </c>
    </row>
    <row r="105" spans="1:13" s="12" customFormat="1" ht="21" hidden="1" customHeight="1" x14ac:dyDescent="0.3">
      <c r="A105" s="7"/>
      <c r="B105" s="4"/>
      <c r="C105" s="4"/>
      <c r="D105" s="4" t="s">
        <v>262</v>
      </c>
      <c r="E105" s="33" t="s">
        <v>264</v>
      </c>
      <c r="F105" s="8">
        <f>F106</f>
        <v>0</v>
      </c>
      <c r="G105" s="8">
        <f t="shared" ref="G105:L105" si="50">G106</f>
        <v>0</v>
      </c>
      <c r="H105" s="8">
        <f t="shared" si="50"/>
        <v>0</v>
      </c>
      <c r="I105" s="8">
        <f t="shared" si="50"/>
        <v>0</v>
      </c>
      <c r="J105" s="8">
        <f t="shared" si="50"/>
        <v>200000</v>
      </c>
      <c r="K105" s="8">
        <f t="shared" si="50"/>
        <v>0</v>
      </c>
      <c r="L105" s="8">
        <f t="shared" si="50"/>
        <v>0</v>
      </c>
      <c r="M105" s="22">
        <f t="shared" si="41"/>
        <v>200000</v>
      </c>
    </row>
    <row r="106" spans="1:13" s="12" customFormat="1" ht="21" hidden="1" customHeight="1" x14ac:dyDescent="0.3">
      <c r="A106" s="7"/>
      <c r="B106" s="4"/>
      <c r="C106" s="4"/>
      <c r="D106" s="4" t="s">
        <v>261</v>
      </c>
      <c r="E106" s="33" t="s">
        <v>263</v>
      </c>
      <c r="F106" s="8">
        <v>0</v>
      </c>
      <c r="G106" s="8">
        <v>0</v>
      </c>
      <c r="H106" s="8">
        <v>0</v>
      </c>
      <c r="I106" s="8">
        <v>0</v>
      </c>
      <c r="J106" s="8">
        <v>200000</v>
      </c>
      <c r="K106" s="8">
        <v>0</v>
      </c>
      <c r="L106" s="8">
        <v>0</v>
      </c>
      <c r="M106" s="22">
        <f t="shared" si="41"/>
        <v>200000</v>
      </c>
    </row>
    <row r="107" spans="1:13" s="12" customFormat="1" ht="33.450000000000003" hidden="1" customHeight="1" x14ac:dyDescent="0.3">
      <c r="A107" s="7"/>
      <c r="B107" s="4"/>
      <c r="C107" s="4"/>
      <c r="D107" s="4" t="s">
        <v>258</v>
      </c>
      <c r="E107" s="33" t="s">
        <v>259</v>
      </c>
      <c r="F107" s="8">
        <f>F108</f>
        <v>0</v>
      </c>
      <c r="G107" s="8">
        <f t="shared" ref="G107:L107" si="51">G108</f>
        <v>0</v>
      </c>
      <c r="H107" s="8">
        <f t="shared" si="51"/>
        <v>0</v>
      </c>
      <c r="I107" s="8">
        <f t="shared" si="51"/>
        <v>0</v>
      </c>
      <c r="J107" s="8">
        <f t="shared" si="51"/>
        <v>5633270.8399999999</v>
      </c>
      <c r="K107" s="8">
        <f t="shared" si="51"/>
        <v>0</v>
      </c>
      <c r="L107" s="8">
        <f t="shared" si="51"/>
        <v>0</v>
      </c>
      <c r="M107" s="22">
        <f t="shared" si="41"/>
        <v>5633270.8399999999</v>
      </c>
    </row>
    <row r="108" spans="1:13" s="12" customFormat="1" ht="33.450000000000003" hidden="1" customHeight="1" x14ac:dyDescent="0.3">
      <c r="A108" s="7"/>
      <c r="B108" s="4"/>
      <c r="C108" s="4"/>
      <c r="D108" s="4" t="s">
        <v>257</v>
      </c>
      <c r="E108" s="33" t="s">
        <v>260</v>
      </c>
      <c r="F108" s="8">
        <v>0</v>
      </c>
      <c r="G108" s="8">
        <v>0</v>
      </c>
      <c r="H108" s="8">
        <v>0</v>
      </c>
      <c r="I108" s="8">
        <v>0</v>
      </c>
      <c r="J108" s="8">
        <v>5633270.8399999999</v>
      </c>
      <c r="K108" s="8">
        <v>0</v>
      </c>
      <c r="L108" s="8">
        <v>0</v>
      </c>
      <c r="M108" s="22">
        <f t="shared" si="41"/>
        <v>5633270.8399999999</v>
      </c>
    </row>
    <row r="109" spans="1:13" s="12" customFormat="1" ht="21" customHeight="1" x14ac:dyDescent="0.3">
      <c r="A109" s="7" t="s">
        <v>155</v>
      </c>
      <c r="B109" s="4" t="s">
        <v>11</v>
      </c>
      <c r="C109" s="4" t="s">
        <v>12</v>
      </c>
      <c r="D109" s="4" t="s">
        <v>154</v>
      </c>
      <c r="E109" s="33" t="s">
        <v>155</v>
      </c>
      <c r="F109" s="8">
        <f t="shared" ref="F109:G109" si="52">F110</f>
        <v>7632600</v>
      </c>
      <c r="G109" s="8">
        <f t="shared" si="52"/>
        <v>0</v>
      </c>
      <c r="H109" s="8">
        <f>H110</f>
        <v>15255437.85</v>
      </c>
      <c r="I109" s="8">
        <f>I110</f>
        <v>-5909300</v>
      </c>
      <c r="J109" s="8">
        <f>J110</f>
        <v>970.1</v>
      </c>
      <c r="K109" s="8">
        <f>K110</f>
        <v>3778778</v>
      </c>
      <c r="L109" s="8">
        <f>L110</f>
        <v>5149052.91</v>
      </c>
      <c r="M109" s="22">
        <f t="shared" si="41"/>
        <v>25907538.860000003</v>
      </c>
    </row>
    <row r="110" spans="1:13" s="12" customFormat="1" ht="22.5" customHeight="1" x14ac:dyDescent="0.3">
      <c r="A110" s="7" t="s">
        <v>157</v>
      </c>
      <c r="B110" s="4" t="s">
        <v>11</v>
      </c>
      <c r="C110" s="4" t="s">
        <v>12</v>
      </c>
      <c r="D110" s="4" t="s">
        <v>156</v>
      </c>
      <c r="E110" s="33" t="s">
        <v>157</v>
      </c>
      <c r="F110" s="8">
        <f>F112+F113</f>
        <v>7632600</v>
      </c>
      <c r="G110" s="8">
        <f>G112+G113</f>
        <v>0</v>
      </c>
      <c r="H110" s="8">
        <f>H112+H113+H114+H115+H116</f>
        <v>15255437.85</v>
      </c>
      <c r="I110" s="8">
        <f>I112+I113+I114+I115+I116+I117+I118+I119</f>
        <v>-5909300</v>
      </c>
      <c r="J110" s="8">
        <f>J112+J113+J114+J115+J116+J117+J118+J119</f>
        <v>970.1</v>
      </c>
      <c r="K110" s="8">
        <f>K112+K113+K114+K115+K116+K117+K118+K119</f>
        <v>3778778</v>
      </c>
      <c r="L110" s="8">
        <f>L112+L113+L114+L115+L116+L117+L118+L119+L120+L121</f>
        <v>5149052.91</v>
      </c>
      <c r="M110" s="8">
        <f>M112+M113+M114+M115+M116+M117+M118+M119+M120</f>
        <v>22205531.850000001</v>
      </c>
    </row>
    <row r="111" spans="1:13" s="12" customFormat="1" ht="15.6" x14ac:dyDescent="0.3">
      <c r="A111" s="7"/>
      <c r="B111" s="4"/>
      <c r="C111" s="4"/>
      <c r="D111" s="4"/>
      <c r="E111" s="33" t="s">
        <v>190</v>
      </c>
      <c r="F111" s="8"/>
      <c r="G111" s="8"/>
      <c r="H111" s="8"/>
      <c r="I111" s="8"/>
      <c r="J111" s="8"/>
      <c r="K111" s="8"/>
      <c r="L111" s="8"/>
      <c r="M111" s="22"/>
    </row>
    <row r="112" spans="1:13" s="12" customFormat="1" ht="20.25" hidden="1" customHeight="1" x14ac:dyDescent="0.3">
      <c r="A112" s="7"/>
      <c r="B112" s="4"/>
      <c r="C112" s="4"/>
      <c r="D112" s="4"/>
      <c r="E112" s="33" t="s">
        <v>191</v>
      </c>
      <c r="F112" s="8">
        <v>94500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22">
        <f t="shared" si="41"/>
        <v>94500</v>
      </c>
    </row>
    <row r="113" spans="1:13" s="12" customFormat="1" ht="46.8" hidden="1" x14ac:dyDescent="0.3">
      <c r="A113" s="7"/>
      <c r="B113" s="4"/>
      <c r="C113" s="4"/>
      <c r="D113" s="4"/>
      <c r="E113" s="33" t="s">
        <v>192</v>
      </c>
      <c r="F113" s="8">
        <v>7538100</v>
      </c>
      <c r="G113" s="8">
        <v>0</v>
      </c>
      <c r="H113" s="8">
        <v>0</v>
      </c>
      <c r="I113" s="8">
        <v>-7500300</v>
      </c>
      <c r="J113" s="8">
        <v>0</v>
      </c>
      <c r="K113" s="8">
        <v>0</v>
      </c>
      <c r="L113" s="8">
        <v>0</v>
      </c>
      <c r="M113" s="22">
        <f t="shared" si="41"/>
        <v>37800</v>
      </c>
    </row>
    <row r="114" spans="1:13" s="12" customFormat="1" ht="15.6" hidden="1" x14ac:dyDescent="0.3">
      <c r="A114" s="7"/>
      <c r="B114" s="4"/>
      <c r="C114" s="4"/>
      <c r="D114" s="4"/>
      <c r="E114" s="33" t="s">
        <v>230</v>
      </c>
      <c r="F114" s="8">
        <v>0</v>
      </c>
      <c r="G114" s="8">
        <v>0</v>
      </c>
      <c r="H114" s="8">
        <v>2533238.85</v>
      </c>
      <c r="I114" s="8">
        <v>0</v>
      </c>
      <c r="J114" s="8">
        <v>0</v>
      </c>
      <c r="K114" s="8">
        <v>0</v>
      </c>
      <c r="L114" s="8">
        <v>0</v>
      </c>
      <c r="M114" s="22">
        <f t="shared" si="41"/>
        <v>2533238.85</v>
      </c>
    </row>
    <row r="115" spans="1:13" s="12" customFormat="1" ht="31.2" x14ac:dyDescent="0.3">
      <c r="A115" s="7"/>
      <c r="B115" s="4"/>
      <c r="C115" s="4"/>
      <c r="D115" s="4"/>
      <c r="E115" s="33" t="s">
        <v>236</v>
      </c>
      <c r="F115" s="8">
        <v>0</v>
      </c>
      <c r="G115" s="8">
        <v>0</v>
      </c>
      <c r="H115" s="8">
        <v>12400300</v>
      </c>
      <c r="I115" s="8">
        <v>0</v>
      </c>
      <c r="J115" s="8">
        <v>970.1</v>
      </c>
      <c r="K115" s="8">
        <v>3778778</v>
      </c>
      <c r="L115" s="8">
        <v>-970.1</v>
      </c>
      <c r="M115" s="22">
        <f t="shared" si="41"/>
        <v>16179078</v>
      </c>
    </row>
    <row r="116" spans="1:13" s="12" customFormat="1" ht="93.6" x14ac:dyDescent="0.3">
      <c r="A116" s="7"/>
      <c r="B116" s="4"/>
      <c r="C116" s="4"/>
      <c r="D116" s="4"/>
      <c r="E116" s="33" t="s">
        <v>241</v>
      </c>
      <c r="F116" s="8">
        <v>0</v>
      </c>
      <c r="G116" s="8">
        <v>0</v>
      </c>
      <c r="H116" s="8">
        <v>321899</v>
      </c>
      <c r="I116" s="8">
        <v>0</v>
      </c>
      <c r="J116" s="8">
        <v>0</v>
      </c>
      <c r="K116" s="8">
        <v>0</v>
      </c>
      <c r="L116" s="8">
        <v>-51984</v>
      </c>
      <c r="M116" s="22">
        <f>F116+G116+H116+I116+J116+K116+L116</f>
        <v>269915</v>
      </c>
    </row>
    <row r="117" spans="1:13" s="12" customFormat="1" ht="31.2" hidden="1" x14ac:dyDescent="0.3">
      <c r="A117" s="7"/>
      <c r="B117" s="4"/>
      <c r="C117" s="4"/>
      <c r="D117" s="4"/>
      <c r="E117" s="33" t="s">
        <v>249</v>
      </c>
      <c r="F117" s="8"/>
      <c r="G117" s="8"/>
      <c r="H117" s="8"/>
      <c r="I117" s="8">
        <v>447329.46</v>
      </c>
      <c r="J117" s="8">
        <v>0</v>
      </c>
      <c r="K117" s="8">
        <v>0</v>
      </c>
      <c r="L117" s="8">
        <v>0</v>
      </c>
      <c r="M117" s="22">
        <f t="shared" si="41"/>
        <v>447329.46</v>
      </c>
    </row>
    <row r="118" spans="1:13" s="12" customFormat="1" ht="15.6" hidden="1" x14ac:dyDescent="0.3">
      <c r="A118" s="7"/>
      <c r="B118" s="4"/>
      <c r="C118" s="4"/>
      <c r="D118" s="4"/>
      <c r="E118" s="33" t="s">
        <v>250</v>
      </c>
      <c r="F118" s="8"/>
      <c r="G118" s="8"/>
      <c r="H118" s="8"/>
      <c r="I118" s="8">
        <v>331305.99</v>
      </c>
      <c r="J118" s="8">
        <v>0</v>
      </c>
      <c r="K118" s="8">
        <v>0</v>
      </c>
      <c r="L118" s="8">
        <v>0</v>
      </c>
      <c r="M118" s="22">
        <f t="shared" si="41"/>
        <v>331305.99</v>
      </c>
    </row>
    <row r="119" spans="1:13" s="12" customFormat="1" ht="31.2" hidden="1" x14ac:dyDescent="0.3">
      <c r="A119" s="7"/>
      <c r="B119" s="4"/>
      <c r="C119" s="4"/>
      <c r="D119" s="4"/>
      <c r="E119" s="33" t="s">
        <v>251</v>
      </c>
      <c r="F119" s="8"/>
      <c r="G119" s="8"/>
      <c r="H119" s="8"/>
      <c r="I119" s="8">
        <v>812364.55</v>
      </c>
      <c r="J119" s="8">
        <v>0</v>
      </c>
      <c r="K119" s="8">
        <v>0</v>
      </c>
      <c r="L119" s="8">
        <v>0</v>
      </c>
      <c r="M119" s="22">
        <f t="shared" si="41"/>
        <v>812364.55</v>
      </c>
    </row>
    <row r="120" spans="1:13" s="12" customFormat="1" ht="15.6" x14ac:dyDescent="0.3">
      <c r="A120" s="7"/>
      <c r="B120" s="4"/>
      <c r="C120" s="4"/>
      <c r="D120" s="4"/>
      <c r="E120" s="33" t="s">
        <v>297</v>
      </c>
      <c r="F120" s="8"/>
      <c r="G120" s="8"/>
      <c r="H120" s="8"/>
      <c r="I120" s="8"/>
      <c r="J120" s="8"/>
      <c r="K120" s="8"/>
      <c r="L120" s="8">
        <v>1500000</v>
      </c>
      <c r="M120" s="22">
        <f>F120+G120+H120+I120+J120+K120+L120</f>
        <v>1500000</v>
      </c>
    </row>
    <row r="121" spans="1:13" s="12" customFormat="1" ht="33.75" customHeight="1" x14ac:dyDescent="0.3">
      <c r="A121" s="7"/>
      <c r="B121" s="4"/>
      <c r="C121" s="4"/>
      <c r="D121" s="4"/>
      <c r="E121" s="33" t="s">
        <v>298</v>
      </c>
      <c r="F121" s="8"/>
      <c r="G121" s="8"/>
      <c r="H121" s="8"/>
      <c r="I121" s="8"/>
      <c r="J121" s="8"/>
      <c r="K121" s="8"/>
      <c r="L121" s="8">
        <v>3702007.01</v>
      </c>
      <c r="M121" s="22">
        <f>F121+G121+H121+I121+J121+K121+L121</f>
        <v>3702007.01</v>
      </c>
    </row>
    <row r="122" spans="1:13" s="12" customFormat="1" ht="18.75" customHeight="1" x14ac:dyDescent="0.3">
      <c r="A122" s="7" t="s">
        <v>159</v>
      </c>
      <c r="B122" s="4" t="s">
        <v>11</v>
      </c>
      <c r="C122" s="4" t="s">
        <v>12</v>
      </c>
      <c r="D122" s="4" t="s">
        <v>158</v>
      </c>
      <c r="E122" s="33" t="s">
        <v>159</v>
      </c>
      <c r="F122" s="8">
        <f>F123+F142+F150+F148+F144</f>
        <v>152045200</v>
      </c>
      <c r="G122" s="8">
        <f>G123+G142+G150+G148+G144</f>
        <v>0</v>
      </c>
      <c r="H122" s="8">
        <f>H123+H142+H150+H148+H144</f>
        <v>56.120000000000005</v>
      </c>
      <c r="I122" s="8">
        <f>I123+I142+I150+I148+I144</f>
        <v>0</v>
      </c>
      <c r="J122" s="8">
        <f>J123+J142+J150+J148+J144+J146</f>
        <v>0</v>
      </c>
      <c r="K122" s="8">
        <f>K123+K142+K150+K148+K144+K146</f>
        <v>0</v>
      </c>
      <c r="L122" s="8">
        <f>L123+L142+L150+L148+L144+L146</f>
        <v>166072</v>
      </c>
      <c r="M122" s="22">
        <f t="shared" si="41"/>
        <v>152211328.12</v>
      </c>
    </row>
    <row r="123" spans="1:13" s="12" customFormat="1" ht="33.450000000000003" customHeight="1" x14ac:dyDescent="0.3">
      <c r="A123" s="7" t="s">
        <v>161</v>
      </c>
      <c r="B123" s="4" t="s">
        <v>11</v>
      </c>
      <c r="C123" s="4" t="s">
        <v>12</v>
      </c>
      <c r="D123" s="4" t="s">
        <v>160</v>
      </c>
      <c r="E123" s="33" t="s">
        <v>161</v>
      </c>
      <c r="F123" s="8">
        <f t="shared" ref="F123:L123" si="53">F124</f>
        <v>137933300</v>
      </c>
      <c r="G123" s="8">
        <f t="shared" si="53"/>
        <v>0</v>
      </c>
      <c r="H123" s="8">
        <f t="shared" si="53"/>
        <v>53</v>
      </c>
      <c r="I123" s="8">
        <f t="shared" si="53"/>
        <v>0</v>
      </c>
      <c r="J123" s="8">
        <f t="shared" si="53"/>
        <v>-8545</v>
      </c>
      <c r="K123" s="8">
        <f t="shared" si="53"/>
        <v>-808</v>
      </c>
      <c r="L123" s="8">
        <f t="shared" si="53"/>
        <v>12400</v>
      </c>
      <c r="M123" s="22">
        <f t="shared" si="41"/>
        <v>137936400</v>
      </c>
    </row>
    <row r="124" spans="1:13" s="12" customFormat="1" ht="33.450000000000003" customHeight="1" x14ac:dyDescent="0.3">
      <c r="A124" s="7" t="s">
        <v>163</v>
      </c>
      <c r="B124" s="4" t="s">
        <v>11</v>
      </c>
      <c r="C124" s="4" t="s">
        <v>12</v>
      </c>
      <c r="D124" s="4" t="s">
        <v>162</v>
      </c>
      <c r="E124" s="33" t="s">
        <v>163</v>
      </c>
      <c r="F124" s="8">
        <f t="shared" ref="F124:K124" si="54">F126+F127+F128+F129+F130+F131+F132+F134+F135+F136+F137+F138+F139+F140+F133</f>
        <v>137933300</v>
      </c>
      <c r="G124" s="8">
        <f t="shared" si="54"/>
        <v>0</v>
      </c>
      <c r="H124" s="8">
        <f t="shared" si="54"/>
        <v>53</v>
      </c>
      <c r="I124" s="8">
        <f t="shared" si="54"/>
        <v>0</v>
      </c>
      <c r="J124" s="8">
        <f t="shared" si="54"/>
        <v>-8545</v>
      </c>
      <c r="K124" s="8">
        <f t="shared" si="54"/>
        <v>-808</v>
      </c>
      <c r="L124" s="8">
        <f>L126+L127+L128+L129+L130+L131+L132+L134+L135+L136+L137+L138+L139+L140+L133+L141</f>
        <v>12400</v>
      </c>
      <c r="M124" s="22">
        <f t="shared" si="41"/>
        <v>137936400</v>
      </c>
    </row>
    <row r="125" spans="1:13" s="12" customFormat="1" ht="15.6" x14ac:dyDescent="0.3">
      <c r="A125" s="7"/>
      <c r="B125" s="4"/>
      <c r="C125" s="4"/>
      <c r="D125" s="4"/>
      <c r="E125" s="33" t="s">
        <v>190</v>
      </c>
      <c r="F125" s="8"/>
      <c r="G125" s="8"/>
      <c r="H125" s="8"/>
      <c r="I125" s="8"/>
      <c r="J125" s="8"/>
      <c r="K125" s="8"/>
      <c r="L125" s="8"/>
      <c r="M125" s="22"/>
    </row>
    <row r="126" spans="1:13" s="12" customFormat="1" ht="33.450000000000003" hidden="1" customHeight="1" x14ac:dyDescent="0.3">
      <c r="A126" s="7"/>
      <c r="B126" s="4"/>
      <c r="C126" s="4"/>
      <c r="D126" s="4"/>
      <c r="E126" s="33" t="s">
        <v>175</v>
      </c>
      <c r="F126" s="8">
        <v>126078900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22">
        <f t="shared" si="41"/>
        <v>126078900</v>
      </c>
    </row>
    <row r="127" spans="1:13" s="12" customFormat="1" ht="33.450000000000003" hidden="1" customHeight="1" x14ac:dyDescent="0.3">
      <c r="A127" s="7"/>
      <c r="B127" s="4"/>
      <c r="C127" s="4"/>
      <c r="D127" s="4"/>
      <c r="E127" s="33" t="s">
        <v>176</v>
      </c>
      <c r="F127" s="8">
        <v>756800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22">
        <f t="shared" si="41"/>
        <v>756800</v>
      </c>
    </row>
    <row r="128" spans="1:13" s="12" customFormat="1" ht="61.5" hidden="1" customHeight="1" x14ac:dyDescent="0.3">
      <c r="A128" s="7"/>
      <c r="B128" s="4"/>
      <c r="C128" s="4"/>
      <c r="D128" s="4"/>
      <c r="E128" s="33" t="s">
        <v>177</v>
      </c>
      <c r="F128" s="8">
        <v>52200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22">
        <f t="shared" si="41"/>
        <v>52200</v>
      </c>
    </row>
    <row r="129" spans="1:13" s="12" customFormat="1" ht="15.6" hidden="1" x14ac:dyDescent="0.3">
      <c r="A129" s="7"/>
      <c r="B129" s="4"/>
      <c r="C129" s="4"/>
      <c r="D129" s="4"/>
      <c r="E129" s="33" t="s">
        <v>178</v>
      </c>
      <c r="F129" s="8">
        <v>2063500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22">
        <f t="shared" si="41"/>
        <v>2063500</v>
      </c>
    </row>
    <row r="130" spans="1:13" s="12" customFormat="1" ht="75.75" hidden="1" customHeight="1" x14ac:dyDescent="0.3">
      <c r="A130" s="7"/>
      <c r="B130" s="4"/>
      <c r="C130" s="4"/>
      <c r="D130" s="4"/>
      <c r="E130" s="33" t="s">
        <v>179</v>
      </c>
      <c r="F130" s="8">
        <v>4549500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22">
        <f t="shared" si="41"/>
        <v>4549500</v>
      </c>
    </row>
    <row r="131" spans="1:13" s="12" customFormat="1" ht="78" hidden="1" x14ac:dyDescent="0.3">
      <c r="A131" s="7"/>
      <c r="B131" s="4"/>
      <c r="C131" s="4"/>
      <c r="D131" s="4"/>
      <c r="E131" s="33" t="s">
        <v>180</v>
      </c>
      <c r="F131" s="8">
        <v>225900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22">
        <f t="shared" si="41"/>
        <v>225900</v>
      </c>
    </row>
    <row r="132" spans="1:13" s="12" customFormat="1" ht="46.8" hidden="1" x14ac:dyDescent="0.3">
      <c r="A132" s="7"/>
      <c r="B132" s="4"/>
      <c r="C132" s="4"/>
      <c r="D132" s="4"/>
      <c r="E132" s="33" t="s">
        <v>181</v>
      </c>
      <c r="F132" s="8">
        <v>600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22">
        <f t="shared" si="41"/>
        <v>600</v>
      </c>
    </row>
    <row r="133" spans="1:13" s="12" customFormat="1" ht="45.75" hidden="1" customHeight="1" x14ac:dyDescent="0.3">
      <c r="A133" s="7"/>
      <c r="B133" s="4"/>
      <c r="C133" s="4"/>
      <c r="D133" s="4"/>
      <c r="E133" s="33" t="s">
        <v>182</v>
      </c>
      <c r="F133" s="8">
        <v>183500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22">
        <f t="shared" si="41"/>
        <v>183500</v>
      </c>
    </row>
    <row r="134" spans="1:13" s="12" customFormat="1" ht="18.75" hidden="1" customHeight="1" x14ac:dyDescent="0.3">
      <c r="A134" s="7"/>
      <c r="B134" s="4"/>
      <c r="C134" s="4"/>
      <c r="D134" s="4"/>
      <c r="E134" s="33" t="s">
        <v>183</v>
      </c>
      <c r="F134" s="8">
        <v>2100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22">
        <f t="shared" si="41"/>
        <v>2100</v>
      </c>
    </row>
    <row r="135" spans="1:13" s="12" customFormat="1" ht="33.450000000000003" hidden="1" customHeight="1" x14ac:dyDescent="0.3">
      <c r="A135" s="7"/>
      <c r="B135" s="4"/>
      <c r="C135" s="4"/>
      <c r="D135" s="4"/>
      <c r="E135" s="33" t="s">
        <v>184</v>
      </c>
      <c r="F135" s="8">
        <v>43800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22">
        <f t="shared" si="41"/>
        <v>43800</v>
      </c>
    </row>
    <row r="136" spans="1:13" s="12" customFormat="1" ht="46.8" hidden="1" x14ac:dyDescent="0.3">
      <c r="A136" s="7"/>
      <c r="B136" s="4"/>
      <c r="C136" s="4"/>
      <c r="D136" s="4"/>
      <c r="E136" s="33" t="s">
        <v>185</v>
      </c>
      <c r="F136" s="8">
        <v>800</v>
      </c>
      <c r="G136" s="8">
        <v>0</v>
      </c>
      <c r="H136" s="8">
        <v>8</v>
      </c>
      <c r="I136" s="8">
        <v>0</v>
      </c>
      <c r="J136" s="8">
        <v>0</v>
      </c>
      <c r="K136" s="8">
        <v>-808</v>
      </c>
      <c r="L136" s="8">
        <v>0</v>
      </c>
      <c r="M136" s="22">
        <f t="shared" si="41"/>
        <v>0</v>
      </c>
    </row>
    <row r="137" spans="1:13" s="12" customFormat="1" ht="46.8" hidden="1" x14ac:dyDescent="0.3">
      <c r="A137" s="7"/>
      <c r="B137" s="4"/>
      <c r="C137" s="4"/>
      <c r="D137" s="4"/>
      <c r="E137" s="33" t="s">
        <v>186</v>
      </c>
      <c r="F137" s="8">
        <v>8500</v>
      </c>
      <c r="G137" s="8">
        <v>0</v>
      </c>
      <c r="H137" s="8">
        <v>45</v>
      </c>
      <c r="I137" s="8">
        <v>0</v>
      </c>
      <c r="J137" s="8">
        <v>-8545</v>
      </c>
      <c r="K137" s="8">
        <v>0</v>
      </c>
      <c r="L137" s="8">
        <v>0</v>
      </c>
      <c r="M137" s="22">
        <f t="shared" si="41"/>
        <v>0</v>
      </c>
    </row>
    <row r="138" spans="1:13" s="12" customFormat="1" ht="31.2" hidden="1" x14ac:dyDescent="0.3">
      <c r="A138" s="7"/>
      <c r="B138" s="4"/>
      <c r="C138" s="4"/>
      <c r="D138" s="4"/>
      <c r="E138" s="33" t="s">
        <v>187</v>
      </c>
      <c r="F138" s="8">
        <v>502600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22">
        <f t="shared" si="41"/>
        <v>502600</v>
      </c>
    </row>
    <row r="139" spans="1:13" s="12" customFormat="1" ht="46.8" hidden="1" x14ac:dyDescent="0.3">
      <c r="A139" s="7"/>
      <c r="B139" s="4"/>
      <c r="C139" s="4"/>
      <c r="D139" s="4"/>
      <c r="E139" s="33" t="s">
        <v>208</v>
      </c>
      <c r="F139" s="8">
        <v>9400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22">
        <f t="shared" si="41"/>
        <v>9400</v>
      </c>
    </row>
    <row r="140" spans="1:13" s="12" customFormat="1" ht="31.2" hidden="1" x14ac:dyDescent="0.3">
      <c r="A140" s="7"/>
      <c r="B140" s="4"/>
      <c r="C140" s="4"/>
      <c r="D140" s="4"/>
      <c r="E140" s="33" t="s">
        <v>188</v>
      </c>
      <c r="F140" s="8">
        <v>3455200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22">
        <f t="shared" si="41"/>
        <v>3455200</v>
      </c>
    </row>
    <row r="141" spans="1:13" s="12" customFormat="1" ht="46.8" x14ac:dyDescent="0.3">
      <c r="A141" s="7"/>
      <c r="B141" s="4"/>
      <c r="C141" s="4"/>
      <c r="D141" s="4"/>
      <c r="E141" s="33" t="s">
        <v>299</v>
      </c>
      <c r="F141" s="8"/>
      <c r="G141" s="8"/>
      <c r="H141" s="8"/>
      <c r="I141" s="8"/>
      <c r="J141" s="8"/>
      <c r="K141" s="8"/>
      <c r="L141" s="8">
        <v>12400</v>
      </c>
      <c r="M141" s="22">
        <f t="shared" si="41"/>
        <v>12400</v>
      </c>
    </row>
    <row r="142" spans="1:13" s="12" customFormat="1" ht="54.75" hidden="1" customHeight="1" x14ac:dyDescent="0.3">
      <c r="A142" s="7" t="s">
        <v>165</v>
      </c>
      <c r="B142" s="4" t="s">
        <v>11</v>
      </c>
      <c r="C142" s="4" t="s">
        <v>12</v>
      </c>
      <c r="D142" s="4" t="s">
        <v>164</v>
      </c>
      <c r="E142" s="33" t="s">
        <v>165</v>
      </c>
      <c r="F142" s="8">
        <f t="shared" ref="F142:L142" si="55">F143</f>
        <v>11693200</v>
      </c>
      <c r="G142" s="8">
        <f t="shared" si="55"/>
        <v>0</v>
      </c>
      <c r="H142" s="8">
        <f t="shared" si="55"/>
        <v>-15.64</v>
      </c>
      <c r="I142" s="8">
        <f t="shared" si="55"/>
        <v>0</v>
      </c>
      <c r="J142" s="8">
        <f t="shared" si="55"/>
        <v>0</v>
      </c>
      <c r="K142" s="8">
        <f t="shared" si="55"/>
        <v>0</v>
      </c>
      <c r="L142" s="8">
        <f t="shared" si="55"/>
        <v>0</v>
      </c>
      <c r="M142" s="22">
        <f t="shared" si="41"/>
        <v>11693184.359999999</v>
      </c>
    </row>
    <row r="143" spans="1:13" s="12" customFormat="1" ht="55.5" hidden="1" customHeight="1" x14ac:dyDescent="0.3">
      <c r="A143" s="7" t="s">
        <v>167</v>
      </c>
      <c r="B143" s="4" t="s">
        <v>11</v>
      </c>
      <c r="C143" s="4" t="s">
        <v>12</v>
      </c>
      <c r="D143" s="4" t="s">
        <v>166</v>
      </c>
      <c r="E143" s="33" t="s">
        <v>167</v>
      </c>
      <c r="F143" s="8">
        <v>11693200</v>
      </c>
      <c r="G143" s="8">
        <v>0</v>
      </c>
      <c r="H143" s="8">
        <v>-15.64</v>
      </c>
      <c r="I143" s="8">
        <v>0</v>
      </c>
      <c r="J143" s="8">
        <v>0</v>
      </c>
      <c r="K143" s="8">
        <v>0</v>
      </c>
      <c r="L143" s="8">
        <v>0</v>
      </c>
      <c r="M143" s="22">
        <f t="shared" si="41"/>
        <v>11693184.359999999</v>
      </c>
    </row>
    <row r="144" spans="1:13" s="12" customFormat="1" ht="55.5" hidden="1" customHeight="1" x14ac:dyDescent="0.3">
      <c r="A144" s="7"/>
      <c r="B144" s="4"/>
      <c r="C144" s="4"/>
      <c r="D144" s="17" t="s">
        <v>200</v>
      </c>
      <c r="E144" s="33" t="s">
        <v>201</v>
      </c>
      <c r="F144" s="8">
        <f t="shared" ref="F144:L144" si="56">F145</f>
        <v>900</v>
      </c>
      <c r="G144" s="8">
        <f t="shared" si="56"/>
        <v>0</v>
      </c>
      <c r="H144" s="8">
        <f t="shared" si="56"/>
        <v>0</v>
      </c>
      <c r="I144" s="8">
        <f t="shared" si="56"/>
        <v>0</v>
      </c>
      <c r="J144" s="8">
        <f t="shared" si="56"/>
        <v>0</v>
      </c>
      <c r="K144" s="8">
        <f t="shared" si="56"/>
        <v>0</v>
      </c>
      <c r="L144" s="8">
        <f t="shared" si="56"/>
        <v>0</v>
      </c>
      <c r="M144" s="22">
        <f t="shared" si="41"/>
        <v>900</v>
      </c>
    </row>
    <row r="145" spans="1:13" s="12" customFormat="1" ht="55.5" hidden="1" customHeight="1" x14ac:dyDescent="0.3">
      <c r="A145" s="7"/>
      <c r="B145" s="4"/>
      <c r="C145" s="4"/>
      <c r="D145" s="17" t="s">
        <v>198</v>
      </c>
      <c r="E145" s="33" t="s">
        <v>199</v>
      </c>
      <c r="F145" s="8">
        <v>900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22">
        <f t="shared" si="41"/>
        <v>900</v>
      </c>
    </row>
    <row r="146" spans="1:13" s="12" customFormat="1" ht="50.25" hidden="1" customHeight="1" x14ac:dyDescent="0.3">
      <c r="A146" s="7"/>
      <c r="B146" s="4"/>
      <c r="C146" s="4"/>
      <c r="D146" s="17" t="s">
        <v>267</v>
      </c>
      <c r="E146" s="33" t="s">
        <v>268</v>
      </c>
      <c r="F146" s="8"/>
      <c r="G146" s="8"/>
      <c r="H146" s="8"/>
      <c r="I146" s="8"/>
      <c r="J146" s="8">
        <f>J147</f>
        <v>8545</v>
      </c>
      <c r="K146" s="8">
        <f>K147</f>
        <v>808</v>
      </c>
      <c r="L146" s="8">
        <f>L147</f>
        <v>0</v>
      </c>
      <c r="M146" s="22">
        <f t="shared" ref="M146:M167" si="57">F146+G146+H146+I146+J146+K146+L146</f>
        <v>9353</v>
      </c>
    </row>
    <row r="147" spans="1:13" s="12" customFormat="1" ht="49.5" hidden="1" customHeight="1" x14ac:dyDescent="0.3">
      <c r="A147" s="7"/>
      <c r="B147" s="4"/>
      <c r="C147" s="4"/>
      <c r="D147" s="17" t="s">
        <v>266</v>
      </c>
      <c r="E147" s="33" t="s">
        <v>265</v>
      </c>
      <c r="F147" s="8"/>
      <c r="G147" s="8"/>
      <c r="H147" s="8"/>
      <c r="I147" s="8"/>
      <c r="J147" s="8">
        <v>8545</v>
      </c>
      <c r="K147" s="8">
        <v>808</v>
      </c>
      <c r="L147" s="8">
        <v>0</v>
      </c>
      <c r="M147" s="22">
        <f t="shared" si="57"/>
        <v>9353</v>
      </c>
    </row>
    <row r="148" spans="1:13" s="12" customFormat="1" ht="31.2" hidden="1" x14ac:dyDescent="0.3">
      <c r="A148" s="7"/>
      <c r="B148" s="4"/>
      <c r="C148" s="4"/>
      <c r="D148" s="17" t="s">
        <v>196</v>
      </c>
      <c r="E148" s="18" t="s">
        <v>194</v>
      </c>
      <c r="F148" s="19">
        <f t="shared" ref="F148:L148" si="58">F149</f>
        <v>1238600</v>
      </c>
      <c r="G148" s="19">
        <f t="shared" si="58"/>
        <v>0</v>
      </c>
      <c r="H148" s="19">
        <f t="shared" si="58"/>
        <v>0</v>
      </c>
      <c r="I148" s="19">
        <f t="shared" si="58"/>
        <v>0</v>
      </c>
      <c r="J148" s="19">
        <f t="shared" si="58"/>
        <v>0</v>
      </c>
      <c r="K148" s="19">
        <f t="shared" si="58"/>
        <v>0</v>
      </c>
      <c r="L148" s="19">
        <f t="shared" si="58"/>
        <v>0</v>
      </c>
      <c r="M148" s="22">
        <f t="shared" si="57"/>
        <v>1238600</v>
      </c>
    </row>
    <row r="149" spans="1:13" s="12" customFormat="1" ht="31.2" hidden="1" x14ac:dyDescent="0.3">
      <c r="A149" s="7"/>
      <c r="B149" s="4"/>
      <c r="C149" s="4"/>
      <c r="D149" s="17" t="s">
        <v>197</v>
      </c>
      <c r="E149" s="18" t="s">
        <v>195</v>
      </c>
      <c r="F149" s="19">
        <v>1238600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22">
        <f t="shared" si="57"/>
        <v>1238600</v>
      </c>
    </row>
    <row r="150" spans="1:13" s="12" customFormat="1" ht="17.25" customHeight="1" x14ac:dyDescent="0.3">
      <c r="A150" s="7" t="s">
        <v>169</v>
      </c>
      <c r="B150" s="4" t="s">
        <v>11</v>
      </c>
      <c r="C150" s="4" t="s">
        <v>12</v>
      </c>
      <c r="D150" s="4" t="s">
        <v>168</v>
      </c>
      <c r="E150" s="33" t="s">
        <v>169</v>
      </c>
      <c r="F150" s="8">
        <f t="shared" ref="F150:L150" si="59">F151</f>
        <v>1179200</v>
      </c>
      <c r="G150" s="8">
        <f t="shared" si="59"/>
        <v>0</v>
      </c>
      <c r="H150" s="8">
        <f t="shared" si="59"/>
        <v>18.760000000000002</v>
      </c>
      <c r="I150" s="8">
        <f t="shared" si="59"/>
        <v>0</v>
      </c>
      <c r="J150" s="8">
        <f t="shared" si="59"/>
        <v>0</v>
      </c>
      <c r="K150" s="8">
        <f t="shared" si="59"/>
        <v>0</v>
      </c>
      <c r="L150" s="8">
        <f t="shared" si="59"/>
        <v>153672</v>
      </c>
      <c r="M150" s="22">
        <f t="shared" si="57"/>
        <v>1332890.76</v>
      </c>
    </row>
    <row r="151" spans="1:13" s="12" customFormat="1" ht="19.5" customHeight="1" x14ac:dyDescent="0.3">
      <c r="A151" s="7" t="s">
        <v>171</v>
      </c>
      <c r="B151" s="4" t="s">
        <v>11</v>
      </c>
      <c r="C151" s="4" t="s">
        <v>12</v>
      </c>
      <c r="D151" s="4" t="s">
        <v>170</v>
      </c>
      <c r="E151" s="33" t="s">
        <v>171</v>
      </c>
      <c r="F151" s="8">
        <f t="shared" ref="F151:K151" si="60">F153+F154</f>
        <v>1179200</v>
      </c>
      <c r="G151" s="8">
        <f t="shared" si="60"/>
        <v>0</v>
      </c>
      <c r="H151" s="8">
        <f t="shared" si="60"/>
        <v>18.760000000000002</v>
      </c>
      <c r="I151" s="8">
        <f t="shared" si="60"/>
        <v>0</v>
      </c>
      <c r="J151" s="8">
        <f t="shared" si="60"/>
        <v>0</v>
      </c>
      <c r="K151" s="8">
        <f t="shared" si="60"/>
        <v>0</v>
      </c>
      <c r="L151" s="8">
        <f t="shared" ref="L151" si="61">L153+L154</f>
        <v>153672</v>
      </c>
      <c r="M151" s="22">
        <f t="shared" si="57"/>
        <v>1332890.76</v>
      </c>
    </row>
    <row r="152" spans="1:13" s="12" customFormat="1" ht="15.6" x14ac:dyDescent="0.3">
      <c r="A152" s="7"/>
      <c r="B152" s="4"/>
      <c r="C152" s="4"/>
      <c r="D152" s="4"/>
      <c r="E152" s="33" t="s">
        <v>190</v>
      </c>
      <c r="F152" s="8"/>
      <c r="G152" s="8"/>
      <c r="H152" s="8"/>
      <c r="I152" s="8"/>
      <c r="J152" s="8"/>
      <c r="K152" s="8"/>
      <c r="L152" s="8"/>
      <c r="M152" s="22"/>
    </row>
    <row r="153" spans="1:13" s="12" customFormat="1" ht="37.5" hidden="1" customHeight="1" x14ac:dyDescent="0.3">
      <c r="A153" s="7"/>
      <c r="B153" s="4"/>
      <c r="C153" s="4"/>
      <c r="D153" s="4"/>
      <c r="E153" s="33" t="s">
        <v>189</v>
      </c>
      <c r="F153" s="8">
        <v>88400</v>
      </c>
      <c r="G153" s="8">
        <v>0</v>
      </c>
      <c r="H153" s="8">
        <v>30.76</v>
      </c>
      <c r="I153" s="8">
        <v>0</v>
      </c>
      <c r="J153" s="8">
        <v>0</v>
      </c>
      <c r="K153" s="8">
        <v>0</v>
      </c>
      <c r="L153" s="8">
        <v>0</v>
      </c>
      <c r="M153" s="22">
        <f t="shared" si="57"/>
        <v>88430.76</v>
      </c>
    </row>
    <row r="154" spans="1:13" s="12" customFormat="1" ht="46.8" x14ac:dyDescent="0.3">
      <c r="A154" s="7"/>
      <c r="B154" s="4"/>
      <c r="C154" s="4"/>
      <c r="D154" s="4"/>
      <c r="E154" s="33" t="s">
        <v>193</v>
      </c>
      <c r="F154" s="8">
        <v>1090800</v>
      </c>
      <c r="G154" s="8">
        <v>0</v>
      </c>
      <c r="H154" s="8">
        <v>-12</v>
      </c>
      <c r="I154" s="8">
        <v>0</v>
      </c>
      <c r="J154" s="8">
        <v>0</v>
      </c>
      <c r="K154" s="8">
        <v>0</v>
      </c>
      <c r="L154" s="8">
        <v>153672</v>
      </c>
      <c r="M154" s="22">
        <f t="shared" si="57"/>
        <v>1244460</v>
      </c>
    </row>
    <row r="155" spans="1:13" s="12" customFormat="1" ht="15.6" x14ac:dyDescent="0.3">
      <c r="A155" s="7"/>
      <c r="B155" s="4"/>
      <c r="C155" s="4"/>
      <c r="D155" s="4" t="s">
        <v>205</v>
      </c>
      <c r="E155" s="33" t="s">
        <v>202</v>
      </c>
      <c r="F155" s="8">
        <f t="shared" ref="F155:L156" si="62">F156</f>
        <v>10464066.439999999</v>
      </c>
      <c r="G155" s="8">
        <f t="shared" si="62"/>
        <v>0</v>
      </c>
      <c r="H155" s="8">
        <f>H156+H158</f>
        <v>2744348</v>
      </c>
      <c r="I155" s="8">
        <f>I156+I158</f>
        <v>4981539.79</v>
      </c>
      <c r="J155" s="8">
        <f>J156+J158</f>
        <v>876783.36</v>
      </c>
      <c r="K155" s="8">
        <f>K156+K158</f>
        <v>-3952528</v>
      </c>
      <c r="L155" s="8">
        <f>L156+L158</f>
        <v>5704809.3700000001</v>
      </c>
      <c r="M155" s="22">
        <f t="shared" si="57"/>
        <v>20819018.960000001</v>
      </c>
    </row>
    <row r="156" spans="1:13" s="12" customFormat="1" ht="46.8" x14ac:dyDescent="0.3">
      <c r="A156" s="7"/>
      <c r="B156" s="4"/>
      <c r="C156" s="4"/>
      <c r="D156" s="4" t="s">
        <v>206</v>
      </c>
      <c r="E156" s="33" t="s">
        <v>203</v>
      </c>
      <c r="F156" s="8">
        <f t="shared" si="62"/>
        <v>10464066.439999999</v>
      </c>
      <c r="G156" s="8">
        <f t="shared" si="62"/>
        <v>0</v>
      </c>
      <c r="H156" s="8">
        <f t="shared" si="62"/>
        <v>475000</v>
      </c>
      <c r="I156" s="8">
        <f t="shared" si="62"/>
        <v>3955132.69</v>
      </c>
      <c r="J156" s="8">
        <f t="shared" si="62"/>
        <v>663447.36</v>
      </c>
      <c r="K156" s="8">
        <f t="shared" si="62"/>
        <v>-3952528</v>
      </c>
      <c r="L156" s="8">
        <f t="shared" si="62"/>
        <v>3741604.37</v>
      </c>
      <c r="M156" s="22">
        <f t="shared" si="57"/>
        <v>15346722.859999999</v>
      </c>
    </row>
    <row r="157" spans="1:13" s="29" customFormat="1" ht="48" customHeight="1" x14ac:dyDescent="0.3">
      <c r="D157" s="4" t="s">
        <v>207</v>
      </c>
      <c r="E157" s="35" t="s">
        <v>204</v>
      </c>
      <c r="F157" s="21">
        <v>10464066.439999999</v>
      </c>
      <c r="G157" s="21">
        <v>0</v>
      </c>
      <c r="H157" s="21">
        <v>475000</v>
      </c>
      <c r="I157" s="21">
        <v>3955132.69</v>
      </c>
      <c r="J157" s="21">
        <v>663447.36</v>
      </c>
      <c r="K157" s="21">
        <v>-3952528</v>
      </c>
      <c r="L157" s="21">
        <v>3741604.37</v>
      </c>
      <c r="M157" s="22">
        <f t="shared" si="57"/>
        <v>15346722.859999999</v>
      </c>
    </row>
    <row r="158" spans="1:13" s="29" customFormat="1" ht="15.6" x14ac:dyDescent="0.3">
      <c r="D158" s="4" t="s">
        <v>243</v>
      </c>
      <c r="E158" s="20" t="s">
        <v>246</v>
      </c>
      <c r="F158" s="21">
        <f>F159</f>
        <v>0</v>
      </c>
      <c r="G158" s="21">
        <f t="shared" ref="G158:L158" si="63">G159</f>
        <v>0</v>
      </c>
      <c r="H158" s="21">
        <f t="shared" si="63"/>
        <v>2269348</v>
      </c>
      <c r="I158" s="21">
        <f t="shared" si="63"/>
        <v>1026407.1</v>
      </c>
      <c r="J158" s="21">
        <f t="shared" si="63"/>
        <v>213336</v>
      </c>
      <c r="K158" s="21">
        <f t="shared" si="63"/>
        <v>0</v>
      </c>
      <c r="L158" s="21">
        <f t="shared" si="63"/>
        <v>1963205</v>
      </c>
      <c r="M158" s="22">
        <f t="shared" si="57"/>
        <v>5472296.0999999996</v>
      </c>
    </row>
    <row r="159" spans="1:13" s="29" customFormat="1" ht="31.2" x14ac:dyDescent="0.3">
      <c r="D159" s="4" t="s">
        <v>242</v>
      </c>
      <c r="E159" s="20" t="s">
        <v>245</v>
      </c>
      <c r="F159" s="21">
        <f>F161</f>
        <v>0</v>
      </c>
      <c r="G159" s="21">
        <f t="shared" ref="G159:H159" si="64">G161</f>
        <v>0</v>
      </c>
      <c r="H159" s="21">
        <f t="shared" si="64"/>
        <v>2269348</v>
      </c>
      <c r="I159" s="21">
        <f>I161+I162+I163</f>
        <v>1026407.1</v>
      </c>
      <c r="J159" s="21">
        <f>J161+J162+J163</f>
        <v>213336</v>
      </c>
      <c r="K159" s="21">
        <f>K161+K162+K163</f>
        <v>0</v>
      </c>
      <c r="L159" s="21">
        <f>L161+L162+L163</f>
        <v>1963205</v>
      </c>
      <c r="M159" s="22">
        <f t="shared" si="57"/>
        <v>5472296.0999999996</v>
      </c>
    </row>
    <row r="160" spans="1:13" s="29" customFormat="1" ht="15.6" x14ac:dyDescent="0.3">
      <c r="D160" s="4"/>
      <c r="E160" s="20" t="s">
        <v>190</v>
      </c>
      <c r="F160" s="21"/>
      <c r="G160" s="21"/>
      <c r="H160" s="21"/>
      <c r="I160" s="21"/>
      <c r="J160" s="21"/>
      <c r="K160" s="21"/>
      <c r="L160" s="21"/>
      <c r="M160" s="22"/>
    </row>
    <row r="161" spans="4:13" s="29" customFormat="1" ht="48" customHeight="1" x14ac:dyDescent="0.3">
      <c r="D161" s="4"/>
      <c r="E161" s="20" t="s">
        <v>244</v>
      </c>
      <c r="F161" s="21">
        <v>0</v>
      </c>
      <c r="G161" s="21">
        <v>0</v>
      </c>
      <c r="H161" s="21">
        <v>2269348</v>
      </c>
      <c r="I161" s="21">
        <v>0</v>
      </c>
      <c r="J161" s="21">
        <v>213336</v>
      </c>
      <c r="K161" s="21">
        <v>0</v>
      </c>
      <c r="L161" s="21">
        <v>1963205</v>
      </c>
      <c r="M161" s="22">
        <f t="shared" si="57"/>
        <v>4445889</v>
      </c>
    </row>
    <row r="162" spans="4:13" s="29" customFormat="1" ht="15.6" hidden="1" x14ac:dyDescent="0.3">
      <c r="D162" s="4"/>
      <c r="E162" s="20" t="s">
        <v>253</v>
      </c>
      <c r="F162" s="21">
        <v>0</v>
      </c>
      <c r="G162" s="21">
        <v>0</v>
      </c>
      <c r="H162" s="21">
        <v>0</v>
      </c>
      <c r="I162" s="21">
        <v>665853</v>
      </c>
      <c r="J162" s="21">
        <v>0</v>
      </c>
      <c r="K162" s="21">
        <v>0</v>
      </c>
      <c r="L162" s="21">
        <v>0</v>
      </c>
      <c r="M162" s="22">
        <f t="shared" si="57"/>
        <v>665853</v>
      </c>
    </row>
    <row r="163" spans="4:13" s="29" customFormat="1" ht="31.2" hidden="1" x14ac:dyDescent="0.3">
      <c r="D163" s="4"/>
      <c r="E163" s="20" t="s">
        <v>254</v>
      </c>
      <c r="F163" s="21">
        <v>0</v>
      </c>
      <c r="G163" s="21">
        <v>0</v>
      </c>
      <c r="H163" s="21">
        <v>0</v>
      </c>
      <c r="I163" s="21">
        <v>360554.1</v>
      </c>
      <c r="J163" s="21">
        <v>0</v>
      </c>
      <c r="K163" s="21">
        <v>0</v>
      </c>
      <c r="L163" s="21">
        <v>0</v>
      </c>
      <c r="M163" s="22">
        <f t="shared" si="57"/>
        <v>360554.1</v>
      </c>
    </row>
    <row r="164" spans="4:13" s="25" customFormat="1" ht="15.6" hidden="1" x14ac:dyDescent="0.3">
      <c r="D164" s="26" t="s">
        <v>212</v>
      </c>
      <c r="E164" s="27" t="s">
        <v>213</v>
      </c>
      <c r="F164" s="28">
        <v>0</v>
      </c>
      <c r="G164" s="28">
        <f t="shared" ref="G164:L164" si="65">G165</f>
        <v>281189.51</v>
      </c>
      <c r="H164" s="28">
        <f t="shared" si="65"/>
        <v>0</v>
      </c>
      <c r="I164" s="28">
        <f t="shared" si="65"/>
        <v>0</v>
      </c>
      <c r="J164" s="28">
        <f t="shared" si="65"/>
        <v>0</v>
      </c>
      <c r="K164" s="28">
        <f t="shared" si="65"/>
        <v>100000</v>
      </c>
      <c r="L164" s="28">
        <f t="shared" si="65"/>
        <v>0</v>
      </c>
      <c r="M164" s="15">
        <f t="shared" si="57"/>
        <v>381189.51</v>
      </c>
    </row>
    <row r="165" spans="4:13" s="29" customFormat="1" ht="15.6" hidden="1" x14ac:dyDescent="0.3">
      <c r="D165" s="23" t="s">
        <v>226</v>
      </c>
      <c r="E165" s="24" t="s">
        <v>214</v>
      </c>
      <c r="F165" s="21">
        <v>0</v>
      </c>
      <c r="G165" s="21">
        <f t="shared" ref="G165:L165" si="66">G166+G167</f>
        <v>281189.51</v>
      </c>
      <c r="H165" s="21">
        <f t="shared" si="66"/>
        <v>0</v>
      </c>
      <c r="I165" s="21">
        <f t="shared" si="66"/>
        <v>0</v>
      </c>
      <c r="J165" s="21">
        <f t="shared" si="66"/>
        <v>0</v>
      </c>
      <c r="K165" s="21">
        <f t="shared" si="66"/>
        <v>100000</v>
      </c>
      <c r="L165" s="21">
        <f t="shared" si="66"/>
        <v>0</v>
      </c>
      <c r="M165" s="22">
        <f t="shared" si="57"/>
        <v>381189.51</v>
      </c>
    </row>
    <row r="166" spans="4:13" s="29" customFormat="1" ht="31.2" hidden="1" x14ac:dyDescent="0.3">
      <c r="D166" s="23" t="s">
        <v>216</v>
      </c>
      <c r="E166" s="24" t="s">
        <v>215</v>
      </c>
      <c r="F166" s="21">
        <v>0</v>
      </c>
      <c r="G166" s="21">
        <v>278374.8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2">
        <f t="shared" si="57"/>
        <v>278374.8</v>
      </c>
    </row>
    <row r="167" spans="4:13" s="29" customFormat="1" ht="15.6" hidden="1" x14ac:dyDescent="0.3">
      <c r="D167" s="23" t="s">
        <v>217</v>
      </c>
      <c r="E167" s="24" t="s">
        <v>214</v>
      </c>
      <c r="F167" s="21">
        <v>0</v>
      </c>
      <c r="G167" s="21">
        <v>2814.71</v>
      </c>
      <c r="H167" s="21">
        <v>0</v>
      </c>
      <c r="I167" s="21">
        <v>0</v>
      </c>
      <c r="J167" s="21">
        <v>0</v>
      </c>
      <c r="K167" s="21">
        <v>100000</v>
      </c>
      <c r="L167" s="21">
        <v>0</v>
      </c>
      <c r="M167" s="22">
        <f t="shared" si="57"/>
        <v>102814.71</v>
      </c>
    </row>
  </sheetData>
  <mergeCells count="14">
    <mergeCell ref="D4:M4"/>
    <mergeCell ref="G6:G8"/>
    <mergeCell ref="M6:M8"/>
    <mergeCell ref="F6:F8"/>
    <mergeCell ref="A6:A8"/>
    <mergeCell ref="B6:B8"/>
    <mergeCell ref="D6:D8"/>
    <mergeCell ref="C6:C8"/>
    <mergeCell ref="E6:E8"/>
    <mergeCell ref="H6:H8"/>
    <mergeCell ref="I6:I8"/>
    <mergeCell ref="J6:J8"/>
    <mergeCell ref="K6:K8"/>
    <mergeCell ref="L6:L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2019-08-08T09:45:57Z</cp:lastPrinted>
  <dcterms:created xsi:type="dcterms:W3CDTF">2018-10-16T11:32:33Z</dcterms:created>
  <dcterms:modified xsi:type="dcterms:W3CDTF">2019-08-26T10:15:28Z</dcterms:modified>
</cp:coreProperties>
</file>