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tabRatio="848" activeTab="0"/>
  </bookViews>
  <sheets>
    <sheet name="прил.1 " sheetId="1" r:id="rId1"/>
    <sheet name="Лист1" sheetId="2" r:id="rId2"/>
  </sheets>
  <definedNames>
    <definedName name="_xlnm.Print_Titles" localSheetId="0">'прил.1 '!$10:$11</definedName>
  </definedNames>
  <calcPr fullCalcOnLoad="1"/>
</workbook>
</file>

<file path=xl/sharedStrings.xml><?xml version="1.0" encoding="utf-8"?>
<sst xmlns="http://schemas.openxmlformats.org/spreadsheetml/2006/main" count="150" uniqueCount="147">
  <si>
    <t>Налог на доходы физических лиц</t>
  </si>
  <si>
    <t>Налог на имущество физических лиц</t>
  </si>
  <si>
    <t>Земельный налог</t>
  </si>
  <si>
    <t>БЕЗВОЗМЕЗДНЫЕ ПОСТУПЛЕНИЯ</t>
  </si>
  <si>
    <t>ИТОГО ДОХОДОВ</t>
  </si>
  <si>
    <t>Налоги на прибыль, доходы</t>
  </si>
  <si>
    <t>Налоги на имущество</t>
  </si>
  <si>
    <t>Безвозмездные поступления от других бюджетов бюджетной системы Российской Федерации</t>
  </si>
  <si>
    <t>000 1 00 00000 00 0000 000</t>
  </si>
  <si>
    <t>000 1 01 00000 00 0000 000</t>
  </si>
  <si>
    <t>000 1 01 02000 01 0000 110</t>
  </si>
  <si>
    <t>000 1 06 00000 00 0000 000</t>
  </si>
  <si>
    <t>000 1 06 01030 10 0000 110</t>
  </si>
  <si>
    <t>000 1 06 06000 00 0000 110</t>
  </si>
  <si>
    <t>000 2 00 00000 00 0000 000</t>
  </si>
  <si>
    <t>000 2 02 00000 00 0000 000</t>
  </si>
  <si>
    <t xml:space="preserve">Субвенции местным бюджетам на выполнение передаваемых полномочий субъектов Российской Федерации </t>
  </si>
  <si>
    <t>НАЛОГОВЫЕ И НЕНАЛОГОВЫЕ ДОХОДЫ</t>
  </si>
  <si>
    <t>из них:</t>
  </si>
  <si>
    <t>000 1 06 01000 00 0000 110</t>
  </si>
  <si>
    <t>рублей</t>
  </si>
  <si>
    <t>Субвенции на составление протоколов об административных правонарушениях</t>
  </si>
  <si>
    <t xml:space="preserve">                                                                      Приложение 1</t>
  </si>
  <si>
    <t>000 1 01 02010 01 0000 110</t>
  </si>
  <si>
    <t>000 1 01 02020 01 0000 110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</si>
  <si>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</si>
  <si>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</si>
  <si>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</si>
  <si>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</si>
  <si>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</si>
  <si>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 физических лиц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</si>
  <si>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</si>
  <si>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</si>
  <si>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</si>
  <si>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</si>
  <si>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</si>
  <si>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000 1 03 02000 01 0000 110</t>
  </si>
  <si>
    <t>000 1 13 00000 00 0000 000</t>
  </si>
  <si>
    <t>Доходы от оказания платных услуг(работ) и компенсации затрат государства</t>
  </si>
  <si>
    <t>000 1 13 02000 00 0000 130</t>
  </si>
  <si>
    <t>000 1 13 02065 10 0000 130</t>
  </si>
  <si>
    <t>Налог на доходы физических лиц с доходов, полученных от осуществлении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</si>
  <si>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</si>
  <si>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</si>
  <si>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</si>
  <si>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000 1 06 06040 00 0000 110  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</si>
  <si>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</si>
  <si>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</si>
  <si>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компенсации затрат государства</t>
  </si>
  <si>
    <t xml:space="preserve">000 1 06 06030 00 0000 110  </t>
  </si>
  <si>
    <t>000 1 06 06043 10 0000 110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</si>
  <si>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</si>
  <si>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</si>
  <si>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</si>
  <si>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</si>
  <si>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</si>
  <si>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</si>
  <si>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</si>
  <si>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</si>
  <si>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</si>
  <si>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</si>
  <si>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</si>
  <si>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</si>
  <si>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</si>
  <si>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</si>
  <si>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</si>
  <si>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</si>
  <si>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</si>
  <si>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</si>
  <si>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</si>
  <si>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</si>
  <si>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000 1 11 05030 00 0000 120</t>
  </si>
  <si>
    <t>000 1 11 05035 10 0000 120</t>
  </si>
  <si>
    <t>Доходы от использования имущества,находящегося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</si>
  <si>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</si>
  <si>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</si>
  <si>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</si>
  <si>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 xml:space="preserve">000 1 13 01000 00 0000 130 </t>
  </si>
  <si>
    <t xml:space="preserve">000 1 13 01990 00 0000 130 </t>
  </si>
  <si>
    <t>000 1 13 01995 10 0000 130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</si>
  <si>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</si>
  <si>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</si>
  <si>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</si>
  <si>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</si>
  <si>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</si>
  <si>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Дотации на выравнивание бюджетной обеспеченности</t>
  </si>
  <si>
    <t>Доходы от уплаты акцизов на дизельное топливо,подлежащие распределению между бюджетами субъектов Российской Феднрации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</si>
  <si>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</si>
  <si>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 2019 ГОД</t>
  </si>
  <si>
    <t xml:space="preserve">Распределение доходов бюджета Аспинского сельского поселения по кодам поступлений в бюджет (группам, подгруппам, статьям, подстатьям, элементам видов доходов, аналитическим группам подвидов доходов бюджета) </t>
  </si>
  <si>
    <t>000 2 02 10000 00 0000 150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</si>
  <si>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</si>
  <si>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</si>
  <si>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</si>
  <si>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</si>
  <si>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</si>
  <si>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Субвенции на 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</si>
  <si>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</si>
  <si>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</si>
  <si>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000 2 02 35118 00 0000 150</t>
  </si>
  <si>
    <t>000 2 02 35118 10 0000 150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</si>
  <si>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</si>
  <si>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Первоначальный бюджет на 2019 год</t>
  </si>
  <si>
    <t>Уточненный бюджет на 2019 год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</si>
  <si>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</si>
  <si>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</si>
  <si>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</si>
  <si>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</si>
  <si>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</si>
  <si>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Изменения на 14.02.2019г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</si>
  <si>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</si>
  <si>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</si>
  <si>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000 2 02 20000 00 0000 150</t>
  </si>
  <si>
    <t>000 2 02 20216 10 0000 150</t>
  </si>
  <si>
    <t>Изменения на 26.02.2019г</t>
  </si>
  <si>
    <t>Изменения на 16.04.2019г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</si>
  <si>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</si>
  <si>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000 1 03 02 231 01 0000 110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</si>
  <si>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</si>
  <si>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000 1 03 02 241 01 0000 110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</si>
  <si>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</si>
  <si>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</si>
  <si>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</si>
  <si>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</si>
  <si>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</si>
  <si>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</si>
  <si>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</si>
  <si>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</si>
  <si>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Изменения на 07.05.2019г</t>
  </si>
  <si>
    <t>Изменения на 19.06.2019г</t>
  </si>
  <si>
    <t>Изменения на 08.07.2019г</t>
  </si>
  <si>
    <t>000 2 07 00000 00 0000 000</t>
  </si>
  <si>
    <t>Прочие безвозмездные поступления</t>
  </si>
  <si>
    <t>000 2 07 05030 10 0000 150</t>
  </si>
  <si>
    <t>Прочие безвозмездные поступления в бюджеты сельских поселений</t>
  </si>
  <si>
    <t>Иные межбюджетные трансферты</t>
  </si>
  <si>
    <t>Прочие межбюджетные трансферты,передаваемые бюджетам</t>
  </si>
  <si>
    <t>Прочие межбюджетные трансферты,передаваемые бюджетам сельских поселений</t>
  </si>
  <si>
    <t>000 2 02 40000 00 0000 150</t>
  </si>
  <si>
    <t>000 2 02 49999 10 0000 150</t>
  </si>
  <si>
    <t>000 2 02 49999 00 0000 150</t>
  </si>
  <si>
    <t>Изменения на 14.10.2019г</t>
  </si>
  <si>
    <t>Изменения на 12.09.2019г</t>
  </si>
  <si>
    <t>Изменения на 00.11.2019г</t>
  </si>
  <si>
    <t xml:space="preserve">                                                                      к решению Думы Уинского</t>
  </si>
  <si>
    <t xml:space="preserve">                                                                     муниципального округа</t>
  </si>
  <si>
    <t xml:space="preserve">                                                                      от 25.11.2019 № 32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</si>
</sst>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"/>
    <numFmt numFmtId="178" formatCode="#,##0.000"/>
    <numFmt numFmtId="179" formatCode="0.0"/>
    <numFmt numFmtId="180" formatCode="#,##0.00&quot;р.&quot;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wrapText="1"/>
    </xf>
    <xf numFmtId="49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1" fillId="34" borderId="14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" fontId="1" fillId="34" borderId="18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="70" zoomScaleNormal="83" zoomScaleSheetLayoutView="70" zoomScalePageLayoutView="0" workbookViewId="0" topLeftCell="A1">
      <selection activeCell="H4" sqref="H4"/>
    </sheetView>
  </sheetViews>
  <sheetFormatPr defaultColWidth="9.125" defaultRowHeight="12.75"/>
  <cols>
    <col min="1" max="1" width="29.00390625" style="10" customWidth="1"/>
    <col min="2" max="2" width="58.375" style="10" customWidth="1"/>
    <col min="3" max="3" width="15.625" style="10" customWidth="1"/>
    <col min="4" max="12" width="14.375" style="10" customWidth="1"/>
    <col min="13" max="13" width="22.375" style="10" customWidth="1"/>
    <col min="14" max="16384" width="9.125" style="10" customWidth="1"/>
  </cols>
  <sheetData>
    <row r="1" spans="1:13" ht="15.75" customHeight="1">
      <c r="A1" s="9"/>
      <c r="B1" s="46" t="s">
        <v>22</v>
      </c>
      <c r="C1" s="46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ht="15.75" customHeight="1">
      <c r="B2" s="46" t="s">
        <v>144</v>
      </c>
      <c r="C2" s="46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5.75" customHeight="1">
      <c r="B3" s="46" t="s">
        <v>145</v>
      </c>
      <c r="C3" s="46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15.75" customHeight="1">
      <c r="B4" s="46" t="s">
        <v>146</v>
      </c>
      <c r="C4" s="46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5">
      <c r="B5" s="46"/>
      <c r="C5" s="46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5">
      <c r="B6" s="46"/>
      <c r="C6" s="46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40.5" customHeight="1">
      <c r="A7" s="43" t="s">
        <v>89</v>
      </c>
      <c r="B7" s="43"/>
      <c r="C7" s="43"/>
      <c r="D7" s="43"/>
      <c r="E7" s="43"/>
      <c r="F7" s="43"/>
      <c r="G7" s="8"/>
      <c r="H7" s="8"/>
      <c r="I7" s="8"/>
      <c r="J7" s="8"/>
      <c r="K7" s="8"/>
      <c r="L7" s="8"/>
      <c r="M7" s="8"/>
    </row>
    <row r="8" spans="1:13" ht="15.75" customHeight="1">
      <c r="A8" s="43" t="s">
        <v>88</v>
      </c>
      <c r="B8" s="43"/>
      <c r="C8" s="43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>
      <c r="A10" s="6"/>
      <c r="B10" s="44" t="s">
        <v>20</v>
      </c>
      <c r="C10" s="45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47.25" customHeight="1">
      <c r="A11" s="3" t="s">
        <v>97</v>
      </c>
      <c r="B11" s="3" t="s">
        <v>98</v>
      </c>
      <c r="C11" s="3" t="s">
        <v>102</v>
      </c>
      <c r="D11" s="30" t="s">
        <v>109</v>
      </c>
      <c r="E11" s="30" t="s">
        <v>114</v>
      </c>
      <c r="F11" s="30" t="s">
        <v>115</v>
      </c>
      <c r="G11" s="30" t="s">
        <v>128</v>
      </c>
      <c r="H11" s="30" t="s">
        <v>129</v>
      </c>
      <c r="I11" s="30" t="s">
        <v>130</v>
      </c>
      <c r="J11" s="30" t="s">
        <v>142</v>
      </c>
      <c r="K11" s="30" t="s">
        <v>141</v>
      </c>
      <c r="L11" s="30" t="s">
        <v>143</v>
      </c>
      <c r="M11" s="30" t="s">
        <v>103</v>
      </c>
    </row>
    <row r="12" spans="1:13" ht="15.75" customHeight="1">
      <c r="A12" s="1" t="s">
        <v>8</v>
      </c>
      <c r="B12" s="5" t="s">
        <v>17</v>
      </c>
      <c r="C12" s="14">
        <v>3482200</v>
      </c>
      <c r="D12" s="14">
        <v>128548.66</v>
      </c>
      <c r="E12" s="14"/>
      <c r="F12" s="14">
        <v>0</v>
      </c>
      <c r="G12" s="14">
        <v>55622.23</v>
      </c>
      <c r="H12" s="14"/>
      <c r="I12" s="14">
        <v>253159.04</v>
      </c>
      <c r="J12" s="14"/>
      <c r="K12" s="14"/>
      <c r="L12" s="14"/>
      <c r="M12" s="14">
        <f>C12+D12+E12+F12+G12+H12+I12+J12+K12</f>
        <v>3919529.93</v>
      </c>
    </row>
    <row r="13" spans="1:13" ht="15.75" customHeight="1">
      <c r="A13" s="1" t="s">
        <v>9</v>
      </c>
      <c r="B13" s="5" t="s">
        <v>5</v>
      </c>
      <c r="C13" s="14">
        <f>SUM(C14)</f>
        <v>420200</v>
      </c>
      <c r="D13" s="14"/>
      <c r="E13" s="14"/>
      <c r="F13" s="14">
        <v>0</v>
      </c>
      <c r="G13" s="14"/>
      <c r="H13" s="14"/>
      <c r="I13" s="14"/>
      <c r="J13" s="14"/>
      <c r="K13" s="14"/>
      <c r="L13" s="14"/>
      <c r="M13" s="14">
        <f aca="true" t="shared" si="0" ref="M13:M56">C13+D13+E13+F13+G13+H13+I13+J13+K13</f>
        <v>420200</v>
      </c>
    </row>
    <row r="14" spans="1:13" ht="15.75" customHeight="1">
      <c r="A14" s="2" t="s">
        <v>10</v>
      </c>
      <c r="B14" s="4" t="s">
        <v>0</v>
      </c>
      <c r="C14" s="15">
        <f>SUM(C15:C16)</f>
        <v>420200</v>
      </c>
      <c r="D14" s="15"/>
      <c r="E14" s="15"/>
      <c r="F14" s="15"/>
      <c r="G14" s="15"/>
      <c r="H14" s="15"/>
      <c r="I14" s="15"/>
      <c r="J14" s="15"/>
      <c r="K14" s="15"/>
      <c r="L14" s="15"/>
      <c r="M14" s="14">
        <f t="shared" si="0"/>
        <v>420200</v>
      </c>
    </row>
    <row r="15" spans="1:13" s="12" customFormat="1" ht="94.5" customHeight="1">
      <c r="A15" s="2" t="s">
        <v>23</v>
      </c>
      <c r="B15" s="4" t="s">
        <v>58</v>
      </c>
      <c r="C15" s="15">
        <v>420200</v>
      </c>
      <c r="D15" s="15"/>
      <c r="E15" s="15"/>
      <c r="F15" s="15"/>
      <c r="G15" s="15"/>
      <c r="H15" s="15"/>
      <c r="I15" s="15"/>
      <c r="J15" s="15"/>
      <c r="K15" s="15"/>
      <c r="L15" s="15"/>
      <c r="M15" s="14">
        <f t="shared" si="0"/>
        <v>420200</v>
      </c>
    </row>
    <row r="16" spans="1:13" s="12" customFormat="1" ht="123.75" customHeight="1" hidden="1">
      <c r="A16" s="2" t="s">
        <v>24</v>
      </c>
      <c r="B16" s="4" t="s">
        <v>41</v>
      </c>
      <c r="C16" s="16"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4">
        <f t="shared" si="0"/>
        <v>0</v>
      </c>
    </row>
    <row r="17" spans="1:13" s="12" customFormat="1" ht="31.5" customHeight="1">
      <c r="A17" s="1" t="s">
        <v>31</v>
      </c>
      <c r="B17" s="5" t="s">
        <v>59</v>
      </c>
      <c r="C17" s="17">
        <f>C18</f>
        <v>1092600</v>
      </c>
      <c r="D17" s="17"/>
      <c r="E17" s="17"/>
      <c r="F17" s="17">
        <v>0</v>
      </c>
      <c r="G17" s="17"/>
      <c r="H17" s="17"/>
      <c r="I17" s="17"/>
      <c r="J17" s="17"/>
      <c r="K17" s="17"/>
      <c r="L17" s="17"/>
      <c r="M17" s="14">
        <f t="shared" si="0"/>
        <v>1092600</v>
      </c>
    </row>
    <row r="18" spans="1:13" s="12" customFormat="1" ht="31.5" customHeight="1">
      <c r="A18" s="2" t="s">
        <v>36</v>
      </c>
      <c r="B18" s="4" t="s">
        <v>60</v>
      </c>
      <c r="C18" s="15">
        <f>C19+C21+C23+C25</f>
        <v>1092600</v>
      </c>
      <c r="D18" s="15"/>
      <c r="E18" s="15"/>
      <c r="F18" s="15">
        <v>0</v>
      </c>
      <c r="G18" s="15"/>
      <c r="H18" s="15"/>
      <c r="I18" s="15"/>
      <c r="J18" s="15"/>
      <c r="K18" s="15"/>
      <c r="L18" s="15"/>
      <c r="M18" s="14">
        <f t="shared" si="0"/>
        <v>1092600</v>
      </c>
    </row>
    <row r="19" spans="1:13" s="12" customFormat="1" ht="101.25" customHeight="1">
      <c r="A19" s="2" t="s">
        <v>32</v>
      </c>
      <c r="B19" s="4" t="s">
        <v>86</v>
      </c>
      <c r="C19" s="15">
        <v>458975</v>
      </c>
      <c r="D19" s="15"/>
      <c r="E19" s="15"/>
      <c r="F19" s="15">
        <v>0</v>
      </c>
      <c r="G19" s="15"/>
      <c r="H19" s="15"/>
      <c r="I19" s="15"/>
      <c r="J19" s="15"/>
      <c r="K19" s="15"/>
      <c r="L19" s="15"/>
      <c r="M19" s="14">
        <f t="shared" si="0"/>
        <v>458975</v>
      </c>
    </row>
    <row r="20" spans="1:13" s="12" customFormat="1" ht="141" customHeight="1">
      <c r="A20" s="2" t="s">
        <v>117</v>
      </c>
      <c r="B20" s="4" t="s">
        <v>116</v>
      </c>
      <c r="C20" s="15"/>
      <c r="D20" s="15"/>
      <c r="E20" s="15"/>
      <c r="F20" s="15">
        <v>458975</v>
      </c>
      <c r="G20" s="15"/>
      <c r="H20" s="15"/>
      <c r="I20" s="15"/>
      <c r="J20" s="15"/>
      <c r="K20" s="15"/>
      <c r="L20" s="15"/>
      <c r="M20" s="14">
        <f t="shared" si="0"/>
        <v>458975</v>
      </c>
    </row>
    <row r="21" spans="1:13" s="12" customFormat="1" ht="115.5" customHeight="1">
      <c r="A21" s="2" t="s">
        <v>33</v>
      </c>
      <c r="B21" s="24" t="s">
        <v>61</v>
      </c>
      <c r="C21" s="15">
        <v>3179</v>
      </c>
      <c r="D21" s="15"/>
      <c r="E21" s="15"/>
      <c r="F21" s="15">
        <v>0</v>
      </c>
      <c r="G21" s="15"/>
      <c r="H21" s="15"/>
      <c r="I21" s="15"/>
      <c r="J21" s="15"/>
      <c r="K21" s="15"/>
      <c r="L21" s="15"/>
      <c r="M21" s="14">
        <f t="shared" si="0"/>
        <v>3179</v>
      </c>
    </row>
    <row r="22" spans="1:13" s="12" customFormat="1" ht="167.25" customHeight="1">
      <c r="A22" s="2" t="s">
        <v>119</v>
      </c>
      <c r="B22" s="24" t="s">
        <v>118</v>
      </c>
      <c r="C22" s="15"/>
      <c r="D22" s="15"/>
      <c r="E22" s="15"/>
      <c r="F22" s="15">
        <v>3179</v>
      </c>
      <c r="G22" s="15"/>
      <c r="H22" s="15"/>
      <c r="I22" s="15"/>
      <c r="J22" s="15"/>
      <c r="K22" s="15"/>
      <c r="L22" s="15"/>
      <c r="M22" s="14">
        <f t="shared" si="0"/>
        <v>3179</v>
      </c>
    </row>
    <row r="23" spans="1:13" s="12" customFormat="1" ht="84.75" customHeight="1">
      <c r="A23" s="2" t="s">
        <v>34</v>
      </c>
      <c r="B23" s="4" t="s">
        <v>62</v>
      </c>
      <c r="C23" s="15">
        <v>710196</v>
      </c>
      <c r="D23" s="15"/>
      <c r="E23" s="15"/>
      <c r="F23" s="15">
        <v>0</v>
      </c>
      <c r="G23" s="15"/>
      <c r="H23" s="15"/>
      <c r="I23" s="15"/>
      <c r="J23" s="15"/>
      <c r="K23" s="15"/>
      <c r="L23" s="15"/>
      <c r="M23" s="14">
        <f t="shared" si="0"/>
        <v>710196</v>
      </c>
    </row>
    <row r="24" spans="1:13" s="12" customFormat="1" ht="142.5" customHeight="1">
      <c r="A24" s="2" t="s">
        <v>121</v>
      </c>
      <c r="B24" s="4" t="s">
        <v>120</v>
      </c>
      <c r="C24" s="15">
        <v>0</v>
      </c>
      <c r="D24" s="15"/>
      <c r="E24" s="15"/>
      <c r="F24" s="15">
        <v>710196</v>
      </c>
      <c r="G24" s="15"/>
      <c r="H24" s="15"/>
      <c r="I24" s="15"/>
      <c r="J24" s="15"/>
      <c r="K24" s="15"/>
      <c r="L24" s="15"/>
      <c r="M24" s="14">
        <f t="shared" si="0"/>
        <v>710196</v>
      </c>
    </row>
    <row r="25" spans="1:13" s="12" customFormat="1" ht="85.5" customHeight="1">
      <c r="A25" s="2" t="s">
        <v>35</v>
      </c>
      <c r="B25" s="4" t="s">
        <v>87</v>
      </c>
      <c r="C25" s="15">
        <v>-79750</v>
      </c>
      <c r="D25" s="15"/>
      <c r="E25" s="15"/>
      <c r="F25" s="15">
        <v>0</v>
      </c>
      <c r="G25" s="15"/>
      <c r="H25" s="15"/>
      <c r="I25" s="15"/>
      <c r="J25" s="15"/>
      <c r="K25" s="15"/>
      <c r="L25" s="15"/>
      <c r="M25" s="14">
        <f t="shared" si="0"/>
        <v>-79750</v>
      </c>
    </row>
    <row r="26" spans="1:13" s="12" customFormat="1" ht="147.75" customHeight="1">
      <c r="A26" s="2" t="s">
        <v>123</v>
      </c>
      <c r="B26" s="4" t="s">
        <v>122</v>
      </c>
      <c r="C26" s="15"/>
      <c r="D26" s="15"/>
      <c r="E26" s="15"/>
      <c r="F26" s="15">
        <v>-79750</v>
      </c>
      <c r="G26" s="15"/>
      <c r="H26" s="15"/>
      <c r="I26" s="15"/>
      <c r="J26" s="15"/>
      <c r="K26" s="15"/>
      <c r="L26" s="15"/>
      <c r="M26" s="14">
        <f t="shared" si="0"/>
        <v>-79750</v>
      </c>
    </row>
    <row r="27" spans="1:13" ht="15.75" customHeight="1">
      <c r="A27" s="1" t="s">
        <v>11</v>
      </c>
      <c r="B27" s="5" t="s">
        <v>6</v>
      </c>
      <c r="C27" s="14">
        <f>SUM(C28+C33+C30)</f>
        <v>1811500</v>
      </c>
      <c r="D27" s="14"/>
      <c r="E27" s="14"/>
      <c r="F27" s="14"/>
      <c r="G27" s="14"/>
      <c r="H27" s="14"/>
      <c r="I27" s="14"/>
      <c r="J27" s="14"/>
      <c r="K27" s="14"/>
      <c r="L27" s="14"/>
      <c r="M27" s="14">
        <f t="shared" si="0"/>
        <v>1811500</v>
      </c>
    </row>
    <row r="28" spans="1:13" ht="15.75" customHeight="1">
      <c r="A28" s="2" t="s">
        <v>19</v>
      </c>
      <c r="B28" s="4" t="s">
        <v>1</v>
      </c>
      <c r="C28" s="15">
        <f>SUM(C29)</f>
        <v>333000</v>
      </c>
      <c r="D28" s="15"/>
      <c r="E28" s="15"/>
      <c r="F28" s="15"/>
      <c r="G28" s="15"/>
      <c r="H28" s="15"/>
      <c r="I28" s="15"/>
      <c r="J28" s="15"/>
      <c r="K28" s="15"/>
      <c r="L28" s="15"/>
      <c r="M28" s="14">
        <f t="shared" si="0"/>
        <v>333000</v>
      </c>
    </row>
    <row r="29" spans="1:13" s="12" customFormat="1" ht="46.5" customHeight="1">
      <c r="A29" s="2" t="s">
        <v>12</v>
      </c>
      <c r="B29" s="4" t="s">
        <v>51</v>
      </c>
      <c r="C29" s="15">
        <v>333000</v>
      </c>
      <c r="D29" s="15"/>
      <c r="E29" s="15"/>
      <c r="F29" s="15"/>
      <c r="G29" s="15"/>
      <c r="H29" s="15"/>
      <c r="I29" s="15"/>
      <c r="J29" s="15"/>
      <c r="K29" s="15"/>
      <c r="L29" s="15"/>
      <c r="M29" s="14">
        <f t="shared" si="0"/>
        <v>333000</v>
      </c>
    </row>
    <row r="30" spans="1:13" s="12" customFormat="1" ht="22.5" customHeight="1">
      <c r="A30" s="2" t="s">
        <v>25</v>
      </c>
      <c r="B30" s="4" t="s">
        <v>26</v>
      </c>
      <c r="C30" s="15">
        <f>C31+C32</f>
        <v>943500</v>
      </c>
      <c r="D30" s="15"/>
      <c r="E30" s="15"/>
      <c r="F30" s="15"/>
      <c r="G30" s="15"/>
      <c r="H30" s="15"/>
      <c r="I30" s="15"/>
      <c r="J30" s="15"/>
      <c r="K30" s="15"/>
      <c r="L30" s="15"/>
      <c r="M30" s="14">
        <f t="shared" si="0"/>
        <v>943500</v>
      </c>
    </row>
    <row r="31" spans="1:13" s="12" customFormat="1" ht="21.75" customHeight="1">
      <c r="A31" s="2" t="s">
        <v>27</v>
      </c>
      <c r="B31" s="4" t="s">
        <v>29</v>
      </c>
      <c r="C31" s="15">
        <v>71500</v>
      </c>
      <c r="D31" s="15"/>
      <c r="E31" s="15"/>
      <c r="F31" s="15"/>
      <c r="G31" s="15"/>
      <c r="H31" s="15"/>
      <c r="I31" s="15"/>
      <c r="J31" s="15"/>
      <c r="K31" s="15"/>
      <c r="L31" s="15"/>
      <c r="M31" s="14">
        <f t="shared" si="0"/>
        <v>71500</v>
      </c>
    </row>
    <row r="32" spans="1:13" s="12" customFormat="1" ht="20.25" customHeight="1">
      <c r="A32" s="2" t="s">
        <v>28</v>
      </c>
      <c r="B32" s="4" t="s">
        <v>30</v>
      </c>
      <c r="C32" s="15">
        <v>872000</v>
      </c>
      <c r="D32" s="15"/>
      <c r="E32" s="15"/>
      <c r="F32" s="15"/>
      <c r="G32" s="15"/>
      <c r="H32" s="15"/>
      <c r="I32" s="15"/>
      <c r="J32" s="15"/>
      <c r="K32" s="15"/>
      <c r="L32" s="15"/>
      <c r="M32" s="14">
        <f t="shared" si="0"/>
        <v>872000</v>
      </c>
    </row>
    <row r="33" spans="1:13" ht="15.75" customHeight="1">
      <c r="A33" s="2" t="s">
        <v>13</v>
      </c>
      <c r="B33" s="4" t="s">
        <v>2</v>
      </c>
      <c r="C33" s="15">
        <f>C34+C37</f>
        <v>535000</v>
      </c>
      <c r="D33" s="15"/>
      <c r="E33" s="15"/>
      <c r="F33" s="15"/>
      <c r="G33" s="15"/>
      <c r="H33" s="15"/>
      <c r="I33" s="15"/>
      <c r="J33" s="15"/>
      <c r="K33" s="15"/>
      <c r="L33" s="15"/>
      <c r="M33" s="14">
        <f t="shared" si="0"/>
        <v>535000</v>
      </c>
    </row>
    <row r="34" spans="1:13" ht="20.25" customHeight="1">
      <c r="A34" s="2" t="s">
        <v>49</v>
      </c>
      <c r="B34" s="4" t="s">
        <v>42</v>
      </c>
      <c r="C34" s="15">
        <f>SUM(C35)</f>
        <v>334000</v>
      </c>
      <c r="D34" s="15"/>
      <c r="E34" s="15"/>
      <c r="F34" s="15"/>
      <c r="G34" s="15"/>
      <c r="H34" s="15"/>
      <c r="I34" s="15"/>
      <c r="J34" s="15"/>
      <c r="K34" s="15"/>
      <c r="L34" s="15"/>
      <c r="M34" s="14">
        <f t="shared" si="0"/>
        <v>334000</v>
      </c>
    </row>
    <row r="35" spans="1:13" s="12" customFormat="1" ht="31.5" customHeight="1">
      <c r="A35" s="2" t="s">
        <v>43</v>
      </c>
      <c r="B35" s="4" t="s">
        <v>44</v>
      </c>
      <c r="C35" s="15">
        <v>334000</v>
      </c>
      <c r="D35" s="15"/>
      <c r="E35" s="15"/>
      <c r="F35" s="15"/>
      <c r="G35" s="15"/>
      <c r="H35" s="15"/>
      <c r="I35" s="15"/>
      <c r="J35" s="15"/>
      <c r="K35" s="15"/>
      <c r="L35" s="15"/>
      <c r="M35" s="14">
        <f t="shared" si="0"/>
        <v>334000</v>
      </c>
    </row>
    <row r="36" spans="1:13" s="12" customFormat="1" ht="21.75" customHeight="1">
      <c r="A36" s="2" t="s">
        <v>45</v>
      </c>
      <c r="B36" s="4" t="s">
        <v>46</v>
      </c>
      <c r="C36" s="15">
        <f>C37</f>
        <v>201000</v>
      </c>
      <c r="D36" s="15"/>
      <c r="E36" s="15"/>
      <c r="F36" s="15"/>
      <c r="G36" s="15"/>
      <c r="H36" s="15"/>
      <c r="I36" s="15"/>
      <c r="J36" s="15"/>
      <c r="K36" s="15"/>
      <c r="L36" s="15"/>
      <c r="M36" s="14">
        <f t="shared" si="0"/>
        <v>201000</v>
      </c>
    </row>
    <row r="37" spans="1:13" s="12" customFormat="1" ht="48.75" customHeight="1" thickBot="1">
      <c r="A37" s="2" t="s">
        <v>50</v>
      </c>
      <c r="B37" s="4" t="s">
        <v>47</v>
      </c>
      <c r="C37" s="15">
        <v>201000</v>
      </c>
      <c r="D37" s="15"/>
      <c r="E37" s="15"/>
      <c r="F37" s="15"/>
      <c r="G37" s="15"/>
      <c r="H37" s="15"/>
      <c r="I37" s="15"/>
      <c r="J37" s="15"/>
      <c r="K37" s="15"/>
      <c r="L37" s="15"/>
      <c r="M37" s="14">
        <f t="shared" si="0"/>
        <v>201000</v>
      </c>
    </row>
    <row r="38" spans="1:13" s="12" customFormat="1" ht="18" customHeight="1" thickBot="1">
      <c r="A38" s="27" t="s">
        <v>63</v>
      </c>
      <c r="B38" s="28" t="s">
        <v>64</v>
      </c>
      <c r="C38" s="14">
        <f>C39</f>
        <v>3200</v>
      </c>
      <c r="D38" s="14"/>
      <c r="E38" s="14"/>
      <c r="F38" s="14"/>
      <c r="G38" s="14"/>
      <c r="H38" s="14"/>
      <c r="I38" s="14"/>
      <c r="J38" s="14"/>
      <c r="K38" s="14"/>
      <c r="L38" s="14"/>
      <c r="M38" s="14">
        <f t="shared" si="0"/>
        <v>3200</v>
      </c>
    </row>
    <row r="39" spans="1:13" s="12" customFormat="1" ht="53.25" customHeight="1">
      <c r="A39" s="2" t="s">
        <v>65</v>
      </c>
      <c r="B39" s="4" t="s">
        <v>66</v>
      </c>
      <c r="C39" s="15">
        <f>C40</f>
        <v>3200</v>
      </c>
      <c r="D39" s="15"/>
      <c r="E39" s="15"/>
      <c r="F39" s="15"/>
      <c r="G39" s="15"/>
      <c r="H39" s="15"/>
      <c r="I39" s="15"/>
      <c r="J39" s="15"/>
      <c r="K39" s="15"/>
      <c r="L39" s="15"/>
      <c r="M39" s="14">
        <f t="shared" si="0"/>
        <v>3200</v>
      </c>
    </row>
    <row r="40" spans="1:13" s="12" customFormat="1" ht="87.75" customHeight="1">
      <c r="A40" s="2" t="s">
        <v>67</v>
      </c>
      <c r="B40" s="4" t="s">
        <v>68</v>
      </c>
      <c r="C40" s="15">
        <v>3200</v>
      </c>
      <c r="D40" s="15"/>
      <c r="E40" s="15"/>
      <c r="F40" s="15"/>
      <c r="G40" s="15"/>
      <c r="H40" s="15"/>
      <c r="I40" s="15"/>
      <c r="J40" s="15"/>
      <c r="K40" s="15"/>
      <c r="L40" s="15"/>
      <c r="M40" s="14">
        <f t="shared" si="0"/>
        <v>3200</v>
      </c>
    </row>
    <row r="41" spans="1:13" ht="30.75">
      <c r="A41" s="1" t="s">
        <v>69</v>
      </c>
      <c r="B41" s="11" t="s">
        <v>73</v>
      </c>
      <c r="C41" s="14">
        <f>C42</f>
        <v>14000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 t="shared" si="0"/>
        <v>14000</v>
      </c>
    </row>
    <row r="42" spans="1:13" ht="93">
      <c r="A42" s="2" t="s">
        <v>70</v>
      </c>
      <c r="B42" s="13" t="s">
        <v>74</v>
      </c>
      <c r="C42" s="14">
        <f>C43</f>
        <v>14000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 t="shared" si="0"/>
        <v>14000</v>
      </c>
    </row>
    <row r="43" spans="1:13" ht="93">
      <c r="A43" s="2" t="s">
        <v>71</v>
      </c>
      <c r="B43" s="13" t="s">
        <v>75</v>
      </c>
      <c r="C43" s="14">
        <f>C44</f>
        <v>14000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 t="shared" si="0"/>
        <v>14000</v>
      </c>
    </row>
    <row r="44" spans="1:13" ht="88.5" customHeight="1">
      <c r="A44" s="2" t="s">
        <v>72</v>
      </c>
      <c r="B44" s="13" t="s">
        <v>76</v>
      </c>
      <c r="C44" s="14">
        <v>14000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 t="shared" si="0"/>
        <v>14000</v>
      </c>
    </row>
    <row r="45" spans="1:13" s="12" customFormat="1" ht="30.75" customHeight="1">
      <c r="A45" s="1" t="s">
        <v>37</v>
      </c>
      <c r="B45" s="5" t="s">
        <v>38</v>
      </c>
      <c r="C45" s="14">
        <f>C46+C49</f>
        <v>140700</v>
      </c>
      <c r="D45" s="15"/>
      <c r="E45" s="15"/>
      <c r="F45" s="15"/>
      <c r="G45" s="14">
        <v>55622.23</v>
      </c>
      <c r="H45" s="14"/>
      <c r="I45" s="14"/>
      <c r="J45" s="14"/>
      <c r="K45" s="14"/>
      <c r="L45" s="14"/>
      <c r="M45" s="14">
        <f t="shared" si="0"/>
        <v>196322.23</v>
      </c>
    </row>
    <row r="46" spans="1:13" s="12" customFormat="1" ht="30.75" customHeight="1">
      <c r="A46" s="1" t="s">
        <v>77</v>
      </c>
      <c r="B46" s="5" t="s">
        <v>80</v>
      </c>
      <c r="C46" s="15">
        <f>C47</f>
        <v>47700</v>
      </c>
      <c r="D46" s="15"/>
      <c r="E46" s="15"/>
      <c r="F46" s="15"/>
      <c r="G46" s="15"/>
      <c r="H46" s="15"/>
      <c r="I46" s="15"/>
      <c r="J46" s="15"/>
      <c r="K46" s="15"/>
      <c r="L46" s="15"/>
      <c r="M46" s="14">
        <f t="shared" si="0"/>
        <v>47700</v>
      </c>
    </row>
    <row r="47" spans="1:13" s="12" customFormat="1" ht="30.75" customHeight="1">
      <c r="A47" s="2" t="s">
        <v>78</v>
      </c>
      <c r="B47" s="4" t="s">
        <v>81</v>
      </c>
      <c r="C47" s="15">
        <f>C48</f>
        <v>47700</v>
      </c>
      <c r="D47" s="15"/>
      <c r="E47" s="15"/>
      <c r="F47" s="15"/>
      <c r="G47" s="15"/>
      <c r="H47" s="15"/>
      <c r="I47" s="15"/>
      <c r="J47" s="15"/>
      <c r="K47" s="15"/>
      <c r="L47" s="15"/>
      <c r="M47" s="14">
        <f t="shared" si="0"/>
        <v>47700</v>
      </c>
    </row>
    <row r="48" spans="1:13" s="12" customFormat="1" ht="30.75" customHeight="1">
      <c r="A48" s="2" t="s">
        <v>79</v>
      </c>
      <c r="B48" s="4" t="s">
        <v>82</v>
      </c>
      <c r="C48" s="15">
        <v>47700</v>
      </c>
      <c r="D48" s="15"/>
      <c r="E48" s="15"/>
      <c r="F48" s="15"/>
      <c r="G48" s="15"/>
      <c r="H48" s="15"/>
      <c r="I48" s="15"/>
      <c r="J48" s="15"/>
      <c r="K48" s="15"/>
      <c r="L48" s="15"/>
      <c r="M48" s="14">
        <f t="shared" si="0"/>
        <v>47700</v>
      </c>
    </row>
    <row r="49" spans="1:13" s="12" customFormat="1" ht="21" customHeight="1">
      <c r="A49" s="2" t="s">
        <v>39</v>
      </c>
      <c r="B49" s="4" t="s">
        <v>48</v>
      </c>
      <c r="C49" s="15">
        <f>C51</f>
        <v>93000</v>
      </c>
      <c r="D49" s="15"/>
      <c r="E49" s="15"/>
      <c r="F49" s="15"/>
      <c r="G49" s="15">
        <v>55622.23</v>
      </c>
      <c r="H49" s="15"/>
      <c r="I49" s="15"/>
      <c r="J49" s="15"/>
      <c r="K49" s="15"/>
      <c r="L49" s="15"/>
      <c r="M49" s="14">
        <f t="shared" si="0"/>
        <v>148622.23</v>
      </c>
    </row>
    <row r="50" spans="1:13" s="12" customFormat="1" ht="33" customHeight="1">
      <c r="A50" s="2" t="s">
        <v>83</v>
      </c>
      <c r="B50" s="4" t="s">
        <v>84</v>
      </c>
      <c r="C50" s="15">
        <f>C51</f>
        <v>93000</v>
      </c>
      <c r="D50" s="15"/>
      <c r="E50" s="15"/>
      <c r="F50" s="15"/>
      <c r="G50" s="15"/>
      <c r="H50" s="15"/>
      <c r="I50" s="15"/>
      <c r="J50" s="15"/>
      <c r="K50" s="15"/>
      <c r="L50" s="15"/>
      <c r="M50" s="14">
        <f t="shared" si="0"/>
        <v>93000</v>
      </c>
    </row>
    <row r="51" spans="1:13" s="12" customFormat="1" ht="48" customHeight="1">
      <c r="A51" s="2" t="s">
        <v>40</v>
      </c>
      <c r="B51" s="4" t="s">
        <v>52</v>
      </c>
      <c r="C51" s="15">
        <v>93000</v>
      </c>
      <c r="D51" s="15"/>
      <c r="E51" s="15"/>
      <c r="F51" s="15"/>
      <c r="G51" s="15"/>
      <c r="H51" s="15"/>
      <c r="I51" s="15"/>
      <c r="J51" s="15"/>
      <c r="K51" s="15"/>
      <c r="L51" s="15"/>
      <c r="M51" s="14">
        <f t="shared" si="0"/>
        <v>93000</v>
      </c>
    </row>
    <row r="52" spans="1:13" s="12" customFormat="1" ht="48" customHeight="1">
      <c r="A52" s="2" t="s">
        <v>124</v>
      </c>
      <c r="B52" s="4" t="s">
        <v>125</v>
      </c>
      <c r="C52" s="15"/>
      <c r="D52" s="15"/>
      <c r="E52" s="15"/>
      <c r="F52" s="15"/>
      <c r="G52" s="15">
        <v>55622.23</v>
      </c>
      <c r="H52" s="15"/>
      <c r="I52" s="15"/>
      <c r="J52" s="15"/>
      <c r="K52" s="15"/>
      <c r="L52" s="15"/>
      <c r="M52" s="14">
        <f t="shared" si="0"/>
        <v>55622.23</v>
      </c>
    </row>
    <row r="53" spans="1:13" s="12" customFormat="1" ht="48" customHeight="1">
      <c r="A53" s="2" t="s">
        <v>126</v>
      </c>
      <c r="B53" s="4" t="s">
        <v>127</v>
      </c>
      <c r="C53" s="15"/>
      <c r="D53" s="15"/>
      <c r="E53" s="15"/>
      <c r="F53" s="15"/>
      <c r="G53" s="15">
        <v>55622.23</v>
      </c>
      <c r="H53" s="15"/>
      <c r="I53" s="15"/>
      <c r="J53" s="15"/>
      <c r="K53" s="15"/>
      <c r="L53" s="15"/>
      <c r="M53" s="14">
        <f t="shared" si="0"/>
        <v>55622.23</v>
      </c>
    </row>
    <row r="54" spans="1:13" s="12" customFormat="1" ht="35.25" customHeight="1">
      <c r="A54" s="1" t="s">
        <v>104</v>
      </c>
      <c r="B54" s="5" t="s">
        <v>105</v>
      </c>
      <c r="C54" s="15">
        <v>0</v>
      </c>
      <c r="D54" s="14">
        <v>128548.66</v>
      </c>
      <c r="E54" s="14"/>
      <c r="F54" s="14"/>
      <c r="G54" s="14"/>
      <c r="H54" s="14"/>
      <c r="I54" s="14">
        <v>253159.04</v>
      </c>
      <c r="J54" s="14"/>
      <c r="K54" s="14"/>
      <c r="L54" s="14"/>
      <c r="M54" s="14">
        <f t="shared" si="0"/>
        <v>381707.7</v>
      </c>
    </row>
    <row r="55" spans="1:13" s="12" customFormat="1" ht="33.75" customHeight="1">
      <c r="A55" s="31" t="s">
        <v>106</v>
      </c>
      <c r="B55" s="4" t="s">
        <v>105</v>
      </c>
      <c r="C55" s="15">
        <v>0</v>
      </c>
      <c r="D55" s="15">
        <v>128548.66</v>
      </c>
      <c r="E55" s="15"/>
      <c r="F55" s="15"/>
      <c r="G55" s="15"/>
      <c r="H55" s="15"/>
      <c r="I55" s="14">
        <v>253159.04</v>
      </c>
      <c r="J55" s="14"/>
      <c r="K55" s="14"/>
      <c r="L55" s="14"/>
      <c r="M55" s="14">
        <f t="shared" si="0"/>
        <v>381707.7</v>
      </c>
    </row>
    <row r="56" spans="1:13" s="12" customFormat="1" ht="38.25" customHeight="1">
      <c r="A56" s="31" t="s">
        <v>107</v>
      </c>
      <c r="B56" s="32" t="s">
        <v>108</v>
      </c>
      <c r="C56" s="15">
        <v>0</v>
      </c>
      <c r="D56" s="15">
        <v>128548.66</v>
      </c>
      <c r="E56" s="15"/>
      <c r="F56" s="15"/>
      <c r="G56" s="15"/>
      <c r="H56" s="15"/>
      <c r="I56" s="14">
        <v>253159.04</v>
      </c>
      <c r="J56" s="14"/>
      <c r="K56" s="14"/>
      <c r="L56" s="14"/>
      <c r="M56" s="14">
        <f t="shared" si="0"/>
        <v>381707.7</v>
      </c>
    </row>
    <row r="57" spans="1:13" s="12" customFormat="1" ht="20.25" customHeight="1">
      <c r="A57" s="1" t="s">
        <v>14</v>
      </c>
      <c r="B57" s="5" t="s">
        <v>3</v>
      </c>
      <c r="C57" s="14">
        <f>C58</f>
        <v>9233800</v>
      </c>
      <c r="D57" s="14"/>
      <c r="E57" s="14">
        <v>770893</v>
      </c>
      <c r="F57" s="14">
        <v>183816.93</v>
      </c>
      <c r="G57" s="14">
        <v>-770893</v>
      </c>
      <c r="H57" s="14">
        <v>-183816.93</v>
      </c>
      <c r="I57" s="14"/>
      <c r="J57" s="14">
        <v>90000</v>
      </c>
      <c r="K57" s="14">
        <v>112332.06</v>
      </c>
      <c r="L57" s="14">
        <v>8000</v>
      </c>
      <c r="M57" s="14">
        <f>C57+D57+E57+F57+G57+H57+I57+J57+K57+L57</f>
        <v>9444132.06</v>
      </c>
    </row>
    <row r="58" spans="1:13" s="12" customFormat="1" ht="31.5" customHeight="1">
      <c r="A58" s="1" t="s">
        <v>15</v>
      </c>
      <c r="B58" s="5" t="s">
        <v>7</v>
      </c>
      <c r="C58" s="14">
        <f>C59+C64</f>
        <v>9233800</v>
      </c>
      <c r="D58" s="14"/>
      <c r="E58" s="14">
        <v>770893</v>
      </c>
      <c r="F58" s="14">
        <v>183816.93</v>
      </c>
      <c r="G58" s="14">
        <v>-770893</v>
      </c>
      <c r="H58" s="14">
        <v>-183816.93</v>
      </c>
      <c r="I58" s="14"/>
      <c r="J58" s="14"/>
      <c r="K58" s="14">
        <v>112332.06</v>
      </c>
      <c r="L58" s="14">
        <v>8000</v>
      </c>
      <c r="M58" s="14">
        <f aca="true" t="shared" si="1" ref="M58:M78">C58+D58+E58+F58+G58+H58+I58+J58+K58+L58</f>
        <v>9354132.06</v>
      </c>
    </row>
    <row r="59" spans="1:13" s="12" customFormat="1" ht="34.5" customHeight="1">
      <c r="A59" s="2" t="s">
        <v>90</v>
      </c>
      <c r="B59" s="4" t="s">
        <v>57</v>
      </c>
      <c r="C59" s="15">
        <f>C60</f>
        <v>8960000</v>
      </c>
      <c r="D59" s="15"/>
      <c r="E59" s="15"/>
      <c r="F59" s="15"/>
      <c r="G59" s="15"/>
      <c r="H59" s="15"/>
      <c r="I59" s="15"/>
      <c r="J59" s="15"/>
      <c r="K59" s="15"/>
      <c r="L59" s="15"/>
      <c r="M59" s="14">
        <f t="shared" si="1"/>
        <v>8960000</v>
      </c>
    </row>
    <row r="60" spans="1:13" s="12" customFormat="1" ht="34.5" customHeight="1">
      <c r="A60" s="2" t="s">
        <v>91</v>
      </c>
      <c r="B60" s="4" t="s">
        <v>85</v>
      </c>
      <c r="C60" s="15">
        <f>C61</f>
        <v>8960000</v>
      </c>
      <c r="D60" s="15"/>
      <c r="E60" s="15"/>
      <c r="F60" s="15"/>
      <c r="G60" s="15"/>
      <c r="H60" s="15"/>
      <c r="I60" s="15"/>
      <c r="J60" s="15"/>
      <c r="K60" s="15"/>
      <c r="L60" s="15"/>
      <c r="M60" s="14">
        <f t="shared" si="1"/>
        <v>8960000</v>
      </c>
    </row>
    <row r="61" spans="1:13" s="12" customFormat="1" ht="42.75" customHeight="1">
      <c r="A61" s="2" t="s">
        <v>92</v>
      </c>
      <c r="B61" s="4" t="s">
        <v>56</v>
      </c>
      <c r="C61" s="15">
        <v>8960000</v>
      </c>
      <c r="D61" s="15"/>
      <c r="E61" s="15"/>
      <c r="F61" s="15"/>
      <c r="G61" s="15"/>
      <c r="H61" s="15"/>
      <c r="I61" s="15"/>
      <c r="J61" s="15"/>
      <c r="K61" s="15"/>
      <c r="L61" s="15"/>
      <c r="M61" s="14">
        <f t="shared" si="1"/>
        <v>8960000</v>
      </c>
    </row>
    <row r="62" spans="1:13" s="12" customFormat="1" ht="51.75" customHeight="1" thickBot="1">
      <c r="A62" s="33" t="s">
        <v>112</v>
      </c>
      <c r="B62" s="34" t="s">
        <v>110</v>
      </c>
      <c r="C62" s="15"/>
      <c r="D62" s="15"/>
      <c r="E62" s="15">
        <v>770893</v>
      </c>
      <c r="F62" s="15">
        <v>183816.93</v>
      </c>
      <c r="G62" s="14">
        <v>-770893</v>
      </c>
      <c r="H62" s="14">
        <v>-183816.93</v>
      </c>
      <c r="I62" s="14"/>
      <c r="J62" s="14"/>
      <c r="K62" s="14"/>
      <c r="L62" s="14"/>
      <c r="M62" s="14">
        <f t="shared" si="1"/>
        <v>-5.820766091346741E-11</v>
      </c>
    </row>
    <row r="63" spans="1:13" s="12" customFormat="1" ht="117.75" customHeight="1" thickBot="1">
      <c r="A63" s="33" t="s">
        <v>113</v>
      </c>
      <c r="B63" s="34" t="s">
        <v>111</v>
      </c>
      <c r="C63" s="15"/>
      <c r="D63" s="15"/>
      <c r="E63" s="15">
        <v>770893</v>
      </c>
      <c r="F63" s="15">
        <v>183816.93</v>
      </c>
      <c r="G63" s="14">
        <v>-770893</v>
      </c>
      <c r="H63" s="14">
        <v>-183816.93</v>
      </c>
      <c r="I63" s="14"/>
      <c r="J63" s="14"/>
      <c r="K63" s="14"/>
      <c r="L63" s="14"/>
      <c r="M63" s="14">
        <f t="shared" si="1"/>
        <v>-5.820766091346741E-11</v>
      </c>
    </row>
    <row r="64" spans="1:13" ht="31.5" customHeight="1">
      <c r="A64" s="21" t="s">
        <v>93</v>
      </c>
      <c r="B64" s="23" t="s">
        <v>53</v>
      </c>
      <c r="C64" s="22">
        <f>C65+C67</f>
        <v>273800</v>
      </c>
      <c r="D64" s="22"/>
      <c r="E64" s="22"/>
      <c r="F64" s="22"/>
      <c r="G64" s="22"/>
      <c r="H64" s="22"/>
      <c r="I64" s="22"/>
      <c r="J64" s="22"/>
      <c r="K64" s="22"/>
      <c r="L64" s="22">
        <v>8000</v>
      </c>
      <c r="M64" s="14">
        <f t="shared" si="1"/>
        <v>281800</v>
      </c>
    </row>
    <row r="65" spans="1:13" ht="56.25" customHeight="1">
      <c r="A65" s="21" t="s">
        <v>99</v>
      </c>
      <c r="B65" s="23" t="s">
        <v>101</v>
      </c>
      <c r="C65" s="22">
        <v>220800</v>
      </c>
      <c r="D65" s="22"/>
      <c r="E65" s="22"/>
      <c r="F65" s="22"/>
      <c r="G65" s="22"/>
      <c r="H65" s="22"/>
      <c r="I65" s="22"/>
      <c r="J65" s="22"/>
      <c r="K65" s="22"/>
      <c r="L65" s="22"/>
      <c r="M65" s="14">
        <f t="shared" si="1"/>
        <v>220800</v>
      </c>
    </row>
    <row r="66" spans="1:13" ht="55.5" customHeight="1">
      <c r="A66" s="21" t="s">
        <v>100</v>
      </c>
      <c r="B66" s="23" t="s">
        <v>55</v>
      </c>
      <c r="C66" s="22">
        <v>220800</v>
      </c>
      <c r="D66" s="22"/>
      <c r="E66" s="22"/>
      <c r="F66" s="22"/>
      <c r="G66" s="22"/>
      <c r="H66" s="22"/>
      <c r="I66" s="22"/>
      <c r="J66" s="22"/>
      <c r="K66" s="22"/>
      <c r="L66" s="22"/>
      <c r="M66" s="14">
        <f t="shared" si="1"/>
        <v>220800</v>
      </c>
    </row>
    <row r="67" spans="1:13" ht="46.5" customHeight="1">
      <c r="A67" s="21" t="s">
        <v>94</v>
      </c>
      <c r="B67" s="23" t="s">
        <v>16</v>
      </c>
      <c r="C67" s="22">
        <f>C68</f>
        <v>53000</v>
      </c>
      <c r="D67" s="22"/>
      <c r="E67" s="22"/>
      <c r="F67" s="22"/>
      <c r="G67" s="22"/>
      <c r="H67" s="22"/>
      <c r="I67" s="22"/>
      <c r="J67" s="22"/>
      <c r="K67" s="22"/>
      <c r="L67" s="22">
        <v>8000</v>
      </c>
      <c r="M67" s="14">
        <f t="shared" si="1"/>
        <v>61000</v>
      </c>
    </row>
    <row r="68" spans="1:13" s="12" customFormat="1" ht="45" customHeight="1">
      <c r="A68" s="21" t="s">
        <v>95</v>
      </c>
      <c r="B68" s="23" t="s">
        <v>54</v>
      </c>
      <c r="C68" s="22">
        <f>C70+C71</f>
        <v>53000</v>
      </c>
      <c r="D68" s="22"/>
      <c r="E68" s="22"/>
      <c r="F68" s="22"/>
      <c r="G68" s="22"/>
      <c r="H68" s="22"/>
      <c r="I68" s="22"/>
      <c r="J68" s="22"/>
      <c r="K68" s="22"/>
      <c r="L68" s="22">
        <v>8000</v>
      </c>
      <c r="M68" s="14">
        <f t="shared" si="1"/>
        <v>61000</v>
      </c>
    </row>
    <row r="69" spans="1:13" s="12" customFormat="1" ht="15.75" customHeight="1">
      <c r="A69" s="25"/>
      <c r="B69" s="26" t="s">
        <v>18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14">
        <f t="shared" si="1"/>
        <v>0</v>
      </c>
    </row>
    <row r="70" spans="1:13" s="12" customFormat="1" ht="39" customHeight="1">
      <c r="A70" s="21" t="s">
        <v>95</v>
      </c>
      <c r="B70" s="23" t="s">
        <v>21</v>
      </c>
      <c r="C70" s="22">
        <v>1000</v>
      </c>
      <c r="D70" s="22"/>
      <c r="E70" s="22"/>
      <c r="F70" s="22"/>
      <c r="G70" s="22"/>
      <c r="H70" s="22"/>
      <c r="I70" s="22"/>
      <c r="J70" s="22"/>
      <c r="K70" s="22"/>
      <c r="L70" s="22"/>
      <c r="M70" s="14">
        <f t="shared" si="1"/>
        <v>1000</v>
      </c>
    </row>
    <row r="71" spans="1:13" s="12" customFormat="1" ht="93" customHeight="1" thickBot="1">
      <c r="A71" s="21" t="s">
        <v>95</v>
      </c>
      <c r="B71" s="23" t="s">
        <v>96</v>
      </c>
      <c r="C71" s="22">
        <v>52000</v>
      </c>
      <c r="D71" s="22"/>
      <c r="E71" s="22"/>
      <c r="F71" s="22"/>
      <c r="G71" s="22"/>
      <c r="H71" s="22"/>
      <c r="I71" s="22"/>
      <c r="J71" s="22"/>
      <c r="K71" s="22"/>
      <c r="L71" s="22">
        <v>8000</v>
      </c>
      <c r="M71" s="14">
        <f t="shared" si="1"/>
        <v>60000</v>
      </c>
    </row>
    <row r="72" spans="1:13" s="12" customFormat="1" ht="39.75" customHeight="1" thickBot="1">
      <c r="A72" s="27" t="s">
        <v>138</v>
      </c>
      <c r="B72" s="38" t="s">
        <v>135</v>
      </c>
      <c r="C72" s="22"/>
      <c r="D72" s="22"/>
      <c r="E72" s="22"/>
      <c r="F72" s="22"/>
      <c r="G72" s="22"/>
      <c r="H72" s="22"/>
      <c r="I72" s="22"/>
      <c r="J72" s="22"/>
      <c r="K72" s="14">
        <v>112332.06</v>
      </c>
      <c r="L72" s="14"/>
      <c r="M72" s="14">
        <f t="shared" si="1"/>
        <v>112332.06</v>
      </c>
    </row>
    <row r="73" spans="1:13" s="12" customFormat="1" ht="48.75" customHeight="1">
      <c r="A73" s="39" t="s">
        <v>140</v>
      </c>
      <c r="B73" s="40" t="s">
        <v>136</v>
      </c>
      <c r="C73" s="41"/>
      <c r="D73" s="22"/>
      <c r="E73" s="22"/>
      <c r="F73" s="22"/>
      <c r="G73" s="22"/>
      <c r="H73" s="22"/>
      <c r="I73" s="22"/>
      <c r="J73" s="22"/>
      <c r="K73" s="14">
        <v>112332.06</v>
      </c>
      <c r="L73" s="14"/>
      <c r="M73" s="14">
        <f t="shared" si="1"/>
        <v>112332.06</v>
      </c>
    </row>
    <row r="74" spans="1:13" s="12" customFormat="1" ht="45.75" customHeight="1">
      <c r="A74" s="42" t="s">
        <v>139</v>
      </c>
      <c r="B74" s="42" t="s">
        <v>137</v>
      </c>
      <c r="C74" s="22"/>
      <c r="D74" s="22"/>
      <c r="E74" s="22"/>
      <c r="F74" s="22"/>
      <c r="G74" s="22"/>
      <c r="H74" s="22"/>
      <c r="I74" s="22"/>
      <c r="J74" s="22"/>
      <c r="K74" s="14">
        <v>112332.06</v>
      </c>
      <c r="L74" s="14"/>
      <c r="M74" s="14">
        <f t="shared" si="1"/>
        <v>112332.06</v>
      </c>
    </row>
    <row r="75" spans="1:13" s="12" customFormat="1" ht="47.25" customHeight="1" thickBot="1">
      <c r="A75" s="35" t="s">
        <v>131</v>
      </c>
      <c r="B75" s="36" t="s">
        <v>132</v>
      </c>
      <c r="C75" s="37"/>
      <c r="D75" s="22"/>
      <c r="E75" s="22"/>
      <c r="F75" s="22"/>
      <c r="G75" s="22"/>
      <c r="H75" s="22"/>
      <c r="I75" s="22"/>
      <c r="J75" s="22">
        <v>90000</v>
      </c>
      <c r="K75" s="22"/>
      <c r="L75" s="22"/>
      <c r="M75" s="14">
        <f t="shared" si="1"/>
        <v>90000</v>
      </c>
    </row>
    <row r="76" spans="1:13" s="12" customFormat="1" ht="52.5" customHeight="1" thickBot="1">
      <c r="A76" s="33" t="s">
        <v>133</v>
      </c>
      <c r="B76" s="34" t="s">
        <v>134</v>
      </c>
      <c r="C76" s="22"/>
      <c r="D76" s="22"/>
      <c r="E76" s="22"/>
      <c r="F76" s="22"/>
      <c r="G76" s="22"/>
      <c r="H76" s="22"/>
      <c r="I76" s="22"/>
      <c r="J76" s="22">
        <v>90000</v>
      </c>
      <c r="K76" s="22"/>
      <c r="L76" s="22"/>
      <c r="M76" s="14">
        <f t="shared" si="1"/>
        <v>90000</v>
      </c>
    </row>
    <row r="77" spans="1:13" s="12" customFormat="1" ht="15.75" customHeight="1">
      <c r="A77" s="18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4">
        <f t="shared" si="1"/>
        <v>0</v>
      </c>
    </row>
    <row r="78" spans="1:13" s="12" customFormat="1" ht="15.75" customHeight="1">
      <c r="A78" s="21"/>
      <c r="B78" s="19" t="s">
        <v>4</v>
      </c>
      <c r="C78" s="20">
        <f>SUM(C12+C57)</f>
        <v>12716000</v>
      </c>
      <c r="D78" s="20">
        <v>128548.66</v>
      </c>
      <c r="E78" s="20">
        <v>770893</v>
      </c>
      <c r="F78" s="14">
        <v>183816.93</v>
      </c>
      <c r="G78" s="14">
        <f>G12+G57</f>
        <v>-715270.77</v>
      </c>
      <c r="H78" s="14">
        <v>-183816.93</v>
      </c>
      <c r="I78" s="14">
        <v>253159.04</v>
      </c>
      <c r="J78" s="14">
        <v>90000</v>
      </c>
      <c r="K78" s="14">
        <v>112332.06</v>
      </c>
      <c r="L78" s="14">
        <v>8000</v>
      </c>
      <c r="M78" s="14">
        <f t="shared" si="1"/>
        <v>13363661.99</v>
      </c>
    </row>
    <row r="79" spans="1:13" s="12" customFormat="1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s="12" customFormat="1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12" customFormat="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3" ht="15.75" customHeight="1"/>
  </sheetData>
  <sheetProtection/>
  <mergeCells count="9">
    <mergeCell ref="A8:C8"/>
    <mergeCell ref="B10:C10"/>
    <mergeCell ref="B1:C1"/>
    <mergeCell ref="B2:C2"/>
    <mergeCell ref="B3:C3"/>
    <mergeCell ref="B4:C4"/>
    <mergeCell ref="B5:C5"/>
    <mergeCell ref="B6:C6"/>
    <mergeCell ref="A7:F7"/>
  </mergeCells>
  <printOptions/>
  <pageMargins left="0.984251968503937" right="0.3937007874015748" top="0.5905511811023623" bottom="0.5905511811023623" header="0.3937007874015748" footer="0.3937007874015748"/>
  <pageSetup horizontalDpi="600" verticalDpi="600" orientation="landscape" paperSize="9" scale="52" r:id="rId1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3" sqref="Q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Уразбаева Марина Витальевна</cp:lastModifiedBy>
  <cp:lastPrinted>2019-10-10T10:10:08Z</cp:lastPrinted>
  <dcterms:created xsi:type="dcterms:W3CDTF">2006-09-26T05:55:29Z</dcterms:created>
  <dcterms:modified xsi:type="dcterms:W3CDTF">2019-11-25T12:44:09Z</dcterms:modified>
  <cp:category/>
  <cp:version/>
  <cp:contentType/>
  <cp:contentStatus/>
</cp:coreProperties>
</file>