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" yWindow="576" windowWidth="15036" windowHeight="8148"/>
  </bookViews>
  <sheets>
    <sheet name="1-й год" sheetId="1" r:id="rId1"/>
  </sheets>
  <definedNames>
    <definedName name="_xlnm.Print_Titles" localSheetId="0">'1-й год'!$9:$11</definedName>
  </definedNames>
  <calcPr calcId="125725"/>
</workbook>
</file>

<file path=xl/calcChain.xml><?xml version="1.0" encoding="utf-8"?>
<calcChain xmlns="http://schemas.openxmlformats.org/spreadsheetml/2006/main">
  <c r="AK107" i="1"/>
  <c r="AL107"/>
  <c r="AK12"/>
  <c r="AK59"/>
  <c r="AK60"/>
  <c r="AK65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85"/>
  <c r="AK84" s="1"/>
  <c r="AK83" s="1"/>
  <c r="AK75"/>
  <c r="AK78"/>
  <c r="AL78" s="1"/>
  <c r="AL80"/>
  <c r="AL62"/>
  <c r="AK50"/>
  <c r="AK49" s="1"/>
  <c r="AK48" s="1"/>
  <c r="AK39"/>
  <c r="AL39" s="1"/>
  <c r="AL14"/>
  <c r="AL15"/>
  <c r="AL17"/>
  <c r="AL18"/>
  <c r="AL19"/>
  <c r="AL20"/>
  <c r="AL21"/>
  <c r="AL22"/>
  <c r="AL23"/>
  <c r="AL24"/>
  <c r="AL26"/>
  <c r="AL27"/>
  <c r="AL28"/>
  <c r="AL29"/>
  <c r="AL30"/>
  <c r="AL31"/>
  <c r="AL32"/>
  <c r="AL33"/>
  <c r="AL34"/>
  <c r="AL35"/>
  <c r="AL36"/>
  <c r="AL37"/>
  <c r="AL38"/>
  <c r="AL40"/>
  <c r="AL41"/>
  <c r="AL42"/>
  <c r="AL43"/>
  <c r="AL44"/>
  <c r="AL45"/>
  <c r="AL46"/>
  <c r="AL47"/>
  <c r="AL51"/>
  <c r="AL52"/>
  <c r="AL53"/>
  <c r="AL55"/>
  <c r="AL56"/>
  <c r="AL57"/>
  <c r="AL58"/>
  <c r="AL61"/>
  <c r="AL64"/>
  <c r="AL66"/>
  <c r="AL67"/>
  <c r="AL68"/>
  <c r="AL71"/>
  <c r="AL72"/>
  <c r="AL73"/>
  <c r="AL74"/>
  <c r="AL77"/>
  <c r="AL79"/>
  <c r="AL82"/>
  <c r="AL86"/>
  <c r="AL87"/>
  <c r="AL88"/>
  <c r="AL89"/>
  <c r="AL90"/>
  <c r="AL93"/>
  <c r="AL94"/>
  <c r="AL95"/>
  <c r="AL96"/>
  <c r="AL97"/>
  <c r="AL98"/>
  <c r="AL99"/>
  <c r="AL100"/>
  <c r="AL101"/>
  <c r="AL102"/>
  <c r="AL103"/>
  <c r="AL104"/>
  <c r="AL105"/>
  <c r="AL106"/>
  <c r="AK16" l="1"/>
  <c r="AK13" l="1"/>
  <c r="AJ91"/>
  <c r="AL91" s="1"/>
  <c r="AJ92"/>
  <c r="AL92" s="1"/>
  <c r="AJ69" l="1"/>
  <c r="AL69" s="1"/>
  <c r="AJ70"/>
  <c r="AL70" s="1"/>
  <c r="AJ54"/>
  <c r="AJ49"/>
  <c r="AI50"/>
  <c r="AI49" s="1"/>
  <c r="AJ50"/>
  <c r="AJ63"/>
  <c r="AL63" s="1"/>
  <c r="AJ60" l="1"/>
  <c r="AJ85"/>
  <c r="AJ84" s="1"/>
  <c r="AJ83" s="1"/>
  <c r="AJ75"/>
  <c r="AJ65"/>
  <c r="AJ59"/>
  <c r="AI48"/>
  <c r="AJ48"/>
  <c r="AJ16"/>
  <c r="AJ13" s="1"/>
  <c r="AJ12" s="1"/>
  <c r="AH16"/>
  <c r="AH13" s="1"/>
  <c r="AH12" s="1"/>
  <c r="AI16"/>
  <c r="AI13" s="1"/>
  <c r="AI12" s="1"/>
  <c r="AE65"/>
  <c r="AE85"/>
  <c r="AF85"/>
  <c r="AG85"/>
  <c r="AG84" s="1"/>
  <c r="AG83" s="1"/>
  <c r="AH85"/>
  <c r="AH84" s="1"/>
  <c r="AH83" s="1"/>
  <c r="AI85"/>
  <c r="AF84"/>
  <c r="AF83" s="1"/>
  <c r="AI84"/>
  <c r="AI83" s="1"/>
  <c r="AG75"/>
  <c r="AG65" s="1"/>
  <c r="AH75"/>
  <c r="AH65" s="1"/>
  <c r="AI75"/>
  <c r="AI65" s="1"/>
  <c r="AH60"/>
  <c r="AH59" s="1"/>
  <c r="AI60"/>
  <c r="AG48"/>
  <c r="AH50"/>
  <c r="AH49" s="1"/>
  <c r="AH48" s="1"/>
  <c r="AG59"/>
  <c r="AG60"/>
  <c r="AG25"/>
  <c r="AL25" s="1"/>
  <c r="AG16"/>
  <c r="AL16" s="1"/>
  <c r="AL60" l="1"/>
  <c r="AG13"/>
  <c r="AL13" s="1"/>
  <c r="AI59"/>
  <c r="AL59" s="1"/>
  <c r="AF50"/>
  <c r="AF49" s="1"/>
  <c r="AF75"/>
  <c r="AF65" s="1"/>
  <c r="AF81"/>
  <c r="AL81" s="1"/>
  <c r="AF54"/>
  <c r="AL54" s="1"/>
  <c r="AE84"/>
  <c r="AE83" s="1"/>
  <c r="AE50"/>
  <c r="AE49" s="1"/>
  <c r="AE48" s="1"/>
  <c r="T107"/>
  <c r="AD85"/>
  <c r="AL85" s="1"/>
  <c r="AD76"/>
  <c r="AL76" s="1"/>
  <c r="AD50"/>
  <c r="AL50" l="1"/>
  <c r="AD75"/>
  <c r="AL75" s="1"/>
  <c r="AD84"/>
  <c r="AL84" s="1"/>
  <c r="AD49"/>
  <c r="AL49" s="1"/>
  <c r="AG12"/>
  <c r="AL12" s="1"/>
  <c r="AF48"/>
  <c r="AD65"/>
  <c r="AL65" s="1"/>
  <c r="AD83" l="1"/>
  <c r="AL83" s="1"/>
  <c r="AD48"/>
  <c r="AL48" s="1"/>
</calcChain>
</file>

<file path=xl/sharedStrings.xml><?xml version="1.0" encoding="utf-8"?>
<sst xmlns="http://schemas.openxmlformats.org/spreadsheetml/2006/main" count="325" uniqueCount="173">
  <si>
    <t xml:space="preserve"> (рублей)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</si>
  <si>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</si>
  <si>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</si>
  <si>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</si>
  <si>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</si>
  <si>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</si>
  <si>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</si>
  <si>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</si>
  <si>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</si>
  <si>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</si>
  <si>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</si>
  <si>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</si>
  <si>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План</t>
  </si>
  <si>
    <t>План (Ф)</t>
  </si>
  <si>
    <t>План (Р)</t>
  </si>
  <si>
    <t>План (М)</t>
  </si>
  <si>
    <t>План (П)</t>
  </si>
  <si>
    <t>Изменения (Ф)</t>
  </si>
  <si>
    <t>Изменения (Р)</t>
  </si>
  <si>
    <t>Изменения (М)</t>
  </si>
  <si>
    <t>Изменения (П)</t>
  </si>
  <si>
    <t>План с учетом изменений</t>
  </si>
  <si>
    <t>План с учетом изменений (Ф)</t>
  </si>
  <si>
    <t>План с учетом изменений (Р)</t>
  </si>
  <si>
    <t>План с учетом изменений (М)</t>
  </si>
  <si>
    <t>План с учетом изменений (П)</t>
  </si>
  <si>
    <t>2020 г.</t>
  </si>
  <si>
    <t>2020 г. (Ф)</t>
  </si>
  <si>
    <t>2020 г. (Р)</t>
  </si>
  <si>
    <t>2020 г. (М)</t>
  </si>
  <si>
    <t>2020 г. (П)</t>
  </si>
  <si>
    <t>2021 г.</t>
  </si>
  <si>
    <t>2021 г. (Ф)</t>
  </si>
  <si>
    <t>2021 г. (Р)</t>
  </si>
  <si>
    <t>2021 г. (М)</t>
  </si>
  <si>
    <t>2021 г. (П)</t>
  </si>
  <si>
    <t>Муниципальная программа "Управление муниципальными финансами и имуществом Уинского сельского поселения" на 2019-2021 годы</t>
  </si>
  <si>
    <t>41.0.00.00000</t>
  </si>
  <si>
    <t>Основное мероприятие "Обеспечение деятельности органов местного самоуправления"</t>
  </si>
  <si>
    <t>41.0.01.00000</t>
  </si>
  <si>
    <t>Глава муниципального образования</t>
  </si>
  <si>
    <t>41.0.01.01010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</si>
  <si>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</si>
  <si>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</si>
  <si>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Содержание деятельности органов местного самоуправления</t>
  </si>
  <si>
    <t>41.0.01.01090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</si>
  <si>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</si>
  <si>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</si>
  <si>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</si>
  <si>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</si>
  <si>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Составление протоколов об административных правонарушениях</t>
  </si>
  <si>
    <t>41.0.01.2П040</t>
  </si>
  <si>
    <t>Основное мероприятие "Расходы на уплату взносов"</t>
  </si>
  <si>
    <t>41.0.02.00000</t>
  </si>
  <si>
    <t>Расходы на уплату членского взноса в Совет муниципальных образований</t>
  </si>
  <si>
    <t>41.0.02.01010</t>
  </si>
  <si>
    <t>Основное мероприятие "Передача части полномочий по формированию, утверждению, исполнению бюджета поселений и контролю за исполнением бюджета"</t>
  </si>
  <si>
    <t>41.0.03.00000</t>
  </si>
  <si>
    <t>Передача полномочий по внешнему финансовому контролю</t>
  </si>
  <si>
    <t>41.0.03.05020</t>
  </si>
  <si>
    <t>Межбюджетные трансферты</t>
  </si>
  <si>
    <t>500</t>
  </si>
  <si>
    <t>Передача части отдельных полномочий органов местного самоуправления по организации исполнения бюджета сельского поселения</t>
  </si>
  <si>
    <t>41.0.03.05030</t>
  </si>
  <si>
    <t>Передача полномочий по решению вопросов местного значения в части осуществления контроля, ппредусмотренного частью 5 статьи 99 Федерального закона от 05.04.2013 № 44-ФЗ</t>
  </si>
  <si>
    <t>41.0.03.05050</t>
  </si>
  <si>
    <t>Передача полномочий в части ведения бюджетного учета и формированию бюджетной отчетности</t>
  </si>
  <si>
    <t>41.0.03.05060</t>
  </si>
  <si>
    <t>Основное мероприятие "Резервный фонд администрации Нижнесыповского сельского поселения"</t>
  </si>
  <si>
    <t>41.0.04.00000</t>
  </si>
  <si>
    <t>Резервные фонды</t>
  </si>
  <si>
    <t>41.0.04.01010</t>
  </si>
  <si>
    <t>Основное мероприятие "Меры социальной помощи и поддержки отдельных категорий населения"</t>
  </si>
  <si>
    <t>41.0.05.00000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</si>
  <si>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</si>
  <si>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41.0.05.01010</t>
  </si>
  <si>
    <t>Социальное обеспечение и иные выплаты населению</t>
  </si>
  <si>
    <t>300</t>
  </si>
  <si>
    <t>Расходы на выплату пенсии за выслугу лет лицам, замещавшим выборные муниципальные должности</t>
  </si>
  <si>
    <t>41.0.05.01020</t>
  </si>
  <si>
    <t>Основное мероприятие "Обеспечение общественной безопасности"</t>
  </si>
  <si>
    <t>41.0.06.00000</t>
  </si>
  <si>
    <t>Осуществление первичного воинского учета на территориях, где отсутствуют военные комиссариаты</t>
  </si>
  <si>
    <t>41.0.06.51180</t>
  </si>
  <si>
    <t>Муниципальная программа «Развитие транспортной системы Нижнесыповского сельского поселения» на 2019-2021 годы</t>
  </si>
  <si>
    <t>42.0.00.00000</t>
  </si>
  <si>
    <t>Основное мероприятие "Приведение в нормативное состояние автомобильных дорог местного значения"</t>
  </si>
  <si>
    <t>42.0.01.00000</t>
  </si>
  <si>
    <t>Содержание автомобильных дорог общего пользования и мостовых сооружений</t>
  </si>
  <si>
    <t>42.0.01.01010</t>
  </si>
  <si>
    <t>Передача полномочий на администрирование по ремонту автомобильных дорог общего пользования местного значения сельских поселений</t>
  </si>
  <si>
    <t>42.0.01.01030</t>
  </si>
  <si>
    <t>42.0.01.SТ040</t>
  </si>
  <si>
    <t>Основное мероприятие "Разработка программы комплексного развития транспортной инфраструктуры"</t>
  </si>
  <si>
    <t>42.0.04.00000</t>
  </si>
  <si>
    <t>Разработка программы комплексного развития транспортной инфраструктуры</t>
  </si>
  <si>
    <t>42.0.04.01010</t>
  </si>
  <si>
    <t>Муниципальная программа «Обеспечение первичных мер пожарной безопасности в границах населенных пунктов Нижнесыповского сельского поселения» на 2019-2021 годы</t>
  </si>
  <si>
    <t>43.0.00.00000</t>
  </si>
  <si>
    <t>Основное мероприятие "Обеспечение первичных мер пожарной безопасности в границах населенных пунктов Нижнесыповского сельского поселения"</t>
  </si>
  <si>
    <t>43.0.01.00000</t>
  </si>
  <si>
    <t>Реализация мероприятий по обеспеченюе первичных мер пожарной безопасности в границах населенных пунктов сельского поселения</t>
  </si>
  <si>
    <t>43.0.01.01010</t>
  </si>
  <si>
    <t>Муниципальная программа «Благоустройство и жилищно-коммунальное хозяйство территории Нижнесыповского сельского поселения» на 2019-2021 годы</t>
  </si>
  <si>
    <t>44.0.00.00000</t>
  </si>
  <si>
    <t>Основное мероприятие "Организация сбора и вывоза бытовых отходов"</t>
  </si>
  <si>
    <t>44.0.02.00000</t>
  </si>
  <si>
    <t>Реализация мероприятий по организации сбора и вывоза бытовых отходов на территории сельского поселения</t>
  </si>
  <si>
    <t>44.0.02.01010</t>
  </si>
  <si>
    <t>Основное мероприятие "Уличное освещение"</t>
  </si>
  <si>
    <t>44.0.03.00000</t>
  </si>
  <si>
    <t>Реализация мероприятий по уличному освещению</t>
  </si>
  <si>
    <t>44.0.03.01010</t>
  </si>
  <si>
    <t>Основное мероприятие "Содержание объектов благоустройства"</t>
  </si>
  <si>
    <t>44.0.05.00000</t>
  </si>
  <si>
    <t>Реализация мероприятий по содержанию объектов благоустройства</t>
  </si>
  <si>
    <t>44.0.05.01010</t>
  </si>
  <si>
    <t>Основное мероприятие "Коммунальное хозяйство на территории Нижнесыповского сельского поселения"</t>
  </si>
  <si>
    <t>44.0.07.00000</t>
  </si>
  <si>
    <t>Прочие расходы в области коммунального хозяйства</t>
  </si>
  <si>
    <t>44.0.07.01010</t>
  </si>
  <si>
    <t>Организация в границах поселения газоснабжения населения, в части технического обслуживания газопроводов</t>
  </si>
  <si>
    <t>44.0.07.01020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</si>
  <si>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</si>
  <si>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44.0.07.SP040</t>
  </si>
  <si>
    <t>Муниципальная программа «Развитие сферы культуры, спорта и физической культуры в Нижнесыповском сельском поселении» на 2019-2021 годы"</t>
  </si>
  <si>
    <t>45.0.00.00000</t>
  </si>
  <si>
    <t>Основное мероприятие "Культурно-досуговое обслуживание населения"</t>
  </si>
  <si>
    <t>45.0.01.00000</t>
  </si>
  <si>
    <t>Обеспечение деятельности (оказания услуг, выполнения работ) муниципальных учреждений</t>
  </si>
  <si>
    <t>45.0.01.00110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</si>
  <si>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</si>
  <si>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45.0.05.00000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</si>
  <si>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</si>
  <si>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45.0.05.2С180</t>
  </si>
  <si>
    <t>Муниципальная программа "Противодействие экстремизму, профилактика терроризма и охрана общественного порядка на территории Нижнесыповского сельского поселения" на 2019-2021 годы</t>
  </si>
  <si>
    <t>46.0.00.00000</t>
  </si>
  <si>
    <t>Основное мероприятие "Противодействие экстремизму и профилактика терроризма на территории Нижнесыповского сельского поселения"</t>
  </si>
  <si>
    <t>46.0.01.00000</t>
  </si>
  <si>
    <t>Реализация мероприятий по противодействию экстремизму и профилактика терроризма на территории сельского поселения</t>
  </si>
  <si>
    <t>46.0.01.01010</t>
  </si>
  <si>
    <t>Муниципальная программа "Энергосбережение и повышение энергетической эффективности на территории Нижнесыповского сельского поселения" на 2019-2021 годы</t>
  </si>
  <si>
    <t>47.0.00.00000</t>
  </si>
  <si>
    <t>Основное мероприятие "Энергосбережение и повышение энергетической эффективности на территории Нижнесыповского сельского поселения"</t>
  </si>
  <si>
    <t>47.0.01.00000</t>
  </si>
  <si>
    <t>Реализация мероприятий по энергосбережению и повышению энергетической эффективности на территории сельского поселения</t>
  </si>
  <si>
    <t>47.0.01.01010</t>
  </si>
  <si>
    <t>Муниципальная программа "Противодействие коррупции в Нижнесыповском сельском поселении" на 2019-2021 годы</t>
  </si>
  <si>
    <t>48.0.00.00000</t>
  </si>
  <si>
    <t>Основное мероприятие "Противодействие коррупции в Нижнесыповском сельском поселении"</t>
  </si>
  <si>
    <t>48.0.01.00000</t>
  </si>
  <si>
    <t>Реализация мероприятий по противодействию коррупции в сельском поселении</t>
  </si>
  <si>
    <t>48.0.01.01010</t>
  </si>
  <si>
    <t>Всего</t>
  </si>
  <si>
    <t>Вид расходов</t>
  </si>
  <si>
    <t>Распределение бюджетных ассигнований по разделам,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на 2019 год</t>
  </si>
  <si>
    <t>Изменения 28.02.2019</t>
  </si>
  <si>
    <t>изменения от 28.03.2019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</si>
  <si>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</si>
  <si>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изменения от 28.05.2019</t>
  </si>
  <si>
    <t>45 0 01 R5190</t>
  </si>
  <si>
    <t xml:space="preserve">Субсидия на поддержку отрасли культуры </t>
  </si>
  <si>
    <t>изменения от 25.07.2019</t>
  </si>
  <si>
    <t>изменения от 02.08.2019</t>
  </si>
  <si>
    <t>Передача исполнительно-распорядительных полномочий по решению вопросов местного значения</t>
  </si>
  <si>
    <t>41.0.03.05070</t>
  </si>
  <si>
    <t>43.0.01.01020</t>
  </si>
  <si>
    <t>изменения от 29.08.2019</t>
  </si>
  <si>
    <t>Приложение 2</t>
  </si>
  <si>
    <t>изменения от 26.09.2019</t>
  </si>
  <si>
    <t>изменения от 29.10.2019</t>
  </si>
  <si>
    <t>изменения от 19.12.2019</t>
  </si>
  <si>
    <t xml:space="preserve"> к решению Думы Уинского муниципального округа от 19.12.2019 №</t>
  </si>
</sst>
</file>

<file path=xl/styles.xml><?xml version="1.0" encoding="utf-8"?>
<styleSheet xmlns="http://schemas.openxmlformats.org/spreadsheetml/2006/main">
  <numFmts count="1">
    <numFmt numFmtId="164" formatCode="?"/>
  </numFmts>
  <fonts count="14">
    <font>
      <sz val="11"/>
      <color indexed="8"/>
      <name val="Calibri"/>
      <family val="2"/>
      <scheme val="minor"/>
    </font>
    <font>
      <sz val="12"/>
      <color indexed="8"/>
      <name val="Calibri"/>
    </font>
    <font>
      <b/>
      <sz val="10"/>
      <color indexed="8"/>
      <name val="Times New Roman"/>
    </font>
    <font>
      <sz val="10"/>
      <color indexed="8"/>
      <name val="Times New Roman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sz val="12"/>
      <color indexed="0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2" borderId="1"/>
  </cellStyleXfs>
  <cellXfs count="37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0" fontId="8" fillId="2" borderId="3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164" fontId="7" fillId="2" borderId="3" xfId="0" applyNumberFormat="1" applyFont="1" applyFill="1" applyBorder="1" applyAlignment="1">
      <alignment vertical="center" wrapText="1"/>
    </xf>
    <xf numFmtId="0" fontId="10" fillId="2" borderId="3" xfId="0" applyNumberFormat="1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2" fillId="2" borderId="3" xfId="0" applyNumberFormat="1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07"/>
  <sheetViews>
    <sheetView tabSelected="1" zoomScale="60" zoomScaleNormal="60" workbookViewId="0">
      <selection activeCell="A7" sqref="A7:AV7"/>
    </sheetView>
  </sheetViews>
  <sheetFormatPr defaultRowHeight="14.4" customHeight="1"/>
  <cols>
    <col min="1" max="1" width="80.6640625" customWidth="1"/>
    <col min="2" max="2" width="15.33203125" bestFit="1" customWidth="1"/>
    <col min="3" max="16" width="8" hidden="1"/>
    <col min="17" max="17" width="10.88671875" customWidth="1"/>
    <col min="18" max="18" width="8.6640625" hidden="1" customWidth="1"/>
    <col min="19" max="19" width="8" hidden="1"/>
    <col min="20" max="20" width="16.6640625" customWidth="1"/>
    <col min="21" max="24" width="8" hidden="1"/>
    <col min="25" max="25" width="16.6640625" customWidth="1"/>
    <col min="26" max="29" width="8" hidden="1"/>
    <col min="30" max="37" width="14.6640625" customWidth="1"/>
    <col min="38" max="38" width="16.6640625" customWidth="1"/>
    <col min="39" max="52" width="8" hidden="1"/>
  </cols>
  <sheetData>
    <row r="1" spans="1:5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 t="s">
        <v>168</v>
      </c>
    </row>
    <row r="2" spans="1:52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34" t="s">
        <v>172</v>
      </c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5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52" ht="6.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52" ht="2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</row>
    <row r="6" spans="1:52" ht="15.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58.35" customHeight="1">
      <c r="A7" s="35" t="s">
        <v>155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8"/>
      <c r="AX7" s="8"/>
      <c r="AY7" s="8"/>
      <c r="AZ7" s="8"/>
    </row>
    <row r="8" spans="1:52" ht="16.649999999999999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9" t="s">
        <v>0</v>
      </c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2" ht="25.2" customHeight="1">
      <c r="A9" s="36" t="s">
        <v>1</v>
      </c>
      <c r="B9" s="36" t="s">
        <v>2</v>
      </c>
      <c r="C9" s="36" t="s">
        <v>2</v>
      </c>
      <c r="D9" s="36" t="s">
        <v>2</v>
      </c>
      <c r="E9" s="36" t="s">
        <v>2</v>
      </c>
      <c r="F9" s="36" t="s">
        <v>2</v>
      </c>
      <c r="G9" s="36" t="s">
        <v>2</v>
      </c>
      <c r="H9" s="36" t="s">
        <v>2</v>
      </c>
      <c r="I9" s="36" t="s">
        <v>2</v>
      </c>
      <c r="J9" s="36" t="s">
        <v>2</v>
      </c>
      <c r="K9" s="36" t="s">
        <v>2</v>
      </c>
      <c r="L9" s="36" t="s">
        <v>2</v>
      </c>
      <c r="M9" s="36" t="s">
        <v>2</v>
      </c>
      <c r="N9" s="36" t="s">
        <v>2</v>
      </c>
      <c r="O9" s="36" t="s">
        <v>2</v>
      </c>
      <c r="P9" s="36" t="s">
        <v>2</v>
      </c>
      <c r="Q9" s="36" t="s">
        <v>154</v>
      </c>
      <c r="R9" s="36" t="s">
        <v>4</v>
      </c>
      <c r="S9" s="36" t="s">
        <v>11</v>
      </c>
      <c r="T9" s="36" t="s">
        <v>12</v>
      </c>
      <c r="U9" s="36" t="s">
        <v>13</v>
      </c>
      <c r="V9" s="36" t="s">
        <v>14</v>
      </c>
      <c r="W9" s="36" t="s">
        <v>15</v>
      </c>
      <c r="X9" s="36" t="s">
        <v>16</v>
      </c>
      <c r="Y9" s="36" t="s">
        <v>156</v>
      </c>
      <c r="Z9" s="36" t="s">
        <v>17</v>
      </c>
      <c r="AA9" s="36" t="s">
        <v>18</v>
      </c>
      <c r="AB9" s="36" t="s">
        <v>19</v>
      </c>
      <c r="AC9" s="36" t="s">
        <v>20</v>
      </c>
      <c r="AD9" s="32" t="s">
        <v>157</v>
      </c>
      <c r="AE9" s="32" t="s">
        <v>159</v>
      </c>
      <c r="AF9" s="32" t="s">
        <v>162</v>
      </c>
      <c r="AG9" s="32" t="s">
        <v>163</v>
      </c>
      <c r="AH9" s="32" t="s">
        <v>167</v>
      </c>
      <c r="AI9" s="32" t="s">
        <v>169</v>
      </c>
      <c r="AJ9" s="32" t="s">
        <v>170</v>
      </c>
      <c r="AK9" s="32" t="s">
        <v>171</v>
      </c>
      <c r="AL9" s="36" t="s">
        <v>21</v>
      </c>
      <c r="AM9" s="31" t="s">
        <v>22</v>
      </c>
      <c r="AN9" s="31" t="s">
        <v>23</v>
      </c>
      <c r="AO9" s="31" t="s">
        <v>24</v>
      </c>
      <c r="AP9" s="31" t="s">
        <v>25</v>
      </c>
      <c r="AQ9" s="31" t="s">
        <v>26</v>
      </c>
      <c r="AR9" s="31" t="s">
        <v>27</v>
      </c>
      <c r="AS9" s="31" t="s">
        <v>28</v>
      </c>
      <c r="AT9" s="31" t="s">
        <v>29</v>
      </c>
      <c r="AU9" s="31" t="s">
        <v>30</v>
      </c>
      <c r="AV9" s="31" t="s">
        <v>31</v>
      </c>
      <c r="AW9" s="31" t="s">
        <v>32</v>
      </c>
      <c r="AX9" s="31" t="s">
        <v>33</v>
      </c>
      <c r="AY9" s="31" t="s">
        <v>34</v>
      </c>
      <c r="AZ9" s="31" t="s">
        <v>35</v>
      </c>
    </row>
    <row r="10" spans="1:52" ht="25.2" customHeight="1">
      <c r="A10" s="36"/>
      <c r="B10" s="36" t="s">
        <v>2</v>
      </c>
      <c r="C10" s="36" t="s">
        <v>2</v>
      </c>
      <c r="D10" s="36" t="s">
        <v>2</v>
      </c>
      <c r="E10" s="36" t="s">
        <v>2</v>
      </c>
      <c r="F10" s="36" t="s">
        <v>2</v>
      </c>
      <c r="G10" s="36" t="s">
        <v>2</v>
      </c>
      <c r="H10" s="36" t="s">
        <v>2</v>
      </c>
      <c r="I10" s="36" t="s">
        <v>2</v>
      </c>
      <c r="J10" s="36" t="s">
        <v>2</v>
      </c>
      <c r="K10" s="36" t="s">
        <v>2</v>
      </c>
      <c r="L10" s="36" t="s">
        <v>2</v>
      </c>
      <c r="M10" s="36" t="s">
        <v>2</v>
      </c>
      <c r="N10" s="36" t="s">
        <v>2</v>
      </c>
      <c r="O10" s="36" t="s">
        <v>2</v>
      </c>
      <c r="P10" s="36" t="s">
        <v>2</v>
      </c>
      <c r="Q10" s="36" t="s">
        <v>3</v>
      </c>
      <c r="R10" s="36" t="s">
        <v>4</v>
      </c>
      <c r="S10" s="36" t="s">
        <v>5</v>
      </c>
      <c r="T10" s="36" t="s">
        <v>6</v>
      </c>
      <c r="U10" s="36" t="s">
        <v>7</v>
      </c>
      <c r="V10" s="36" t="s">
        <v>8</v>
      </c>
      <c r="W10" s="36" t="s">
        <v>9</v>
      </c>
      <c r="X10" s="36" t="s">
        <v>10</v>
      </c>
      <c r="Y10" s="36" t="s">
        <v>6</v>
      </c>
      <c r="Z10" s="36" t="s">
        <v>7</v>
      </c>
      <c r="AA10" s="36" t="s">
        <v>8</v>
      </c>
      <c r="AB10" s="36" t="s">
        <v>9</v>
      </c>
      <c r="AC10" s="36" t="s">
        <v>10</v>
      </c>
      <c r="AD10" s="33"/>
      <c r="AE10" s="33"/>
      <c r="AF10" s="33"/>
      <c r="AG10" s="33"/>
      <c r="AH10" s="33"/>
      <c r="AI10" s="33"/>
      <c r="AJ10" s="33"/>
      <c r="AK10" s="33"/>
      <c r="AL10" s="36" t="s">
        <v>6</v>
      </c>
      <c r="AM10" s="31" t="s">
        <v>7</v>
      </c>
      <c r="AN10" s="31" t="s">
        <v>8</v>
      </c>
      <c r="AO10" s="31" t="s">
        <v>9</v>
      </c>
      <c r="AP10" s="31" t="s">
        <v>10</v>
      </c>
      <c r="AQ10" s="31" t="s">
        <v>6</v>
      </c>
      <c r="AR10" s="31" t="s">
        <v>7</v>
      </c>
      <c r="AS10" s="31" t="s">
        <v>8</v>
      </c>
      <c r="AT10" s="31" t="s">
        <v>9</v>
      </c>
      <c r="AU10" s="31" t="s">
        <v>10</v>
      </c>
      <c r="AV10" s="31" t="s">
        <v>6</v>
      </c>
      <c r="AW10" s="31" t="s">
        <v>7</v>
      </c>
      <c r="AX10" s="31" t="s">
        <v>8</v>
      </c>
      <c r="AY10" s="31" t="s">
        <v>9</v>
      </c>
      <c r="AZ10" s="31" t="s">
        <v>10</v>
      </c>
    </row>
    <row r="11" spans="1:52" ht="15.6" hidden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50.1" customHeight="1">
      <c r="A12" s="13" t="s">
        <v>36</v>
      </c>
      <c r="B12" s="14" t="s">
        <v>37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2"/>
      <c r="R12" s="14"/>
      <c r="S12" s="14"/>
      <c r="T12" s="15">
        <v>2956122</v>
      </c>
      <c r="U12" s="15"/>
      <c r="V12" s="15"/>
      <c r="W12" s="15"/>
      <c r="X12" s="15"/>
      <c r="Y12" s="15">
        <v>36826.410000000003</v>
      </c>
      <c r="Z12" s="15"/>
      <c r="AA12" s="15"/>
      <c r="AB12" s="15"/>
      <c r="AC12" s="15"/>
      <c r="AD12" s="15"/>
      <c r="AE12" s="15"/>
      <c r="AF12" s="15"/>
      <c r="AG12" s="15">
        <f>AG13+AG22+AG25+AG39+AG44</f>
        <v>-356239.86</v>
      </c>
      <c r="AH12" s="15">
        <f>AH13+AH22+AH25+AH39+AH44</f>
        <v>0</v>
      </c>
      <c r="AI12" s="15">
        <f>AI13+AI22+AI25+AI39+AI44</f>
        <v>104010</v>
      </c>
      <c r="AJ12" s="15">
        <f>AJ13+AJ22+AJ25+AJ39+AJ44</f>
        <v>-117131.46</v>
      </c>
      <c r="AK12" s="15">
        <f>AK13+AK22+AK25+AK39+AK44+AK36</f>
        <v>37842.579999999994</v>
      </c>
      <c r="AL12" s="15">
        <f>SUM(T12:AK12)</f>
        <v>2661429.6700000004</v>
      </c>
      <c r="AM12" s="15"/>
      <c r="AN12" s="15"/>
      <c r="AO12" s="15"/>
      <c r="AP12" s="15"/>
      <c r="AQ12" s="15">
        <v>2556980</v>
      </c>
      <c r="AR12" s="15"/>
      <c r="AS12" s="15"/>
      <c r="AT12" s="15"/>
      <c r="AU12" s="15"/>
      <c r="AV12" s="15">
        <v>2559280</v>
      </c>
      <c r="AW12" s="15"/>
      <c r="AX12" s="15"/>
      <c r="AY12" s="15"/>
      <c r="AZ12" s="15"/>
    </row>
    <row r="13" spans="1:52" ht="33.450000000000003" customHeight="1">
      <c r="A13" s="13" t="s">
        <v>38</v>
      </c>
      <c r="B13" s="14" t="s">
        <v>39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2"/>
      <c r="R13" s="14"/>
      <c r="S13" s="14"/>
      <c r="T13" s="15">
        <v>2355290</v>
      </c>
      <c r="U13" s="15"/>
      <c r="V13" s="15"/>
      <c r="W13" s="15"/>
      <c r="X13" s="15"/>
      <c r="Y13" s="15">
        <v>36826.410000000003</v>
      </c>
      <c r="Z13" s="15"/>
      <c r="AA13" s="15"/>
      <c r="AB13" s="15"/>
      <c r="AC13" s="15"/>
      <c r="AD13" s="15"/>
      <c r="AE13" s="15"/>
      <c r="AF13" s="15"/>
      <c r="AG13" s="15">
        <f>AG14+AG16+AG20</f>
        <v>-356239.86</v>
      </c>
      <c r="AH13" s="15">
        <f>AH14+AH16+AH20</f>
        <v>0</v>
      </c>
      <c r="AI13" s="15">
        <f>AI14+AI16+AI20</f>
        <v>104010</v>
      </c>
      <c r="AJ13" s="15">
        <f>AJ14+AJ16+AJ20</f>
        <v>-117131.46</v>
      </c>
      <c r="AK13" s="15">
        <f>AK14+AK16+AK20</f>
        <v>33937.439999999995</v>
      </c>
      <c r="AL13" s="15">
        <f t="shared" ref="AL13:AL76" si="0">SUM(T13:AK13)</f>
        <v>2056692.5300000003</v>
      </c>
      <c r="AM13" s="15"/>
      <c r="AN13" s="15"/>
      <c r="AO13" s="15"/>
      <c r="AP13" s="15"/>
      <c r="AQ13" s="15">
        <v>2391890</v>
      </c>
      <c r="AR13" s="15"/>
      <c r="AS13" s="15"/>
      <c r="AT13" s="15"/>
      <c r="AU13" s="15"/>
      <c r="AV13" s="15">
        <v>2391890</v>
      </c>
      <c r="AW13" s="15"/>
      <c r="AX13" s="15"/>
      <c r="AY13" s="15"/>
      <c r="AZ13" s="15"/>
    </row>
    <row r="14" spans="1:52" ht="33.450000000000003" customHeight="1">
      <c r="A14" s="13" t="s">
        <v>40</v>
      </c>
      <c r="B14" s="14" t="s">
        <v>41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2"/>
      <c r="R14" s="14"/>
      <c r="S14" s="14"/>
      <c r="T14" s="15">
        <v>364000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9">
        <v>39400.959999999999</v>
      </c>
      <c r="AL14" s="15">
        <f t="shared" si="0"/>
        <v>403400.96000000002</v>
      </c>
      <c r="AM14" s="15"/>
      <c r="AN14" s="15"/>
      <c r="AO14" s="15"/>
      <c r="AP14" s="15"/>
      <c r="AQ14" s="15">
        <v>364000</v>
      </c>
      <c r="AR14" s="15"/>
      <c r="AS14" s="15"/>
      <c r="AT14" s="15"/>
      <c r="AU14" s="15"/>
      <c r="AV14" s="15">
        <v>364000</v>
      </c>
      <c r="AW14" s="15"/>
      <c r="AX14" s="15"/>
      <c r="AY14" s="15"/>
      <c r="AZ14" s="15"/>
    </row>
    <row r="15" spans="1:52" ht="66.900000000000006" customHeight="1">
      <c r="A15" s="16" t="s">
        <v>42</v>
      </c>
      <c r="B15" s="17" t="s">
        <v>41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 t="s">
        <v>43</v>
      </c>
      <c r="R15" s="17"/>
      <c r="S15" s="17"/>
      <c r="T15" s="19">
        <v>364000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>
        <v>39400.959999999999</v>
      </c>
      <c r="AL15" s="15">
        <f t="shared" si="0"/>
        <v>403400.96000000002</v>
      </c>
      <c r="AM15" s="19"/>
      <c r="AN15" s="19"/>
      <c r="AO15" s="19"/>
      <c r="AP15" s="19"/>
      <c r="AQ15" s="19">
        <v>364000</v>
      </c>
      <c r="AR15" s="19"/>
      <c r="AS15" s="19"/>
      <c r="AT15" s="19"/>
      <c r="AU15" s="19"/>
      <c r="AV15" s="19">
        <v>364000</v>
      </c>
      <c r="AW15" s="19"/>
      <c r="AX15" s="19"/>
      <c r="AY15" s="19"/>
      <c r="AZ15" s="19"/>
    </row>
    <row r="16" spans="1:52" ht="33.450000000000003" customHeight="1">
      <c r="A16" s="13" t="s">
        <v>44</v>
      </c>
      <c r="B16" s="14" t="s">
        <v>45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2"/>
      <c r="R16" s="14"/>
      <c r="S16" s="14"/>
      <c r="T16" s="15">
        <v>1990890</v>
      </c>
      <c r="U16" s="15"/>
      <c r="V16" s="15"/>
      <c r="W16" s="15"/>
      <c r="X16" s="15"/>
      <c r="Y16" s="15">
        <v>36826.410000000003</v>
      </c>
      <c r="Z16" s="15"/>
      <c r="AA16" s="15"/>
      <c r="AB16" s="15"/>
      <c r="AC16" s="15"/>
      <c r="AD16" s="15"/>
      <c r="AE16" s="15"/>
      <c r="AF16" s="15"/>
      <c r="AG16" s="15">
        <f>SUM(AG17:AG19)</f>
        <v>-356239.86</v>
      </c>
      <c r="AH16" s="15">
        <f>SUM(AH17:AH19)</f>
        <v>0</v>
      </c>
      <c r="AI16" s="15">
        <f>SUM(AI17:AI19)</f>
        <v>104010</v>
      </c>
      <c r="AJ16" s="15">
        <f>SUM(AJ17:AJ19)</f>
        <v>-117131.46</v>
      </c>
      <c r="AK16" s="15">
        <f>SUM(AK17:AK19)</f>
        <v>-5463.5200000000023</v>
      </c>
      <c r="AL16" s="15">
        <f>SUM(T16:AK16)</f>
        <v>1652891.5699999998</v>
      </c>
      <c r="AM16" s="15"/>
      <c r="AN16" s="15"/>
      <c r="AO16" s="15"/>
      <c r="AP16" s="15"/>
      <c r="AQ16" s="15">
        <v>2027490</v>
      </c>
      <c r="AR16" s="15"/>
      <c r="AS16" s="15"/>
      <c r="AT16" s="15"/>
      <c r="AU16" s="15"/>
      <c r="AV16" s="15">
        <v>2027490</v>
      </c>
      <c r="AW16" s="15"/>
      <c r="AX16" s="15"/>
      <c r="AY16" s="15"/>
      <c r="AZ16" s="15"/>
    </row>
    <row r="17" spans="1:52" ht="66.900000000000006" customHeight="1">
      <c r="A17" s="16" t="s">
        <v>42</v>
      </c>
      <c r="B17" s="17" t="s">
        <v>45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 t="s">
        <v>43</v>
      </c>
      <c r="R17" s="17"/>
      <c r="S17" s="17"/>
      <c r="T17" s="19">
        <v>1617690</v>
      </c>
      <c r="U17" s="19"/>
      <c r="V17" s="19"/>
      <c r="W17" s="19"/>
      <c r="X17" s="19"/>
      <c r="Y17" s="19">
        <v>16255.94</v>
      </c>
      <c r="Z17" s="19"/>
      <c r="AA17" s="19"/>
      <c r="AB17" s="19"/>
      <c r="AC17" s="19"/>
      <c r="AD17" s="19"/>
      <c r="AE17" s="19"/>
      <c r="AF17" s="19"/>
      <c r="AG17" s="19">
        <v>-344239.86</v>
      </c>
      <c r="AH17" s="19"/>
      <c r="AI17" s="19"/>
      <c r="AJ17" s="19"/>
      <c r="AK17" s="19">
        <v>28992</v>
      </c>
      <c r="AL17" s="15">
        <f t="shared" si="0"/>
        <v>1318698.08</v>
      </c>
      <c r="AM17" s="19"/>
      <c r="AN17" s="19"/>
      <c r="AO17" s="19"/>
      <c r="AP17" s="19"/>
      <c r="AQ17" s="19">
        <v>1669690</v>
      </c>
      <c r="AR17" s="19"/>
      <c r="AS17" s="19"/>
      <c r="AT17" s="19"/>
      <c r="AU17" s="19"/>
      <c r="AV17" s="19">
        <v>1669690</v>
      </c>
      <c r="AW17" s="19"/>
      <c r="AX17" s="19"/>
      <c r="AY17" s="19"/>
      <c r="AZ17" s="19"/>
    </row>
    <row r="18" spans="1:52" ht="33.450000000000003" customHeight="1">
      <c r="A18" s="16" t="s">
        <v>46</v>
      </c>
      <c r="B18" s="17" t="s">
        <v>45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 t="s">
        <v>47</v>
      </c>
      <c r="R18" s="17"/>
      <c r="S18" s="17"/>
      <c r="T18" s="19">
        <v>346100</v>
      </c>
      <c r="U18" s="19"/>
      <c r="V18" s="19"/>
      <c r="W18" s="19"/>
      <c r="X18" s="19"/>
      <c r="Y18" s="19">
        <v>20570.47</v>
      </c>
      <c r="Z18" s="19"/>
      <c r="AA18" s="19"/>
      <c r="AB18" s="19"/>
      <c r="AC18" s="19"/>
      <c r="AD18" s="19"/>
      <c r="AE18" s="19"/>
      <c r="AF18" s="19"/>
      <c r="AG18" s="19">
        <v>-12000</v>
      </c>
      <c r="AH18" s="19"/>
      <c r="AI18" s="19">
        <v>104010</v>
      </c>
      <c r="AJ18" s="19">
        <v>-117131.46</v>
      </c>
      <c r="AK18" s="19">
        <v>-23320.080000000002</v>
      </c>
      <c r="AL18" s="15">
        <f t="shared" si="0"/>
        <v>318228.92999999993</v>
      </c>
      <c r="AM18" s="19"/>
      <c r="AN18" s="19"/>
      <c r="AO18" s="19"/>
      <c r="AP18" s="19"/>
      <c r="AQ18" s="19">
        <v>330700</v>
      </c>
      <c r="AR18" s="19"/>
      <c r="AS18" s="19"/>
      <c r="AT18" s="19"/>
      <c r="AU18" s="19"/>
      <c r="AV18" s="19">
        <v>330700</v>
      </c>
      <c r="AW18" s="19"/>
      <c r="AX18" s="19"/>
      <c r="AY18" s="19"/>
      <c r="AZ18" s="19"/>
    </row>
    <row r="19" spans="1:52" ht="33.450000000000003" customHeight="1">
      <c r="A19" s="16" t="s">
        <v>48</v>
      </c>
      <c r="B19" s="17" t="s">
        <v>45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 t="s">
        <v>49</v>
      </c>
      <c r="R19" s="17"/>
      <c r="S19" s="17"/>
      <c r="T19" s="19">
        <v>27100</v>
      </c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>
        <v>-11135.44</v>
      </c>
      <c r="AL19" s="15">
        <f t="shared" si="0"/>
        <v>15964.56</v>
      </c>
      <c r="AM19" s="19"/>
      <c r="AN19" s="19"/>
      <c r="AO19" s="19"/>
      <c r="AP19" s="19"/>
      <c r="AQ19" s="19">
        <v>27100</v>
      </c>
      <c r="AR19" s="19"/>
      <c r="AS19" s="19"/>
      <c r="AT19" s="19"/>
      <c r="AU19" s="19"/>
      <c r="AV19" s="19">
        <v>27100</v>
      </c>
      <c r="AW19" s="19"/>
      <c r="AX19" s="19"/>
      <c r="AY19" s="19"/>
      <c r="AZ19" s="19"/>
    </row>
    <row r="20" spans="1:52" ht="33.450000000000003" customHeight="1">
      <c r="A20" s="13" t="s">
        <v>50</v>
      </c>
      <c r="B20" s="14" t="s">
        <v>51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2"/>
      <c r="R20" s="14"/>
      <c r="S20" s="14"/>
      <c r="T20" s="15">
        <v>400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>
        <f t="shared" si="0"/>
        <v>400</v>
      </c>
      <c r="AM20" s="15"/>
      <c r="AN20" s="15"/>
      <c r="AO20" s="15"/>
      <c r="AP20" s="15"/>
      <c r="AQ20" s="15">
        <v>400</v>
      </c>
      <c r="AR20" s="15"/>
      <c r="AS20" s="15"/>
      <c r="AT20" s="15"/>
      <c r="AU20" s="15"/>
      <c r="AV20" s="15">
        <v>400</v>
      </c>
      <c r="AW20" s="15"/>
      <c r="AX20" s="15"/>
      <c r="AY20" s="15"/>
      <c r="AZ20" s="15"/>
    </row>
    <row r="21" spans="1:52" ht="33.450000000000003" customHeight="1">
      <c r="A21" s="16" t="s">
        <v>46</v>
      </c>
      <c r="B21" s="17" t="s">
        <v>51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 t="s">
        <v>47</v>
      </c>
      <c r="R21" s="17"/>
      <c r="S21" s="17"/>
      <c r="T21" s="19">
        <v>400</v>
      </c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5">
        <f t="shared" si="0"/>
        <v>400</v>
      </c>
      <c r="AM21" s="19"/>
      <c r="AN21" s="19"/>
      <c r="AO21" s="19"/>
      <c r="AP21" s="19"/>
      <c r="AQ21" s="19">
        <v>400</v>
      </c>
      <c r="AR21" s="19"/>
      <c r="AS21" s="19"/>
      <c r="AT21" s="19"/>
      <c r="AU21" s="19"/>
      <c r="AV21" s="19">
        <v>400</v>
      </c>
      <c r="AW21" s="19"/>
      <c r="AX21" s="19"/>
      <c r="AY21" s="19"/>
      <c r="AZ21" s="19"/>
    </row>
    <row r="22" spans="1:52" ht="33.450000000000003" customHeight="1">
      <c r="A22" s="13" t="s">
        <v>52</v>
      </c>
      <c r="B22" s="14" t="s">
        <v>53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2"/>
      <c r="R22" s="14"/>
      <c r="S22" s="14"/>
      <c r="T22" s="15">
        <v>25000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>
        <f t="shared" si="0"/>
        <v>25000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1:52" ht="33.450000000000003" customHeight="1">
      <c r="A23" s="13" t="s">
        <v>54</v>
      </c>
      <c r="B23" s="14" t="s">
        <v>55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2"/>
      <c r="R23" s="14"/>
      <c r="S23" s="14"/>
      <c r="T23" s="15">
        <v>25000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>
        <f t="shared" si="0"/>
        <v>25000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1:52" ht="33.450000000000003" customHeight="1">
      <c r="A24" s="16" t="s">
        <v>48</v>
      </c>
      <c r="B24" s="17" t="s">
        <v>55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 t="s">
        <v>49</v>
      </c>
      <c r="R24" s="17"/>
      <c r="S24" s="17"/>
      <c r="T24" s="19">
        <v>25000</v>
      </c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5">
        <f t="shared" si="0"/>
        <v>25000</v>
      </c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</row>
    <row r="25" spans="1:52" ht="50.1" customHeight="1">
      <c r="A25" s="13" t="s">
        <v>56</v>
      </c>
      <c r="B25" s="14" t="s">
        <v>57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2"/>
      <c r="R25" s="14"/>
      <c r="S25" s="14"/>
      <c r="T25" s="15">
        <v>410742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>
        <f>AG26+AG28+AG30+AG32+AG34</f>
        <v>0</v>
      </c>
      <c r="AH25" s="15"/>
      <c r="AI25" s="15"/>
      <c r="AJ25" s="15"/>
      <c r="AK25" s="15"/>
      <c r="AL25" s="15">
        <f t="shared" si="0"/>
        <v>410742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1:52" ht="33.450000000000003" customHeight="1">
      <c r="A26" s="13" t="s">
        <v>58</v>
      </c>
      <c r="B26" s="14" t="s">
        <v>59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2"/>
      <c r="R26" s="14"/>
      <c r="S26" s="14"/>
      <c r="T26" s="15">
        <v>19501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>
        <f t="shared" si="0"/>
        <v>19501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52" ht="33.450000000000003" customHeight="1">
      <c r="A27" s="16" t="s">
        <v>60</v>
      </c>
      <c r="B27" s="17" t="s">
        <v>59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 t="s">
        <v>61</v>
      </c>
      <c r="R27" s="17"/>
      <c r="S27" s="17"/>
      <c r="T27" s="19">
        <v>19501</v>
      </c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5">
        <f t="shared" si="0"/>
        <v>19501</v>
      </c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</row>
    <row r="28" spans="1:52" ht="50.1" customHeight="1">
      <c r="A28" s="13" t="s">
        <v>62</v>
      </c>
      <c r="B28" s="14" t="s">
        <v>63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2"/>
      <c r="R28" s="14"/>
      <c r="S28" s="14"/>
      <c r="T28" s="15">
        <v>20186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>
        <f t="shared" si="0"/>
        <v>20186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1:52" ht="33.450000000000003" customHeight="1">
      <c r="A29" s="16" t="s">
        <v>60</v>
      </c>
      <c r="B29" s="17" t="s">
        <v>63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 t="s">
        <v>61</v>
      </c>
      <c r="R29" s="17"/>
      <c r="S29" s="17"/>
      <c r="T29" s="19">
        <v>20186</v>
      </c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5">
        <f t="shared" si="0"/>
        <v>20186</v>
      </c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1:52" ht="50.1" customHeight="1">
      <c r="A30" s="13" t="s">
        <v>64</v>
      </c>
      <c r="B30" s="14" t="s">
        <v>65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2"/>
      <c r="R30" s="14"/>
      <c r="S30" s="14"/>
      <c r="T30" s="15">
        <v>985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>
        <f t="shared" si="0"/>
        <v>985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1:52" ht="33.450000000000003" customHeight="1">
      <c r="A31" s="16" t="s">
        <v>60</v>
      </c>
      <c r="B31" s="17" t="s">
        <v>65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 t="s">
        <v>61</v>
      </c>
      <c r="R31" s="17"/>
      <c r="S31" s="17"/>
      <c r="T31" s="19">
        <v>985</v>
      </c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5">
        <f t="shared" si="0"/>
        <v>985</v>
      </c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</row>
    <row r="32" spans="1:52" ht="33.450000000000003" customHeight="1">
      <c r="A32" s="13" t="s">
        <v>66</v>
      </c>
      <c r="B32" s="14" t="s">
        <v>67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2"/>
      <c r="R32" s="14"/>
      <c r="S32" s="14"/>
      <c r="T32" s="15">
        <v>370070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>
        <f t="shared" si="0"/>
        <v>370070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1:52" ht="33.450000000000003" customHeight="1">
      <c r="A33" s="16" t="s">
        <v>60</v>
      </c>
      <c r="B33" s="17" t="s">
        <v>67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 t="s">
        <v>61</v>
      </c>
      <c r="R33" s="17"/>
      <c r="S33" s="17"/>
      <c r="T33" s="19">
        <v>370070</v>
      </c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5">
        <f t="shared" si="0"/>
        <v>370070</v>
      </c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</row>
    <row r="34" spans="1:52" s="25" customFormat="1" ht="33.450000000000003" customHeight="1">
      <c r="A34" s="21" t="s">
        <v>164</v>
      </c>
      <c r="B34" s="22" t="s">
        <v>165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  <c r="R34" s="22"/>
      <c r="S34" s="22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>
        <v>0</v>
      </c>
      <c r="AH34" s="24"/>
      <c r="AI34" s="24"/>
      <c r="AJ34" s="24"/>
      <c r="AK34" s="24"/>
      <c r="AL34" s="15">
        <f t="shared" si="0"/>
        <v>0</v>
      </c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33.450000000000003" customHeight="1">
      <c r="A35" s="16" t="s">
        <v>60</v>
      </c>
      <c r="B35" s="27" t="s">
        <v>165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 t="s">
        <v>61</v>
      </c>
      <c r="R35" s="17"/>
      <c r="S35" s="17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>
        <v>0</v>
      </c>
      <c r="AH35" s="19"/>
      <c r="AI35" s="19"/>
      <c r="AJ35" s="19"/>
      <c r="AK35" s="19"/>
      <c r="AL35" s="15">
        <f t="shared" si="0"/>
        <v>0</v>
      </c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</row>
    <row r="36" spans="1:52" ht="33.450000000000003" customHeight="1">
      <c r="A36" s="13" t="s">
        <v>68</v>
      </c>
      <c r="B36" s="14" t="s">
        <v>69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2"/>
      <c r="R36" s="14"/>
      <c r="S36" s="14"/>
      <c r="T36" s="15">
        <v>5000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9">
        <v>-5000</v>
      </c>
      <c r="AL36" s="15">
        <f t="shared" si="0"/>
        <v>0</v>
      </c>
      <c r="AM36" s="15"/>
      <c r="AN36" s="15"/>
      <c r="AO36" s="15"/>
      <c r="AP36" s="15"/>
      <c r="AQ36" s="15">
        <v>5000</v>
      </c>
      <c r="AR36" s="15"/>
      <c r="AS36" s="15"/>
      <c r="AT36" s="15"/>
      <c r="AU36" s="15"/>
      <c r="AV36" s="15">
        <v>5000</v>
      </c>
      <c r="AW36" s="15"/>
      <c r="AX36" s="15"/>
      <c r="AY36" s="15"/>
      <c r="AZ36" s="15"/>
    </row>
    <row r="37" spans="1:52" ht="33.450000000000003" customHeight="1">
      <c r="A37" s="13" t="s">
        <v>70</v>
      </c>
      <c r="B37" s="14" t="s">
        <v>71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2"/>
      <c r="R37" s="14"/>
      <c r="S37" s="14"/>
      <c r="T37" s="15">
        <v>5000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9">
        <v>-5000</v>
      </c>
      <c r="AL37" s="15">
        <f t="shared" si="0"/>
        <v>0</v>
      </c>
      <c r="AM37" s="15"/>
      <c r="AN37" s="15"/>
      <c r="AO37" s="15"/>
      <c r="AP37" s="15"/>
      <c r="AQ37" s="15">
        <v>5000</v>
      </c>
      <c r="AR37" s="15"/>
      <c r="AS37" s="15"/>
      <c r="AT37" s="15"/>
      <c r="AU37" s="15"/>
      <c r="AV37" s="15">
        <v>5000</v>
      </c>
      <c r="AW37" s="15"/>
      <c r="AX37" s="15"/>
      <c r="AY37" s="15"/>
      <c r="AZ37" s="15"/>
    </row>
    <row r="38" spans="1:52" ht="33.450000000000003" customHeight="1">
      <c r="A38" s="16" t="s">
        <v>48</v>
      </c>
      <c r="B38" s="17" t="s">
        <v>71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 t="s">
        <v>49</v>
      </c>
      <c r="R38" s="17"/>
      <c r="S38" s="17"/>
      <c r="T38" s="19">
        <v>5000</v>
      </c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>
        <v>-5000</v>
      </c>
      <c r="AL38" s="15">
        <f t="shared" si="0"/>
        <v>0</v>
      </c>
      <c r="AM38" s="19"/>
      <c r="AN38" s="19"/>
      <c r="AO38" s="19"/>
      <c r="AP38" s="19"/>
      <c r="AQ38" s="19">
        <v>5000</v>
      </c>
      <c r="AR38" s="19"/>
      <c r="AS38" s="19"/>
      <c r="AT38" s="19"/>
      <c r="AU38" s="19"/>
      <c r="AV38" s="19">
        <v>5000</v>
      </c>
      <c r="AW38" s="19"/>
      <c r="AX38" s="19"/>
      <c r="AY38" s="19"/>
      <c r="AZ38" s="19"/>
    </row>
    <row r="39" spans="1:52" ht="33.450000000000003" customHeight="1">
      <c r="A39" s="13" t="s">
        <v>72</v>
      </c>
      <c r="B39" s="14" t="s">
        <v>73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2"/>
      <c r="R39" s="14"/>
      <c r="S39" s="14"/>
      <c r="T39" s="15">
        <v>71790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>
        <f>AK40+AK42</f>
        <v>8905.14</v>
      </c>
      <c r="AL39" s="15">
        <f t="shared" si="0"/>
        <v>80695.14</v>
      </c>
      <c r="AM39" s="15"/>
      <c r="AN39" s="15"/>
      <c r="AO39" s="15"/>
      <c r="AP39" s="15"/>
      <c r="AQ39" s="15">
        <v>71790</v>
      </c>
      <c r="AR39" s="15"/>
      <c r="AS39" s="15"/>
      <c r="AT39" s="15"/>
      <c r="AU39" s="15"/>
      <c r="AV39" s="15">
        <v>71790</v>
      </c>
      <c r="AW39" s="15"/>
      <c r="AX39" s="15"/>
      <c r="AY39" s="15"/>
      <c r="AZ39" s="15"/>
    </row>
    <row r="40" spans="1:52" ht="50.1" customHeight="1">
      <c r="A40" s="13" t="s">
        <v>74</v>
      </c>
      <c r="B40" s="14" t="s">
        <v>75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2"/>
      <c r="R40" s="14"/>
      <c r="S40" s="14"/>
      <c r="T40" s="15">
        <v>56630</v>
      </c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9">
        <v>8904.56</v>
      </c>
      <c r="AL40" s="15">
        <f t="shared" si="0"/>
        <v>65534.559999999998</v>
      </c>
      <c r="AM40" s="15"/>
      <c r="AN40" s="15"/>
      <c r="AO40" s="15"/>
      <c r="AP40" s="15"/>
      <c r="AQ40" s="15">
        <v>56630</v>
      </c>
      <c r="AR40" s="15"/>
      <c r="AS40" s="15"/>
      <c r="AT40" s="15"/>
      <c r="AU40" s="15"/>
      <c r="AV40" s="15">
        <v>56630</v>
      </c>
      <c r="AW40" s="15"/>
      <c r="AX40" s="15"/>
      <c r="AY40" s="15"/>
      <c r="AZ40" s="15"/>
    </row>
    <row r="41" spans="1:52" ht="33.450000000000003" customHeight="1">
      <c r="A41" s="16" t="s">
        <v>76</v>
      </c>
      <c r="B41" s="17" t="s">
        <v>75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 t="s">
        <v>77</v>
      </c>
      <c r="R41" s="17"/>
      <c r="S41" s="17"/>
      <c r="T41" s="19">
        <v>56630</v>
      </c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>
        <v>8904.56</v>
      </c>
      <c r="AL41" s="15">
        <f t="shared" si="0"/>
        <v>65534.559999999998</v>
      </c>
      <c r="AM41" s="19"/>
      <c r="AN41" s="19"/>
      <c r="AO41" s="19"/>
      <c r="AP41" s="19"/>
      <c r="AQ41" s="19">
        <v>56630</v>
      </c>
      <c r="AR41" s="19"/>
      <c r="AS41" s="19"/>
      <c r="AT41" s="19"/>
      <c r="AU41" s="19"/>
      <c r="AV41" s="19">
        <v>56630</v>
      </c>
      <c r="AW41" s="19"/>
      <c r="AX41" s="19"/>
      <c r="AY41" s="19"/>
      <c r="AZ41" s="19"/>
    </row>
    <row r="42" spans="1:52" ht="33.450000000000003" customHeight="1">
      <c r="A42" s="13" t="s">
        <v>78</v>
      </c>
      <c r="B42" s="14" t="s">
        <v>79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2"/>
      <c r="R42" s="14"/>
      <c r="S42" s="14"/>
      <c r="T42" s="15">
        <v>15160</v>
      </c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9">
        <v>0.57999999999999996</v>
      </c>
      <c r="AL42" s="15">
        <f t="shared" si="0"/>
        <v>15160.58</v>
      </c>
      <c r="AM42" s="15"/>
      <c r="AN42" s="15"/>
      <c r="AO42" s="15"/>
      <c r="AP42" s="15"/>
      <c r="AQ42" s="15">
        <v>15160</v>
      </c>
      <c r="AR42" s="15"/>
      <c r="AS42" s="15"/>
      <c r="AT42" s="15"/>
      <c r="AU42" s="15"/>
      <c r="AV42" s="15">
        <v>15160</v>
      </c>
      <c r="AW42" s="15"/>
      <c r="AX42" s="15"/>
      <c r="AY42" s="15"/>
      <c r="AZ42" s="15"/>
    </row>
    <row r="43" spans="1:52" ht="33.450000000000003" customHeight="1">
      <c r="A43" s="16" t="s">
        <v>76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8" t="s">
        <v>77</v>
      </c>
      <c r="R43" s="17"/>
      <c r="S43" s="17"/>
      <c r="T43" s="19">
        <v>15160</v>
      </c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>
        <v>0.57999999999999996</v>
      </c>
      <c r="AL43" s="15">
        <f t="shared" si="0"/>
        <v>15160.58</v>
      </c>
      <c r="AM43" s="19"/>
      <c r="AN43" s="19"/>
      <c r="AO43" s="19"/>
      <c r="AP43" s="19"/>
      <c r="AQ43" s="19">
        <v>15160</v>
      </c>
      <c r="AR43" s="19"/>
      <c r="AS43" s="19"/>
      <c r="AT43" s="19"/>
      <c r="AU43" s="19"/>
      <c r="AV43" s="19">
        <v>15160</v>
      </c>
      <c r="AW43" s="19"/>
      <c r="AX43" s="19"/>
      <c r="AY43" s="19"/>
      <c r="AZ43" s="19"/>
    </row>
    <row r="44" spans="1:52" ht="33.450000000000003" customHeight="1">
      <c r="A44" s="13" t="s">
        <v>80</v>
      </c>
      <c r="B44" s="14" t="s">
        <v>81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2"/>
      <c r="R44" s="14"/>
      <c r="S44" s="14"/>
      <c r="T44" s="15">
        <v>88300</v>
      </c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>
        <f t="shared" si="0"/>
        <v>88300</v>
      </c>
      <c r="AM44" s="15"/>
      <c r="AN44" s="15"/>
      <c r="AO44" s="15"/>
      <c r="AP44" s="15"/>
      <c r="AQ44" s="15">
        <v>88300</v>
      </c>
      <c r="AR44" s="15"/>
      <c r="AS44" s="15"/>
      <c r="AT44" s="15"/>
      <c r="AU44" s="15"/>
      <c r="AV44" s="15">
        <v>90600</v>
      </c>
      <c r="AW44" s="15"/>
      <c r="AX44" s="15"/>
      <c r="AY44" s="15"/>
      <c r="AZ44" s="15"/>
    </row>
    <row r="45" spans="1:52" ht="33.450000000000003" customHeight="1">
      <c r="A45" s="13" t="s">
        <v>82</v>
      </c>
      <c r="B45" s="14" t="s">
        <v>83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2"/>
      <c r="R45" s="14"/>
      <c r="S45" s="14"/>
      <c r="T45" s="15">
        <v>88300</v>
      </c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>
        <f t="shared" si="0"/>
        <v>88300</v>
      </c>
      <c r="AM45" s="15"/>
      <c r="AN45" s="15"/>
      <c r="AO45" s="15"/>
      <c r="AP45" s="15"/>
      <c r="AQ45" s="15">
        <v>88300</v>
      </c>
      <c r="AR45" s="15"/>
      <c r="AS45" s="15"/>
      <c r="AT45" s="15"/>
      <c r="AU45" s="15"/>
      <c r="AV45" s="15">
        <v>90600</v>
      </c>
      <c r="AW45" s="15"/>
      <c r="AX45" s="15"/>
      <c r="AY45" s="15"/>
      <c r="AZ45" s="15"/>
    </row>
    <row r="46" spans="1:52" ht="66.900000000000006" customHeight="1">
      <c r="A46" s="16" t="s">
        <v>42</v>
      </c>
      <c r="B46" s="17" t="s">
        <v>83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8" t="s">
        <v>43</v>
      </c>
      <c r="R46" s="17"/>
      <c r="S46" s="17"/>
      <c r="T46" s="19">
        <v>82300</v>
      </c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5">
        <f t="shared" si="0"/>
        <v>82300</v>
      </c>
      <c r="AM46" s="19"/>
      <c r="AN46" s="19"/>
      <c r="AO46" s="19"/>
      <c r="AP46" s="19"/>
      <c r="AQ46" s="19">
        <v>82300</v>
      </c>
      <c r="AR46" s="19"/>
      <c r="AS46" s="19"/>
      <c r="AT46" s="19"/>
      <c r="AU46" s="19"/>
      <c r="AV46" s="19">
        <v>82300</v>
      </c>
      <c r="AW46" s="19"/>
      <c r="AX46" s="19"/>
      <c r="AY46" s="19"/>
      <c r="AZ46" s="19"/>
    </row>
    <row r="47" spans="1:52" ht="33.450000000000003" customHeight="1">
      <c r="A47" s="16" t="s">
        <v>46</v>
      </c>
      <c r="B47" s="17" t="s">
        <v>83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 t="s">
        <v>47</v>
      </c>
      <c r="R47" s="17"/>
      <c r="S47" s="17"/>
      <c r="T47" s="19">
        <v>6000</v>
      </c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5">
        <f t="shared" si="0"/>
        <v>6000</v>
      </c>
      <c r="AM47" s="19"/>
      <c r="AN47" s="19"/>
      <c r="AO47" s="19"/>
      <c r="AP47" s="19"/>
      <c r="AQ47" s="19">
        <v>6000</v>
      </c>
      <c r="AR47" s="19"/>
      <c r="AS47" s="19"/>
      <c r="AT47" s="19"/>
      <c r="AU47" s="19"/>
      <c r="AV47" s="19">
        <v>8300</v>
      </c>
      <c r="AW47" s="19"/>
      <c r="AX47" s="19"/>
      <c r="AY47" s="19"/>
      <c r="AZ47" s="19"/>
    </row>
    <row r="48" spans="1:52" ht="33.450000000000003" customHeight="1">
      <c r="A48" s="13" t="s">
        <v>84</v>
      </c>
      <c r="B48" s="14" t="s">
        <v>85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2"/>
      <c r="R48" s="14"/>
      <c r="S48" s="14"/>
      <c r="T48" s="15">
        <v>489800</v>
      </c>
      <c r="U48" s="15"/>
      <c r="V48" s="15"/>
      <c r="W48" s="15"/>
      <c r="X48" s="15"/>
      <c r="Y48" s="15">
        <v>48197.599999999999</v>
      </c>
      <c r="Z48" s="15"/>
      <c r="AA48" s="15"/>
      <c r="AB48" s="15"/>
      <c r="AC48" s="15"/>
      <c r="AD48" s="15">
        <f>AD49+AD52+AD54+AD56</f>
        <v>319622</v>
      </c>
      <c r="AE48" s="15">
        <f>AE49+AE52+AE54+AE56</f>
        <v>-280207</v>
      </c>
      <c r="AF48" s="15">
        <f t="shared" ref="AF48:AK48" si="1">AF49+AF54</f>
        <v>0</v>
      </c>
      <c r="AG48" s="15">
        <f t="shared" si="1"/>
        <v>0</v>
      </c>
      <c r="AH48" s="15">
        <f t="shared" si="1"/>
        <v>-39415</v>
      </c>
      <c r="AI48" s="15">
        <f t="shared" si="1"/>
        <v>0</v>
      </c>
      <c r="AJ48" s="15">
        <f t="shared" si="1"/>
        <v>0</v>
      </c>
      <c r="AK48" s="15">
        <f t="shared" si="1"/>
        <v>0</v>
      </c>
      <c r="AL48" s="15">
        <f t="shared" si="0"/>
        <v>537997.6</v>
      </c>
      <c r="AM48" s="15"/>
      <c r="AN48" s="15"/>
      <c r="AO48" s="15"/>
      <c r="AP48" s="15"/>
      <c r="AQ48" s="15">
        <v>494700</v>
      </c>
      <c r="AR48" s="15"/>
      <c r="AS48" s="15"/>
      <c r="AT48" s="15"/>
      <c r="AU48" s="15"/>
      <c r="AV48" s="15">
        <v>514400</v>
      </c>
      <c r="AW48" s="15"/>
      <c r="AX48" s="15"/>
      <c r="AY48" s="15"/>
      <c r="AZ48" s="15"/>
    </row>
    <row r="49" spans="1:52" ht="33.450000000000003" customHeight="1">
      <c r="A49" s="13" t="s">
        <v>86</v>
      </c>
      <c r="B49" s="14" t="s">
        <v>87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2"/>
      <c r="R49" s="14"/>
      <c r="S49" s="14"/>
      <c r="T49" s="15">
        <v>489800</v>
      </c>
      <c r="U49" s="15"/>
      <c r="V49" s="15"/>
      <c r="W49" s="15"/>
      <c r="X49" s="15"/>
      <c r="Y49" s="15">
        <v>13124.55</v>
      </c>
      <c r="Z49" s="15"/>
      <c r="AA49" s="15"/>
      <c r="AB49" s="15"/>
      <c r="AC49" s="15"/>
      <c r="AD49" s="15">
        <f t="shared" ref="AD49:AF50" si="2">AD50</f>
        <v>-16822.22</v>
      </c>
      <c r="AE49" s="15">
        <f t="shared" si="2"/>
        <v>0</v>
      </c>
      <c r="AF49" s="15">
        <f t="shared" si="2"/>
        <v>-92976.9</v>
      </c>
      <c r="AG49" s="15"/>
      <c r="AH49" s="15">
        <f t="shared" ref="AH49:AK50" si="3">AH50</f>
        <v>-7175.18</v>
      </c>
      <c r="AI49" s="15">
        <f t="shared" si="3"/>
        <v>0</v>
      </c>
      <c r="AJ49" s="15">
        <f t="shared" si="3"/>
        <v>-17717.490000000002</v>
      </c>
      <c r="AK49" s="15">
        <f t="shared" si="3"/>
        <v>58945.75</v>
      </c>
      <c r="AL49" s="15">
        <f t="shared" si="0"/>
        <v>427178.50999999995</v>
      </c>
      <c r="AM49" s="15"/>
      <c r="AN49" s="15"/>
      <c r="AO49" s="15"/>
      <c r="AP49" s="15"/>
      <c r="AQ49" s="15">
        <v>494700</v>
      </c>
      <c r="AR49" s="15"/>
      <c r="AS49" s="15"/>
      <c r="AT49" s="15"/>
      <c r="AU49" s="15"/>
      <c r="AV49" s="15">
        <v>514400</v>
      </c>
      <c r="AW49" s="15"/>
      <c r="AX49" s="15"/>
      <c r="AY49" s="15"/>
      <c r="AZ49" s="15"/>
    </row>
    <row r="50" spans="1:52" ht="33.450000000000003" customHeight="1">
      <c r="A50" s="13" t="s">
        <v>88</v>
      </c>
      <c r="B50" s="14" t="s">
        <v>89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2"/>
      <c r="R50" s="14"/>
      <c r="S50" s="14"/>
      <c r="T50" s="15">
        <v>393452.07</v>
      </c>
      <c r="U50" s="15"/>
      <c r="V50" s="15"/>
      <c r="W50" s="15"/>
      <c r="X50" s="15"/>
      <c r="Y50" s="15">
        <v>13124.55</v>
      </c>
      <c r="Z50" s="15"/>
      <c r="AA50" s="15"/>
      <c r="AB50" s="15"/>
      <c r="AC50" s="15"/>
      <c r="AD50" s="15">
        <f t="shared" si="2"/>
        <v>-16822.22</v>
      </c>
      <c r="AE50" s="15">
        <f t="shared" si="2"/>
        <v>0</v>
      </c>
      <c r="AF50" s="15">
        <f t="shared" si="2"/>
        <v>-92976.9</v>
      </c>
      <c r="AG50" s="15"/>
      <c r="AH50" s="15">
        <f t="shared" si="3"/>
        <v>-7175.18</v>
      </c>
      <c r="AI50" s="15">
        <f t="shared" si="3"/>
        <v>0</v>
      </c>
      <c r="AJ50" s="15">
        <f t="shared" si="3"/>
        <v>-17717.490000000002</v>
      </c>
      <c r="AK50" s="15">
        <f t="shared" si="3"/>
        <v>58945.75</v>
      </c>
      <c r="AL50" s="15">
        <f t="shared" si="0"/>
        <v>330830.58</v>
      </c>
      <c r="AM50" s="15"/>
      <c r="AN50" s="15"/>
      <c r="AO50" s="15"/>
      <c r="AP50" s="15"/>
      <c r="AQ50" s="15">
        <v>494700</v>
      </c>
      <c r="AR50" s="15"/>
      <c r="AS50" s="15"/>
      <c r="AT50" s="15"/>
      <c r="AU50" s="15"/>
      <c r="AV50" s="15">
        <v>514400</v>
      </c>
      <c r="AW50" s="15"/>
      <c r="AX50" s="15"/>
      <c r="AY50" s="15"/>
      <c r="AZ50" s="15"/>
    </row>
    <row r="51" spans="1:52" ht="33.450000000000003" customHeight="1">
      <c r="A51" s="16" t="s">
        <v>46</v>
      </c>
      <c r="B51" s="17" t="s">
        <v>89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 t="s">
        <v>47</v>
      </c>
      <c r="R51" s="17"/>
      <c r="S51" s="17"/>
      <c r="T51" s="19">
        <v>393452.07</v>
      </c>
      <c r="U51" s="19"/>
      <c r="V51" s="19"/>
      <c r="W51" s="19"/>
      <c r="X51" s="19"/>
      <c r="Y51" s="19">
        <v>13124.55</v>
      </c>
      <c r="Z51" s="19"/>
      <c r="AA51" s="19"/>
      <c r="AB51" s="19"/>
      <c r="AC51" s="19"/>
      <c r="AD51" s="19">
        <v>-16822.22</v>
      </c>
      <c r="AE51" s="19"/>
      <c r="AF51" s="19">
        <v>-92976.9</v>
      </c>
      <c r="AG51" s="19"/>
      <c r="AH51" s="19">
        <v>-7175.18</v>
      </c>
      <c r="AI51" s="19"/>
      <c r="AJ51" s="19">
        <v>-17717.490000000002</v>
      </c>
      <c r="AK51" s="19">
        <v>58945.75</v>
      </c>
      <c r="AL51" s="15">
        <f t="shared" si="0"/>
        <v>330830.58</v>
      </c>
      <c r="AM51" s="19"/>
      <c r="AN51" s="19"/>
      <c r="AO51" s="19"/>
      <c r="AP51" s="19"/>
      <c r="AQ51" s="19">
        <v>494700</v>
      </c>
      <c r="AR51" s="19"/>
      <c r="AS51" s="19"/>
      <c r="AT51" s="19"/>
      <c r="AU51" s="19"/>
      <c r="AV51" s="19">
        <v>514400</v>
      </c>
      <c r="AW51" s="19"/>
      <c r="AX51" s="19"/>
      <c r="AY51" s="19"/>
      <c r="AZ51" s="19"/>
    </row>
    <row r="52" spans="1:52" ht="50.1" customHeight="1">
      <c r="A52" s="13" t="s">
        <v>90</v>
      </c>
      <c r="B52" s="14" t="s">
        <v>91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2"/>
      <c r="R52" s="14"/>
      <c r="S52" s="14"/>
      <c r="T52" s="15">
        <v>24154</v>
      </c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>
        <f t="shared" si="0"/>
        <v>24154</v>
      </c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</row>
    <row r="53" spans="1:52" ht="33.450000000000003" customHeight="1">
      <c r="A53" s="16" t="s">
        <v>60</v>
      </c>
      <c r="B53" s="17" t="s">
        <v>91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8" t="s">
        <v>61</v>
      </c>
      <c r="R53" s="17"/>
      <c r="S53" s="17"/>
      <c r="T53" s="19">
        <v>24154</v>
      </c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5">
        <f t="shared" si="0"/>
        <v>24154</v>
      </c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</row>
    <row r="54" spans="1:52" ht="66.900000000000006" customHeight="1">
      <c r="A54" s="13" t="s">
        <v>158</v>
      </c>
      <c r="B54" s="14" t="s">
        <v>92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2"/>
      <c r="R54" s="14"/>
      <c r="S54" s="14"/>
      <c r="T54" s="15">
        <v>72193.929999999993</v>
      </c>
      <c r="U54" s="15"/>
      <c r="V54" s="15"/>
      <c r="W54" s="15"/>
      <c r="X54" s="15"/>
      <c r="Y54" s="15"/>
      <c r="Z54" s="15"/>
      <c r="AA54" s="15"/>
      <c r="AB54" s="15"/>
      <c r="AC54" s="15"/>
      <c r="AD54" s="15">
        <v>336444.22</v>
      </c>
      <c r="AE54" s="15">
        <v>-280207</v>
      </c>
      <c r="AF54" s="15">
        <f>AF55</f>
        <v>92976.9</v>
      </c>
      <c r="AG54" s="15"/>
      <c r="AH54" s="15">
        <v>-32239.82</v>
      </c>
      <c r="AI54" s="15"/>
      <c r="AJ54" s="15">
        <f>AJ55</f>
        <v>17717.490000000002</v>
      </c>
      <c r="AK54" s="19">
        <v>-58945.75</v>
      </c>
      <c r="AL54" s="15">
        <f t="shared" si="0"/>
        <v>147939.96999999994</v>
      </c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</row>
    <row r="55" spans="1:52" ht="33.450000000000003" customHeight="1">
      <c r="A55" s="16" t="s">
        <v>60</v>
      </c>
      <c r="B55" s="17" t="s">
        <v>92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8" t="s">
        <v>61</v>
      </c>
      <c r="R55" s="17"/>
      <c r="S55" s="17"/>
      <c r="T55" s="19">
        <v>72193.929999999993</v>
      </c>
      <c r="U55" s="19"/>
      <c r="V55" s="19"/>
      <c r="W55" s="19"/>
      <c r="X55" s="19"/>
      <c r="Y55" s="19"/>
      <c r="Z55" s="19"/>
      <c r="AA55" s="19"/>
      <c r="AB55" s="19"/>
      <c r="AC55" s="19"/>
      <c r="AD55" s="19">
        <v>336444.22</v>
      </c>
      <c r="AE55" s="19">
        <v>-280207</v>
      </c>
      <c r="AF55" s="19">
        <v>92976.9</v>
      </c>
      <c r="AG55" s="19"/>
      <c r="AH55" s="19">
        <v>-32239.82</v>
      </c>
      <c r="AI55" s="19"/>
      <c r="AJ55" s="19">
        <v>17717.490000000002</v>
      </c>
      <c r="AK55" s="19">
        <v>-58945.75</v>
      </c>
      <c r="AL55" s="15">
        <f t="shared" si="0"/>
        <v>147939.96999999994</v>
      </c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</row>
    <row r="56" spans="1:52" ht="33.450000000000003" customHeight="1">
      <c r="A56" s="13" t="s">
        <v>93</v>
      </c>
      <c r="B56" s="14" t="s">
        <v>94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2"/>
      <c r="R56" s="14"/>
      <c r="S56" s="14"/>
      <c r="T56" s="15"/>
      <c r="U56" s="15"/>
      <c r="V56" s="15"/>
      <c r="W56" s="15"/>
      <c r="X56" s="15"/>
      <c r="Y56" s="15">
        <v>35073.050000000003</v>
      </c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>
        <f t="shared" si="0"/>
        <v>35073.050000000003</v>
      </c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</row>
    <row r="57" spans="1:52" ht="33.450000000000003" customHeight="1">
      <c r="A57" s="13" t="s">
        <v>95</v>
      </c>
      <c r="B57" s="14" t="s">
        <v>96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2"/>
      <c r="R57" s="14"/>
      <c r="S57" s="14"/>
      <c r="T57" s="15"/>
      <c r="U57" s="15"/>
      <c r="V57" s="15"/>
      <c r="W57" s="15"/>
      <c r="X57" s="15"/>
      <c r="Y57" s="15">
        <v>35073.050000000003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>
        <f t="shared" si="0"/>
        <v>35073.050000000003</v>
      </c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</row>
    <row r="58" spans="1:52" ht="33.450000000000003" customHeight="1">
      <c r="A58" s="16" t="s">
        <v>46</v>
      </c>
      <c r="B58" s="17" t="s">
        <v>96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8" t="s">
        <v>47</v>
      </c>
      <c r="R58" s="17"/>
      <c r="S58" s="17"/>
      <c r="T58" s="19"/>
      <c r="U58" s="19"/>
      <c r="V58" s="19"/>
      <c r="W58" s="19"/>
      <c r="X58" s="19"/>
      <c r="Y58" s="19">
        <v>35073.050000000003</v>
      </c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5">
        <f t="shared" si="0"/>
        <v>35073.050000000003</v>
      </c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</row>
    <row r="59" spans="1:52" ht="50.1" customHeight="1">
      <c r="A59" s="13" t="s">
        <v>97</v>
      </c>
      <c r="B59" s="14" t="s">
        <v>98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2"/>
      <c r="R59" s="14"/>
      <c r="S59" s="14"/>
      <c r="T59" s="15">
        <v>10000</v>
      </c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>
        <f>AG60</f>
        <v>356239.86</v>
      </c>
      <c r="AH59" s="15">
        <f>AH60</f>
        <v>0</v>
      </c>
      <c r="AI59" s="15">
        <f>AI60</f>
        <v>0</v>
      </c>
      <c r="AJ59" s="15">
        <f>AJ60</f>
        <v>104010</v>
      </c>
      <c r="AK59" s="15">
        <f>AK60</f>
        <v>-10000</v>
      </c>
      <c r="AL59" s="15">
        <f t="shared" si="0"/>
        <v>460249.86</v>
      </c>
      <c r="AM59" s="15"/>
      <c r="AN59" s="15"/>
      <c r="AO59" s="15"/>
      <c r="AP59" s="15"/>
      <c r="AQ59" s="15">
        <v>10000</v>
      </c>
      <c r="AR59" s="15"/>
      <c r="AS59" s="15"/>
      <c r="AT59" s="15"/>
      <c r="AU59" s="15"/>
      <c r="AV59" s="15">
        <v>10000</v>
      </c>
      <c r="AW59" s="15"/>
      <c r="AX59" s="15"/>
      <c r="AY59" s="15"/>
      <c r="AZ59" s="15"/>
    </row>
    <row r="60" spans="1:52" ht="50.1" customHeight="1">
      <c r="A60" s="13" t="s">
        <v>99</v>
      </c>
      <c r="B60" s="14" t="s">
        <v>100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2"/>
      <c r="R60" s="14"/>
      <c r="S60" s="14"/>
      <c r="T60" s="15">
        <v>10000</v>
      </c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>
        <f>AG61+AG63</f>
        <v>356239.86</v>
      </c>
      <c r="AH60" s="15">
        <f>AH61+AH63</f>
        <v>0</v>
      </c>
      <c r="AI60" s="15">
        <f>AI61+AI63</f>
        <v>0</v>
      </c>
      <c r="AJ60" s="15">
        <f>AJ61+AJ63</f>
        <v>104010</v>
      </c>
      <c r="AK60" s="15">
        <f>AK61+AK63</f>
        <v>-10000</v>
      </c>
      <c r="AL60" s="15">
        <f t="shared" si="0"/>
        <v>460249.86</v>
      </c>
      <c r="AM60" s="15"/>
      <c r="AN60" s="15"/>
      <c r="AO60" s="15"/>
      <c r="AP60" s="15"/>
      <c r="AQ60" s="15">
        <v>10000</v>
      </c>
      <c r="AR60" s="15"/>
      <c r="AS60" s="15"/>
      <c r="AT60" s="15"/>
      <c r="AU60" s="15"/>
      <c r="AV60" s="15">
        <v>10000</v>
      </c>
      <c r="AW60" s="15"/>
      <c r="AX60" s="15"/>
      <c r="AY60" s="15"/>
      <c r="AZ60" s="15"/>
    </row>
    <row r="61" spans="1:52" ht="50.1" customHeight="1">
      <c r="A61" s="13" t="s">
        <v>101</v>
      </c>
      <c r="B61" s="14" t="s">
        <v>102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2"/>
      <c r="R61" s="14"/>
      <c r="S61" s="14"/>
      <c r="T61" s="15">
        <v>10000</v>
      </c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9">
        <v>-10000</v>
      </c>
      <c r="AL61" s="15">
        <f t="shared" si="0"/>
        <v>0</v>
      </c>
      <c r="AM61" s="15"/>
      <c r="AN61" s="15"/>
      <c r="AO61" s="15"/>
      <c r="AP61" s="15"/>
      <c r="AQ61" s="15">
        <v>10000</v>
      </c>
      <c r="AR61" s="15"/>
      <c r="AS61" s="15"/>
      <c r="AT61" s="15"/>
      <c r="AU61" s="15"/>
      <c r="AV61" s="15">
        <v>10000</v>
      </c>
      <c r="AW61" s="15"/>
      <c r="AX61" s="15"/>
      <c r="AY61" s="15"/>
      <c r="AZ61" s="15"/>
    </row>
    <row r="62" spans="1:52" ht="33.450000000000003" customHeight="1">
      <c r="A62" s="16" t="s">
        <v>46</v>
      </c>
      <c r="B62" s="17" t="s">
        <v>102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8" t="s">
        <v>47</v>
      </c>
      <c r="R62" s="17"/>
      <c r="S62" s="17"/>
      <c r="T62" s="19">
        <v>10000</v>
      </c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>
        <v>-10000</v>
      </c>
      <c r="AL62" s="15">
        <f>SUM(T62:AK62)</f>
        <v>0</v>
      </c>
      <c r="AM62" s="19"/>
      <c r="AN62" s="19"/>
      <c r="AO62" s="19"/>
      <c r="AP62" s="19"/>
      <c r="AQ62" s="19">
        <v>10000</v>
      </c>
      <c r="AR62" s="19"/>
      <c r="AS62" s="19"/>
      <c r="AT62" s="19"/>
      <c r="AU62" s="19"/>
      <c r="AV62" s="19">
        <v>10000</v>
      </c>
      <c r="AW62" s="19"/>
      <c r="AX62" s="19"/>
      <c r="AY62" s="19"/>
      <c r="AZ62" s="19"/>
    </row>
    <row r="63" spans="1:52" s="25" customFormat="1" ht="33.450000000000003" customHeight="1">
      <c r="A63" s="21" t="s">
        <v>164</v>
      </c>
      <c r="B63" s="22" t="s">
        <v>166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3"/>
      <c r="R63" s="22"/>
      <c r="S63" s="22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>
        <v>356239.86</v>
      </c>
      <c r="AH63" s="24"/>
      <c r="AI63" s="24"/>
      <c r="AJ63" s="24">
        <f>AJ64</f>
        <v>104010</v>
      </c>
      <c r="AK63" s="24"/>
      <c r="AL63" s="15">
        <f t="shared" si="0"/>
        <v>460249.86</v>
      </c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33.450000000000003" customHeight="1">
      <c r="A64" s="16" t="s">
        <v>60</v>
      </c>
      <c r="B64" s="27" t="s">
        <v>166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8" t="s">
        <v>61</v>
      </c>
      <c r="R64" s="17"/>
      <c r="S64" s="17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>
        <v>356239.86</v>
      </c>
      <c r="AH64" s="19"/>
      <c r="AI64" s="19"/>
      <c r="AJ64" s="19">
        <v>104010</v>
      </c>
      <c r="AK64" s="19"/>
      <c r="AL64" s="15">
        <f t="shared" si="0"/>
        <v>460249.86</v>
      </c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</row>
    <row r="65" spans="1:52" ht="50.1" customHeight="1">
      <c r="A65" s="13" t="s">
        <v>103</v>
      </c>
      <c r="B65" s="14" t="s">
        <v>104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2"/>
      <c r="R65" s="14"/>
      <c r="S65" s="14"/>
      <c r="T65" s="15">
        <v>508178</v>
      </c>
      <c r="U65" s="15"/>
      <c r="V65" s="15"/>
      <c r="W65" s="15"/>
      <c r="X65" s="15"/>
      <c r="Y65" s="15">
        <v>28359.49</v>
      </c>
      <c r="Z65" s="15"/>
      <c r="AA65" s="15"/>
      <c r="AB65" s="15"/>
      <c r="AC65" s="15"/>
      <c r="AD65" s="15">
        <f>AD66+AD69+AD72+AD75</f>
        <v>432000</v>
      </c>
      <c r="AE65" s="15">
        <f t="shared" ref="AE65:AK65" si="4">AE66+AE69+AE72+AE75</f>
        <v>0</v>
      </c>
      <c r="AF65" s="15">
        <f t="shared" si="4"/>
        <v>0</v>
      </c>
      <c r="AG65" s="15">
        <f t="shared" si="4"/>
        <v>0</v>
      </c>
      <c r="AH65" s="15">
        <f t="shared" si="4"/>
        <v>0</v>
      </c>
      <c r="AI65" s="15">
        <f t="shared" si="4"/>
        <v>36600</v>
      </c>
      <c r="AJ65" s="15">
        <f t="shared" si="4"/>
        <v>13121.46</v>
      </c>
      <c r="AK65" s="15">
        <f t="shared" si="4"/>
        <v>-41930.58</v>
      </c>
      <c r="AL65" s="15">
        <f t="shared" si="0"/>
        <v>976328.37</v>
      </c>
      <c r="AM65" s="15"/>
      <c r="AN65" s="15"/>
      <c r="AO65" s="15"/>
      <c r="AP65" s="15"/>
      <c r="AQ65" s="15">
        <v>456622.5</v>
      </c>
      <c r="AR65" s="15"/>
      <c r="AS65" s="15"/>
      <c r="AT65" s="15"/>
      <c r="AU65" s="15"/>
      <c r="AV65" s="15">
        <v>417250</v>
      </c>
      <c r="AW65" s="15"/>
      <c r="AX65" s="15"/>
      <c r="AY65" s="15"/>
      <c r="AZ65" s="15"/>
    </row>
    <row r="66" spans="1:52" ht="33.450000000000003" customHeight="1">
      <c r="A66" s="13" t="s">
        <v>105</v>
      </c>
      <c r="B66" s="14" t="s">
        <v>106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2"/>
      <c r="R66" s="14"/>
      <c r="S66" s="14"/>
      <c r="T66" s="15">
        <v>3000</v>
      </c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9">
        <v>-3000</v>
      </c>
      <c r="AL66" s="15">
        <f t="shared" si="0"/>
        <v>0</v>
      </c>
      <c r="AM66" s="15"/>
      <c r="AN66" s="15"/>
      <c r="AO66" s="15"/>
      <c r="AP66" s="15"/>
      <c r="AQ66" s="15">
        <v>3000</v>
      </c>
      <c r="AR66" s="15"/>
      <c r="AS66" s="15"/>
      <c r="AT66" s="15"/>
      <c r="AU66" s="15"/>
      <c r="AV66" s="15">
        <v>3000</v>
      </c>
      <c r="AW66" s="15"/>
      <c r="AX66" s="15"/>
      <c r="AY66" s="15"/>
      <c r="AZ66" s="15"/>
    </row>
    <row r="67" spans="1:52" ht="33.450000000000003" customHeight="1">
      <c r="A67" s="13" t="s">
        <v>107</v>
      </c>
      <c r="B67" s="14" t="s">
        <v>108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2"/>
      <c r="R67" s="14"/>
      <c r="S67" s="14"/>
      <c r="T67" s="15">
        <v>3000</v>
      </c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9">
        <v>-3000</v>
      </c>
      <c r="AL67" s="15">
        <f t="shared" si="0"/>
        <v>0</v>
      </c>
      <c r="AM67" s="15"/>
      <c r="AN67" s="15"/>
      <c r="AO67" s="15"/>
      <c r="AP67" s="15"/>
      <c r="AQ67" s="15">
        <v>3000</v>
      </c>
      <c r="AR67" s="15"/>
      <c r="AS67" s="15"/>
      <c r="AT67" s="15"/>
      <c r="AU67" s="15"/>
      <c r="AV67" s="15">
        <v>3000</v>
      </c>
      <c r="AW67" s="15"/>
      <c r="AX67" s="15"/>
      <c r="AY67" s="15"/>
      <c r="AZ67" s="15"/>
    </row>
    <row r="68" spans="1:52" ht="33.450000000000003" customHeight="1">
      <c r="A68" s="16" t="s">
        <v>46</v>
      </c>
      <c r="B68" s="17" t="s">
        <v>108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8" t="s">
        <v>47</v>
      </c>
      <c r="R68" s="17"/>
      <c r="S68" s="17"/>
      <c r="T68" s="19">
        <v>3000</v>
      </c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>
        <v>-3000</v>
      </c>
      <c r="AL68" s="15">
        <f t="shared" si="0"/>
        <v>0</v>
      </c>
      <c r="AM68" s="19"/>
      <c r="AN68" s="19"/>
      <c r="AO68" s="19"/>
      <c r="AP68" s="19"/>
      <c r="AQ68" s="19">
        <v>3000</v>
      </c>
      <c r="AR68" s="19"/>
      <c r="AS68" s="19"/>
      <c r="AT68" s="19"/>
      <c r="AU68" s="19"/>
      <c r="AV68" s="19">
        <v>3000</v>
      </c>
      <c r="AW68" s="19"/>
      <c r="AX68" s="19"/>
      <c r="AY68" s="19"/>
      <c r="AZ68" s="19"/>
    </row>
    <row r="69" spans="1:52" ht="33.450000000000003" customHeight="1">
      <c r="A69" s="13" t="s">
        <v>109</v>
      </c>
      <c r="B69" s="14" t="s">
        <v>110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2"/>
      <c r="R69" s="14"/>
      <c r="S69" s="14"/>
      <c r="T69" s="15">
        <v>148000</v>
      </c>
      <c r="U69" s="15"/>
      <c r="V69" s="15"/>
      <c r="W69" s="15"/>
      <c r="X69" s="15"/>
      <c r="Y69" s="15">
        <v>13359.49</v>
      </c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>
        <f>AJ70</f>
        <v>13121.46</v>
      </c>
      <c r="AK69" s="19">
        <v>-705.46</v>
      </c>
      <c r="AL69" s="15">
        <f t="shared" si="0"/>
        <v>173775.49</v>
      </c>
      <c r="AM69" s="15"/>
      <c r="AN69" s="15"/>
      <c r="AO69" s="15"/>
      <c r="AP69" s="15"/>
      <c r="AQ69" s="15">
        <v>98000</v>
      </c>
      <c r="AR69" s="15"/>
      <c r="AS69" s="15"/>
      <c r="AT69" s="15"/>
      <c r="AU69" s="15"/>
      <c r="AV69" s="15">
        <v>98000</v>
      </c>
      <c r="AW69" s="15"/>
      <c r="AX69" s="15"/>
      <c r="AY69" s="15"/>
      <c r="AZ69" s="15"/>
    </row>
    <row r="70" spans="1:52" ht="33.450000000000003" customHeight="1">
      <c r="A70" s="13" t="s">
        <v>111</v>
      </c>
      <c r="B70" s="14" t="s">
        <v>112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2"/>
      <c r="R70" s="14"/>
      <c r="S70" s="14"/>
      <c r="T70" s="15">
        <v>148000</v>
      </c>
      <c r="U70" s="15"/>
      <c r="V70" s="15"/>
      <c r="W70" s="15"/>
      <c r="X70" s="15"/>
      <c r="Y70" s="15">
        <v>13359.49</v>
      </c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>
        <f>AJ71</f>
        <v>13121.46</v>
      </c>
      <c r="AK70" s="19">
        <v>-705.46</v>
      </c>
      <c r="AL70" s="15">
        <f t="shared" si="0"/>
        <v>173775.49</v>
      </c>
      <c r="AM70" s="15"/>
      <c r="AN70" s="15"/>
      <c r="AO70" s="15"/>
      <c r="AP70" s="15"/>
      <c r="AQ70" s="15">
        <v>98000</v>
      </c>
      <c r="AR70" s="15"/>
      <c r="AS70" s="15"/>
      <c r="AT70" s="15"/>
      <c r="AU70" s="15"/>
      <c r="AV70" s="15">
        <v>98000</v>
      </c>
      <c r="AW70" s="15"/>
      <c r="AX70" s="15"/>
      <c r="AY70" s="15"/>
      <c r="AZ70" s="15"/>
    </row>
    <row r="71" spans="1:52" ht="33.450000000000003" customHeight="1">
      <c r="A71" s="16" t="s">
        <v>46</v>
      </c>
      <c r="B71" s="17" t="s">
        <v>112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8" t="s">
        <v>47</v>
      </c>
      <c r="R71" s="17"/>
      <c r="S71" s="17"/>
      <c r="T71" s="19">
        <v>148000</v>
      </c>
      <c r="U71" s="19"/>
      <c r="V71" s="19"/>
      <c r="W71" s="19"/>
      <c r="X71" s="19"/>
      <c r="Y71" s="19">
        <v>13359.49</v>
      </c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>
        <v>13121.46</v>
      </c>
      <c r="AK71" s="19">
        <v>-705.46</v>
      </c>
      <c r="AL71" s="15">
        <f t="shared" si="0"/>
        <v>173775.49</v>
      </c>
      <c r="AM71" s="19"/>
      <c r="AN71" s="19"/>
      <c r="AO71" s="19"/>
      <c r="AP71" s="19"/>
      <c r="AQ71" s="19">
        <v>98000</v>
      </c>
      <c r="AR71" s="19"/>
      <c r="AS71" s="19"/>
      <c r="AT71" s="19"/>
      <c r="AU71" s="19"/>
      <c r="AV71" s="19">
        <v>98000</v>
      </c>
      <c r="AW71" s="19"/>
      <c r="AX71" s="19"/>
      <c r="AY71" s="19"/>
      <c r="AZ71" s="19"/>
    </row>
    <row r="72" spans="1:52" ht="33.450000000000003" customHeight="1">
      <c r="A72" s="13" t="s">
        <v>113</v>
      </c>
      <c r="B72" s="14" t="s">
        <v>114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2"/>
      <c r="R72" s="14"/>
      <c r="S72" s="14"/>
      <c r="T72" s="15">
        <v>20000</v>
      </c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9">
        <v>2515.46</v>
      </c>
      <c r="AL72" s="15">
        <f t="shared" si="0"/>
        <v>22515.46</v>
      </c>
      <c r="AM72" s="15"/>
      <c r="AN72" s="15"/>
      <c r="AO72" s="15"/>
      <c r="AP72" s="15"/>
      <c r="AQ72" s="15">
        <v>10000</v>
      </c>
      <c r="AR72" s="15"/>
      <c r="AS72" s="15"/>
      <c r="AT72" s="15"/>
      <c r="AU72" s="15"/>
      <c r="AV72" s="15">
        <v>10000</v>
      </c>
      <c r="AW72" s="15"/>
      <c r="AX72" s="15"/>
      <c r="AY72" s="15"/>
      <c r="AZ72" s="15"/>
    </row>
    <row r="73" spans="1:52" ht="33.450000000000003" customHeight="1">
      <c r="A73" s="13" t="s">
        <v>115</v>
      </c>
      <c r="B73" s="14" t="s">
        <v>116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2"/>
      <c r="R73" s="14"/>
      <c r="S73" s="14"/>
      <c r="T73" s="15">
        <v>20000</v>
      </c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9">
        <v>2515.46</v>
      </c>
      <c r="AL73" s="15">
        <f t="shared" si="0"/>
        <v>22515.46</v>
      </c>
      <c r="AM73" s="15"/>
      <c r="AN73" s="15"/>
      <c r="AO73" s="15"/>
      <c r="AP73" s="15"/>
      <c r="AQ73" s="15">
        <v>10000</v>
      </c>
      <c r="AR73" s="15"/>
      <c r="AS73" s="15"/>
      <c r="AT73" s="15"/>
      <c r="AU73" s="15"/>
      <c r="AV73" s="15">
        <v>10000</v>
      </c>
      <c r="AW73" s="15"/>
      <c r="AX73" s="15"/>
      <c r="AY73" s="15"/>
      <c r="AZ73" s="15"/>
    </row>
    <row r="74" spans="1:52" ht="33.450000000000003" customHeight="1">
      <c r="A74" s="16" t="s">
        <v>46</v>
      </c>
      <c r="B74" s="17" t="s">
        <v>116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8">
        <v>200</v>
      </c>
      <c r="R74" s="17"/>
      <c r="S74" s="17"/>
      <c r="T74" s="19">
        <v>20000</v>
      </c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>
        <v>2515.46</v>
      </c>
      <c r="AL74" s="15">
        <f t="shared" si="0"/>
        <v>22515.46</v>
      </c>
      <c r="AM74" s="19"/>
      <c r="AN74" s="19"/>
      <c r="AO74" s="19"/>
      <c r="AP74" s="19"/>
      <c r="AQ74" s="19">
        <v>10000</v>
      </c>
      <c r="AR74" s="19"/>
      <c r="AS74" s="19"/>
      <c r="AT74" s="19"/>
      <c r="AU74" s="19"/>
      <c r="AV74" s="19">
        <v>10000</v>
      </c>
      <c r="AW74" s="19"/>
      <c r="AX74" s="19"/>
      <c r="AY74" s="19"/>
      <c r="AZ74" s="19"/>
    </row>
    <row r="75" spans="1:52" ht="33.450000000000003" customHeight="1">
      <c r="A75" s="13" t="s">
        <v>117</v>
      </c>
      <c r="B75" s="14" t="s">
        <v>118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2"/>
      <c r="R75" s="14"/>
      <c r="S75" s="14"/>
      <c r="T75" s="15">
        <v>337178</v>
      </c>
      <c r="U75" s="15"/>
      <c r="V75" s="15"/>
      <c r="W75" s="15"/>
      <c r="X75" s="15"/>
      <c r="Y75" s="15">
        <v>15000</v>
      </c>
      <c r="Z75" s="15"/>
      <c r="AA75" s="15"/>
      <c r="AB75" s="15"/>
      <c r="AC75" s="15"/>
      <c r="AD75" s="15">
        <f>AD76+AD78+AD81</f>
        <v>432000</v>
      </c>
      <c r="AE75" s="15"/>
      <c r="AF75" s="15">
        <f t="shared" ref="AF75:AK75" si="5">AF78+AF81</f>
        <v>0</v>
      </c>
      <c r="AG75" s="15">
        <f t="shared" si="5"/>
        <v>0</v>
      </c>
      <c r="AH75" s="15">
        <f t="shared" si="5"/>
        <v>0</v>
      </c>
      <c r="AI75" s="15">
        <f t="shared" si="5"/>
        <v>36600</v>
      </c>
      <c r="AJ75" s="15">
        <f t="shared" si="5"/>
        <v>0</v>
      </c>
      <c r="AK75" s="15">
        <f t="shared" si="5"/>
        <v>-40740.58</v>
      </c>
      <c r="AL75" s="15">
        <f t="shared" si="0"/>
        <v>780037.42</v>
      </c>
      <c r="AM75" s="15"/>
      <c r="AN75" s="15"/>
      <c r="AO75" s="15"/>
      <c r="AP75" s="15"/>
      <c r="AQ75" s="15">
        <v>345622.5</v>
      </c>
      <c r="AR75" s="15"/>
      <c r="AS75" s="15"/>
      <c r="AT75" s="15"/>
      <c r="AU75" s="15"/>
      <c r="AV75" s="15">
        <v>306250</v>
      </c>
      <c r="AW75" s="15"/>
      <c r="AX75" s="15"/>
      <c r="AY75" s="15"/>
      <c r="AZ75" s="15"/>
    </row>
    <row r="76" spans="1:52" ht="33.450000000000003" customHeight="1">
      <c r="A76" s="13" t="s">
        <v>119</v>
      </c>
      <c r="B76" s="14" t="s">
        <v>120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2"/>
      <c r="R76" s="14"/>
      <c r="S76" s="14"/>
      <c r="T76" s="15">
        <v>16500</v>
      </c>
      <c r="U76" s="15"/>
      <c r="V76" s="15"/>
      <c r="W76" s="15"/>
      <c r="X76" s="15"/>
      <c r="Y76" s="15"/>
      <c r="Z76" s="15"/>
      <c r="AA76" s="15"/>
      <c r="AB76" s="15"/>
      <c r="AC76" s="15"/>
      <c r="AD76" s="15">
        <f>AD77</f>
        <v>50000</v>
      </c>
      <c r="AE76" s="15"/>
      <c r="AF76" s="15"/>
      <c r="AG76" s="15"/>
      <c r="AH76" s="15"/>
      <c r="AI76" s="15"/>
      <c r="AJ76" s="15"/>
      <c r="AK76" s="15"/>
      <c r="AL76" s="15">
        <f t="shared" si="0"/>
        <v>66500</v>
      </c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</row>
    <row r="77" spans="1:52" ht="33.450000000000003" customHeight="1">
      <c r="A77" s="16" t="s">
        <v>46</v>
      </c>
      <c r="B77" s="17" t="s">
        <v>120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8" t="s">
        <v>47</v>
      </c>
      <c r="R77" s="17"/>
      <c r="S77" s="17"/>
      <c r="T77" s="19">
        <v>16500</v>
      </c>
      <c r="U77" s="19"/>
      <c r="V77" s="19"/>
      <c r="W77" s="19"/>
      <c r="X77" s="19"/>
      <c r="Y77" s="19"/>
      <c r="Z77" s="19"/>
      <c r="AA77" s="19"/>
      <c r="AB77" s="19"/>
      <c r="AC77" s="19"/>
      <c r="AD77" s="19">
        <v>50000</v>
      </c>
      <c r="AE77" s="19"/>
      <c r="AF77" s="19"/>
      <c r="AG77" s="19"/>
      <c r="AH77" s="19"/>
      <c r="AI77" s="19"/>
      <c r="AJ77" s="19"/>
      <c r="AK77" s="19"/>
      <c r="AL77" s="15">
        <f t="shared" ref="AL77:AL106" si="6">SUM(T77:AK77)</f>
        <v>66500</v>
      </c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</row>
    <row r="78" spans="1:52" ht="33.450000000000003" customHeight="1">
      <c r="A78" s="13" t="s">
        <v>121</v>
      </c>
      <c r="B78" s="14" t="s">
        <v>122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2"/>
      <c r="R78" s="14"/>
      <c r="S78" s="14"/>
      <c r="T78" s="15">
        <v>320678</v>
      </c>
      <c r="U78" s="15"/>
      <c r="V78" s="15"/>
      <c r="W78" s="15"/>
      <c r="X78" s="15"/>
      <c r="Y78" s="15"/>
      <c r="Z78" s="15"/>
      <c r="AA78" s="15"/>
      <c r="AB78" s="15"/>
      <c r="AC78" s="15"/>
      <c r="AD78" s="15">
        <v>382000</v>
      </c>
      <c r="AE78" s="15"/>
      <c r="AF78" s="15">
        <v>-3000</v>
      </c>
      <c r="AG78" s="15"/>
      <c r="AH78" s="15"/>
      <c r="AI78" s="15">
        <v>36600</v>
      </c>
      <c r="AJ78" s="15"/>
      <c r="AK78" s="15">
        <f>AK79+AK80</f>
        <v>-40740.58</v>
      </c>
      <c r="AL78" s="15">
        <f t="shared" si="6"/>
        <v>695537.42</v>
      </c>
      <c r="AM78" s="15"/>
      <c r="AN78" s="15"/>
      <c r="AO78" s="15"/>
      <c r="AP78" s="15"/>
      <c r="AQ78" s="15">
        <v>345622.5</v>
      </c>
      <c r="AR78" s="15"/>
      <c r="AS78" s="15"/>
      <c r="AT78" s="15"/>
      <c r="AU78" s="15"/>
      <c r="AV78" s="15">
        <v>306250</v>
      </c>
      <c r="AW78" s="15"/>
      <c r="AX78" s="15"/>
      <c r="AY78" s="15"/>
      <c r="AZ78" s="15"/>
    </row>
    <row r="79" spans="1:52" ht="33.450000000000003" customHeight="1">
      <c r="A79" s="16" t="s">
        <v>46</v>
      </c>
      <c r="B79" s="17" t="s">
        <v>122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8" t="s">
        <v>47</v>
      </c>
      <c r="R79" s="17"/>
      <c r="S79" s="17"/>
      <c r="T79" s="19">
        <v>320678</v>
      </c>
      <c r="U79" s="19"/>
      <c r="V79" s="19"/>
      <c r="W79" s="19"/>
      <c r="X79" s="19"/>
      <c r="Y79" s="19"/>
      <c r="Z79" s="19"/>
      <c r="AA79" s="19"/>
      <c r="AB79" s="19"/>
      <c r="AC79" s="19"/>
      <c r="AD79" s="19">
        <v>382000</v>
      </c>
      <c r="AE79" s="19"/>
      <c r="AF79" s="19">
        <v>-3000</v>
      </c>
      <c r="AG79" s="19"/>
      <c r="AH79" s="19"/>
      <c r="AI79" s="19">
        <v>36600</v>
      </c>
      <c r="AJ79" s="19"/>
      <c r="AK79" s="19">
        <v>-78887.39</v>
      </c>
      <c r="AL79" s="15">
        <f t="shared" si="6"/>
        <v>657390.61</v>
      </c>
      <c r="AM79" s="19"/>
      <c r="AN79" s="19"/>
      <c r="AO79" s="19"/>
      <c r="AP79" s="19"/>
      <c r="AQ79" s="19">
        <v>345622.5</v>
      </c>
      <c r="AR79" s="19"/>
      <c r="AS79" s="19"/>
      <c r="AT79" s="19"/>
      <c r="AU79" s="19"/>
      <c r="AV79" s="19">
        <v>306250</v>
      </c>
      <c r="AW79" s="19"/>
      <c r="AX79" s="19"/>
      <c r="AY79" s="19"/>
      <c r="AZ79" s="19"/>
    </row>
    <row r="80" spans="1:52" ht="33.450000000000003" customHeight="1">
      <c r="A80" s="16" t="s">
        <v>48</v>
      </c>
      <c r="B80" s="17" t="s">
        <v>122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8">
        <v>800</v>
      </c>
      <c r="R80" s="17"/>
      <c r="S80" s="17"/>
      <c r="T80" s="19">
        <v>0</v>
      </c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>
        <v>38146.81</v>
      </c>
      <c r="AL80" s="15">
        <f t="shared" ref="AL80" si="7">SUM(T80:AK80)</f>
        <v>38146.81</v>
      </c>
      <c r="AM80" s="19"/>
      <c r="AN80" s="19"/>
      <c r="AO80" s="19"/>
      <c r="AP80" s="19"/>
      <c r="AQ80" s="19">
        <v>345622.5</v>
      </c>
      <c r="AR80" s="19"/>
      <c r="AS80" s="19"/>
      <c r="AT80" s="19"/>
      <c r="AU80" s="19"/>
      <c r="AV80" s="19">
        <v>306250</v>
      </c>
      <c r="AW80" s="19"/>
      <c r="AX80" s="19"/>
      <c r="AY80" s="19"/>
      <c r="AZ80" s="19"/>
    </row>
    <row r="81" spans="1:52" ht="66.900000000000006" customHeight="1">
      <c r="A81" s="13" t="s">
        <v>123</v>
      </c>
      <c r="B81" s="14" t="s">
        <v>124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2"/>
      <c r="R81" s="14"/>
      <c r="S81" s="14"/>
      <c r="T81" s="15"/>
      <c r="U81" s="15"/>
      <c r="V81" s="15"/>
      <c r="W81" s="15"/>
      <c r="X81" s="15"/>
      <c r="Y81" s="15">
        <v>15000</v>
      </c>
      <c r="Z81" s="15"/>
      <c r="AA81" s="15"/>
      <c r="AB81" s="15"/>
      <c r="AC81" s="15"/>
      <c r="AD81" s="15"/>
      <c r="AE81" s="15"/>
      <c r="AF81" s="15">
        <f>AF82</f>
        <v>3000</v>
      </c>
      <c r="AG81" s="15"/>
      <c r="AH81" s="15"/>
      <c r="AI81" s="15"/>
      <c r="AJ81" s="15"/>
      <c r="AK81" s="15"/>
      <c r="AL81" s="15">
        <f t="shared" si="6"/>
        <v>18000</v>
      </c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</row>
    <row r="82" spans="1:52" ht="33.450000000000003" customHeight="1">
      <c r="A82" s="16" t="s">
        <v>60</v>
      </c>
      <c r="B82" s="17" t="s">
        <v>124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8" t="s">
        <v>61</v>
      </c>
      <c r="R82" s="17"/>
      <c r="S82" s="17"/>
      <c r="T82" s="19"/>
      <c r="U82" s="19"/>
      <c r="V82" s="19"/>
      <c r="W82" s="19"/>
      <c r="X82" s="19"/>
      <c r="Y82" s="19">
        <v>15000</v>
      </c>
      <c r="Z82" s="19"/>
      <c r="AA82" s="19"/>
      <c r="AB82" s="19"/>
      <c r="AC82" s="19"/>
      <c r="AD82" s="19"/>
      <c r="AE82" s="19"/>
      <c r="AF82" s="19">
        <v>3000</v>
      </c>
      <c r="AG82" s="19"/>
      <c r="AH82" s="19"/>
      <c r="AI82" s="19"/>
      <c r="AJ82" s="19"/>
      <c r="AK82" s="19"/>
      <c r="AL82" s="15">
        <f t="shared" si="6"/>
        <v>18000</v>
      </c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</row>
    <row r="83" spans="1:52" ht="50.1" customHeight="1">
      <c r="A83" s="13" t="s">
        <v>125</v>
      </c>
      <c r="B83" s="14" t="s">
        <v>126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2"/>
      <c r="R83" s="14"/>
      <c r="S83" s="14"/>
      <c r="T83" s="15">
        <v>1390900</v>
      </c>
      <c r="U83" s="15"/>
      <c r="V83" s="15"/>
      <c r="W83" s="15"/>
      <c r="X83" s="15"/>
      <c r="Y83" s="15">
        <v>59621.24</v>
      </c>
      <c r="Z83" s="15"/>
      <c r="AA83" s="15"/>
      <c r="AB83" s="15"/>
      <c r="AC83" s="15"/>
      <c r="AD83" s="15">
        <f t="shared" ref="AD83:AJ83" si="8">AD84+AD91</f>
        <v>99000</v>
      </c>
      <c r="AE83" s="15">
        <f t="shared" si="8"/>
        <v>100000</v>
      </c>
      <c r="AF83" s="15">
        <f t="shared" si="8"/>
        <v>0</v>
      </c>
      <c r="AG83" s="15">
        <f t="shared" si="8"/>
        <v>0</v>
      </c>
      <c r="AH83" s="15">
        <f t="shared" si="8"/>
        <v>0</v>
      </c>
      <c r="AI83" s="15">
        <f t="shared" si="8"/>
        <v>480171</v>
      </c>
      <c r="AJ83" s="15">
        <f t="shared" si="8"/>
        <v>21200</v>
      </c>
      <c r="AK83" s="15">
        <f t="shared" ref="AK83" si="9">AK84+AK91</f>
        <v>20088.000000000007</v>
      </c>
      <c r="AL83" s="15">
        <f t="shared" si="6"/>
        <v>2170980.2400000002</v>
      </c>
      <c r="AM83" s="15"/>
      <c r="AN83" s="15"/>
      <c r="AO83" s="15"/>
      <c r="AP83" s="15"/>
      <c r="AQ83" s="15">
        <v>1398810</v>
      </c>
      <c r="AR83" s="15"/>
      <c r="AS83" s="15"/>
      <c r="AT83" s="15"/>
      <c r="AU83" s="15"/>
      <c r="AV83" s="15">
        <v>1398800</v>
      </c>
      <c r="AW83" s="15"/>
      <c r="AX83" s="15"/>
      <c r="AY83" s="15"/>
      <c r="AZ83" s="15"/>
    </row>
    <row r="84" spans="1:52" ht="33.450000000000003" customHeight="1">
      <c r="A84" s="13" t="s">
        <v>127</v>
      </c>
      <c r="B84" s="14" t="s">
        <v>128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2"/>
      <c r="R84" s="14"/>
      <c r="S84" s="14"/>
      <c r="T84" s="15">
        <v>1327500</v>
      </c>
      <c r="U84" s="15"/>
      <c r="V84" s="15"/>
      <c r="W84" s="15"/>
      <c r="X84" s="15"/>
      <c r="Y84" s="15">
        <v>59621.24</v>
      </c>
      <c r="Z84" s="15"/>
      <c r="AA84" s="15"/>
      <c r="AB84" s="15"/>
      <c r="AC84" s="15"/>
      <c r="AD84" s="15">
        <f>AD85</f>
        <v>99000</v>
      </c>
      <c r="AE84" s="15">
        <f t="shared" ref="AE84:AJ84" si="10">AE85+AE89</f>
        <v>100000</v>
      </c>
      <c r="AF84" s="15">
        <f t="shared" si="10"/>
        <v>0</v>
      </c>
      <c r="AG84" s="15">
        <f t="shared" si="10"/>
        <v>0</v>
      </c>
      <c r="AH84" s="15">
        <f t="shared" si="10"/>
        <v>0</v>
      </c>
      <c r="AI84" s="15">
        <f t="shared" si="10"/>
        <v>480171</v>
      </c>
      <c r="AJ84" s="15">
        <f t="shared" si="10"/>
        <v>0</v>
      </c>
      <c r="AK84" s="15">
        <f t="shared" ref="AK84" si="11">AK85+AK89</f>
        <v>20088.000000000007</v>
      </c>
      <c r="AL84" s="15">
        <f t="shared" si="6"/>
        <v>2086380.24</v>
      </c>
      <c r="AM84" s="15"/>
      <c r="AN84" s="15"/>
      <c r="AO84" s="15"/>
      <c r="AP84" s="15"/>
      <c r="AQ84" s="15">
        <v>1398810</v>
      </c>
      <c r="AR84" s="15"/>
      <c r="AS84" s="15"/>
      <c r="AT84" s="15"/>
      <c r="AU84" s="15"/>
      <c r="AV84" s="15">
        <v>1398800</v>
      </c>
      <c r="AW84" s="15"/>
      <c r="AX84" s="15"/>
      <c r="AY84" s="15"/>
      <c r="AZ84" s="15"/>
    </row>
    <row r="85" spans="1:52" ht="33.450000000000003" customHeight="1">
      <c r="A85" s="13" t="s">
        <v>129</v>
      </c>
      <c r="B85" s="14" t="s">
        <v>130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2"/>
      <c r="R85" s="14"/>
      <c r="S85" s="14"/>
      <c r="T85" s="15">
        <v>1327500</v>
      </c>
      <c r="U85" s="15"/>
      <c r="V85" s="15"/>
      <c r="W85" s="15"/>
      <c r="X85" s="15"/>
      <c r="Y85" s="15">
        <v>59621.24</v>
      </c>
      <c r="Z85" s="15"/>
      <c r="AA85" s="15"/>
      <c r="AB85" s="15"/>
      <c r="AC85" s="15"/>
      <c r="AD85" s="15">
        <f t="shared" ref="AD85:AJ85" si="12">AD86+AD87+AD88</f>
        <v>99000</v>
      </c>
      <c r="AE85" s="15">
        <f t="shared" si="12"/>
        <v>0</v>
      </c>
      <c r="AF85" s="15">
        <f t="shared" si="12"/>
        <v>0</v>
      </c>
      <c r="AG85" s="15">
        <f t="shared" si="12"/>
        <v>0</v>
      </c>
      <c r="AH85" s="15">
        <f t="shared" si="12"/>
        <v>0</v>
      </c>
      <c r="AI85" s="15">
        <f t="shared" si="12"/>
        <v>480171</v>
      </c>
      <c r="AJ85" s="15">
        <f t="shared" si="12"/>
        <v>0</v>
      </c>
      <c r="AK85" s="15">
        <f t="shared" ref="AK85" si="13">AK86+AK87+AK88</f>
        <v>20088.000000000007</v>
      </c>
      <c r="AL85" s="15">
        <f t="shared" si="6"/>
        <v>1986380.24</v>
      </c>
      <c r="AM85" s="15"/>
      <c r="AN85" s="15"/>
      <c r="AO85" s="15"/>
      <c r="AP85" s="15"/>
      <c r="AQ85" s="15">
        <v>1398810</v>
      </c>
      <c r="AR85" s="15"/>
      <c r="AS85" s="15"/>
      <c r="AT85" s="15"/>
      <c r="AU85" s="15"/>
      <c r="AV85" s="15">
        <v>1398800</v>
      </c>
      <c r="AW85" s="15"/>
      <c r="AX85" s="15"/>
      <c r="AY85" s="15"/>
      <c r="AZ85" s="15"/>
    </row>
    <row r="86" spans="1:52" ht="66.900000000000006" customHeight="1">
      <c r="A86" s="16" t="s">
        <v>42</v>
      </c>
      <c r="B86" s="17" t="s">
        <v>130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8" t="s">
        <v>43</v>
      </c>
      <c r="R86" s="17"/>
      <c r="S86" s="17"/>
      <c r="T86" s="19">
        <v>911000</v>
      </c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>
        <v>324300</v>
      </c>
      <c r="AJ86" s="19"/>
      <c r="AK86" s="19">
        <v>-44765.49</v>
      </c>
      <c r="AL86" s="15">
        <f t="shared" si="6"/>
        <v>1190534.51</v>
      </c>
      <c r="AM86" s="19"/>
      <c r="AN86" s="19"/>
      <c r="AO86" s="19"/>
      <c r="AP86" s="19"/>
      <c r="AQ86" s="19">
        <v>988310</v>
      </c>
      <c r="AR86" s="19"/>
      <c r="AS86" s="19"/>
      <c r="AT86" s="19"/>
      <c r="AU86" s="19"/>
      <c r="AV86" s="19">
        <v>988300</v>
      </c>
      <c r="AW86" s="19"/>
      <c r="AX86" s="19"/>
      <c r="AY86" s="19"/>
      <c r="AZ86" s="19"/>
    </row>
    <row r="87" spans="1:52" ht="33.450000000000003" customHeight="1">
      <c r="A87" s="16" t="s">
        <v>46</v>
      </c>
      <c r="B87" s="17" t="s">
        <v>130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8" t="s">
        <v>47</v>
      </c>
      <c r="R87" s="17"/>
      <c r="S87" s="17"/>
      <c r="T87" s="19">
        <v>407500</v>
      </c>
      <c r="U87" s="19"/>
      <c r="V87" s="19"/>
      <c r="W87" s="19"/>
      <c r="X87" s="19"/>
      <c r="Y87" s="19">
        <v>59621.24</v>
      </c>
      <c r="Z87" s="19"/>
      <c r="AA87" s="19"/>
      <c r="AB87" s="19"/>
      <c r="AC87" s="19"/>
      <c r="AD87" s="19">
        <v>99000</v>
      </c>
      <c r="AE87" s="19"/>
      <c r="AF87" s="19"/>
      <c r="AG87" s="19"/>
      <c r="AH87" s="19"/>
      <c r="AI87" s="19">
        <v>155871</v>
      </c>
      <c r="AJ87" s="19"/>
      <c r="AK87" s="19">
        <v>66264.490000000005</v>
      </c>
      <c r="AL87" s="15">
        <f t="shared" si="6"/>
        <v>788256.73</v>
      </c>
      <c r="AM87" s="19"/>
      <c r="AN87" s="19"/>
      <c r="AO87" s="19"/>
      <c r="AP87" s="19"/>
      <c r="AQ87" s="19">
        <v>401500</v>
      </c>
      <c r="AR87" s="19"/>
      <c r="AS87" s="19"/>
      <c r="AT87" s="19"/>
      <c r="AU87" s="19"/>
      <c r="AV87" s="19">
        <v>401500</v>
      </c>
      <c r="AW87" s="19"/>
      <c r="AX87" s="19"/>
      <c r="AY87" s="19"/>
      <c r="AZ87" s="19"/>
    </row>
    <row r="88" spans="1:52" ht="33.450000000000003" customHeight="1">
      <c r="A88" s="16" t="s">
        <v>48</v>
      </c>
      <c r="B88" s="17" t="s">
        <v>130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8" t="s">
        <v>49</v>
      </c>
      <c r="R88" s="17"/>
      <c r="S88" s="17"/>
      <c r="T88" s="19">
        <v>9000</v>
      </c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>
        <v>-1411</v>
      </c>
      <c r="AL88" s="15">
        <f t="shared" si="6"/>
        <v>7589</v>
      </c>
      <c r="AM88" s="19"/>
      <c r="AN88" s="19"/>
      <c r="AO88" s="19"/>
      <c r="AP88" s="19"/>
      <c r="AQ88" s="19">
        <v>9000</v>
      </c>
      <c r="AR88" s="19"/>
      <c r="AS88" s="19"/>
      <c r="AT88" s="19"/>
      <c r="AU88" s="19"/>
      <c r="AV88" s="19">
        <v>9000</v>
      </c>
      <c r="AW88" s="19"/>
      <c r="AX88" s="19"/>
      <c r="AY88" s="19"/>
      <c r="AZ88" s="19"/>
    </row>
    <row r="89" spans="1:52" s="25" customFormat="1" ht="33.450000000000003" customHeight="1">
      <c r="A89" s="21" t="s">
        <v>161</v>
      </c>
      <c r="B89" s="22" t="s">
        <v>160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3"/>
      <c r="R89" s="22"/>
      <c r="S89" s="22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>
        <v>100000</v>
      </c>
      <c r="AF89" s="24"/>
      <c r="AG89" s="24"/>
      <c r="AH89" s="24"/>
      <c r="AI89" s="24"/>
      <c r="AJ89" s="24"/>
      <c r="AK89" s="24"/>
      <c r="AL89" s="15">
        <f t="shared" si="6"/>
        <v>100000</v>
      </c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s="30" customFormat="1" ht="33.450000000000003" customHeight="1">
      <c r="A90" s="26" t="s">
        <v>46</v>
      </c>
      <c r="B90" s="27" t="s">
        <v>160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8">
        <v>200</v>
      </c>
      <c r="R90" s="27"/>
      <c r="S90" s="27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>
        <v>100000</v>
      </c>
      <c r="AF90" s="29"/>
      <c r="AG90" s="29"/>
      <c r="AH90" s="29"/>
      <c r="AI90" s="29"/>
      <c r="AJ90" s="29"/>
      <c r="AK90" s="29"/>
      <c r="AL90" s="15">
        <f t="shared" si="6"/>
        <v>100000</v>
      </c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</row>
    <row r="91" spans="1:52" ht="66.900000000000006" customHeight="1">
      <c r="A91" s="13" t="s">
        <v>131</v>
      </c>
      <c r="B91" s="14" t="s">
        <v>132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2"/>
      <c r="R91" s="14"/>
      <c r="S91" s="14"/>
      <c r="T91" s="15">
        <v>63400</v>
      </c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>
        <f>AJ92</f>
        <v>21200</v>
      </c>
      <c r="AK91" s="15"/>
      <c r="AL91" s="15">
        <f t="shared" si="6"/>
        <v>84600</v>
      </c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</row>
    <row r="92" spans="1:52" ht="83.7" customHeight="1">
      <c r="A92" s="20" t="s">
        <v>133</v>
      </c>
      <c r="B92" s="14" t="s">
        <v>134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2"/>
      <c r="R92" s="14"/>
      <c r="S92" s="14"/>
      <c r="T92" s="15">
        <v>63400</v>
      </c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>
        <f>SUM(AJ93:AJ94)</f>
        <v>21200</v>
      </c>
      <c r="AK92" s="15"/>
      <c r="AL92" s="15">
        <f t="shared" si="6"/>
        <v>84600</v>
      </c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</row>
    <row r="93" spans="1:52" ht="66.900000000000006" customHeight="1">
      <c r="A93" s="16" t="s">
        <v>42</v>
      </c>
      <c r="B93" s="17" t="s">
        <v>134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8" t="s">
        <v>43</v>
      </c>
      <c r="R93" s="17"/>
      <c r="S93" s="17"/>
      <c r="T93" s="19">
        <v>29000</v>
      </c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>
        <v>10000</v>
      </c>
      <c r="AK93" s="19"/>
      <c r="AL93" s="15">
        <f t="shared" si="6"/>
        <v>39000</v>
      </c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</row>
    <row r="94" spans="1:52" ht="33.450000000000003" customHeight="1">
      <c r="A94" s="16" t="s">
        <v>76</v>
      </c>
      <c r="B94" s="17" t="s">
        <v>134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8" t="s">
        <v>77</v>
      </c>
      <c r="R94" s="17"/>
      <c r="S94" s="17"/>
      <c r="T94" s="19">
        <v>34400</v>
      </c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>
        <v>11200</v>
      </c>
      <c r="AK94" s="19"/>
      <c r="AL94" s="15">
        <f t="shared" si="6"/>
        <v>45600</v>
      </c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</row>
    <row r="95" spans="1:52" ht="66.900000000000006" customHeight="1">
      <c r="A95" s="13" t="s">
        <v>135</v>
      </c>
      <c r="B95" s="14" t="s">
        <v>136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2"/>
      <c r="R95" s="14"/>
      <c r="S95" s="14"/>
      <c r="T95" s="15">
        <v>5000</v>
      </c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9">
        <v>-5000</v>
      </c>
      <c r="AL95" s="15">
        <f t="shared" si="6"/>
        <v>0</v>
      </c>
      <c r="AM95" s="15"/>
      <c r="AN95" s="15"/>
      <c r="AO95" s="15"/>
      <c r="AP95" s="15"/>
      <c r="AQ95" s="15">
        <v>5000</v>
      </c>
      <c r="AR95" s="15"/>
      <c r="AS95" s="15"/>
      <c r="AT95" s="15"/>
      <c r="AU95" s="15"/>
      <c r="AV95" s="15">
        <v>5000</v>
      </c>
      <c r="AW95" s="15"/>
      <c r="AX95" s="15"/>
      <c r="AY95" s="15"/>
      <c r="AZ95" s="15"/>
    </row>
    <row r="96" spans="1:52" ht="50.1" customHeight="1">
      <c r="A96" s="13" t="s">
        <v>137</v>
      </c>
      <c r="B96" s="14" t="s">
        <v>138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2"/>
      <c r="R96" s="14"/>
      <c r="S96" s="14"/>
      <c r="T96" s="15">
        <v>5000</v>
      </c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9">
        <v>-5000</v>
      </c>
      <c r="AL96" s="15">
        <f t="shared" si="6"/>
        <v>0</v>
      </c>
      <c r="AM96" s="15"/>
      <c r="AN96" s="15"/>
      <c r="AO96" s="15"/>
      <c r="AP96" s="15"/>
      <c r="AQ96" s="15">
        <v>5000</v>
      </c>
      <c r="AR96" s="15"/>
      <c r="AS96" s="15"/>
      <c r="AT96" s="15"/>
      <c r="AU96" s="15"/>
      <c r="AV96" s="15">
        <v>5000</v>
      </c>
      <c r="AW96" s="15"/>
      <c r="AX96" s="15"/>
      <c r="AY96" s="15"/>
      <c r="AZ96" s="15"/>
    </row>
    <row r="97" spans="1:52" ht="33.450000000000003" customHeight="1">
      <c r="A97" s="13" t="s">
        <v>139</v>
      </c>
      <c r="B97" s="14" t="s">
        <v>140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2"/>
      <c r="R97" s="14"/>
      <c r="S97" s="14"/>
      <c r="T97" s="15">
        <v>5000</v>
      </c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9">
        <v>-5000</v>
      </c>
      <c r="AL97" s="15">
        <f t="shared" si="6"/>
        <v>0</v>
      </c>
      <c r="AM97" s="15"/>
      <c r="AN97" s="15"/>
      <c r="AO97" s="15"/>
      <c r="AP97" s="15"/>
      <c r="AQ97" s="15">
        <v>5000</v>
      </c>
      <c r="AR97" s="15"/>
      <c r="AS97" s="15"/>
      <c r="AT97" s="15"/>
      <c r="AU97" s="15"/>
      <c r="AV97" s="15">
        <v>5000</v>
      </c>
      <c r="AW97" s="15"/>
      <c r="AX97" s="15"/>
      <c r="AY97" s="15"/>
      <c r="AZ97" s="15"/>
    </row>
    <row r="98" spans="1:52" ht="33.450000000000003" customHeight="1">
      <c r="A98" s="16" t="s">
        <v>46</v>
      </c>
      <c r="B98" s="17" t="s">
        <v>140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8" t="s">
        <v>47</v>
      </c>
      <c r="R98" s="17"/>
      <c r="S98" s="17"/>
      <c r="T98" s="19">
        <v>5000</v>
      </c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>
        <v>-5000</v>
      </c>
      <c r="AL98" s="15">
        <f t="shared" si="6"/>
        <v>0</v>
      </c>
      <c r="AM98" s="19"/>
      <c r="AN98" s="19"/>
      <c r="AO98" s="19"/>
      <c r="AP98" s="19"/>
      <c r="AQ98" s="19">
        <v>5000</v>
      </c>
      <c r="AR98" s="19"/>
      <c r="AS98" s="19"/>
      <c r="AT98" s="19"/>
      <c r="AU98" s="19"/>
      <c r="AV98" s="19">
        <v>5000</v>
      </c>
      <c r="AW98" s="19"/>
      <c r="AX98" s="19"/>
      <c r="AY98" s="19"/>
      <c r="AZ98" s="19"/>
    </row>
    <row r="99" spans="1:52" ht="50.1" customHeight="1">
      <c r="A99" s="13" t="s">
        <v>141</v>
      </c>
      <c r="B99" s="14" t="s">
        <v>142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2"/>
      <c r="R99" s="14"/>
      <c r="S99" s="14"/>
      <c r="T99" s="15">
        <v>5000</v>
      </c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>
        <f t="shared" si="6"/>
        <v>5000</v>
      </c>
      <c r="AM99" s="15"/>
      <c r="AN99" s="15"/>
      <c r="AO99" s="15"/>
      <c r="AP99" s="15"/>
      <c r="AQ99" s="15">
        <v>5000</v>
      </c>
      <c r="AR99" s="15"/>
      <c r="AS99" s="15"/>
      <c r="AT99" s="15"/>
      <c r="AU99" s="15"/>
      <c r="AV99" s="15">
        <v>5000</v>
      </c>
      <c r="AW99" s="15"/>
      <c r="AX99" s="15"/>
      <c r="AY99" s="15"/>
      <c r="AZ99" s="15"/>
    </row>
    <row r="100" spans="1:52" ht="50.1" customHeight="1">
      <c r="A100" s="13" t="s">
        <v>143</v>
      </c>
      <c r="B100" s="14" t="s">
        <v>144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2"/>
      <c r="R100" s="14"/>
      <c r="S100" s="14"/>
      <c r="T100" s="15">
        <v>5000</v>
      </c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>
        <f t="shared" si="6"/>
        <v>5000</v>
      </c>
      <c r="AM100" s="15"/>
      <c r="AN100" s="15"/>
      <c r="AO100" s="15"/>
      <c r="AP100" s="15"/>
      <c r="AQ100" s="15">
        <v>5000</v>
      </c>
      <c r="AR100" s="15"/>
      <c r="AS100" s="15"/>
      <c r="AT100" s="15"/>
      <c r="AU100" s="15"/>
      <c r="AV100" s="15">
        <v>5000</v>
      </c>
      <c r="AW100" s="15"/>
      <c r="AX100" s="15"/>
      <c r="AY100" s="15"/>
      <c r="AZ100" s="15"/>
    </row>
    <row r="101" spans="1:52" ht="50.1" customHeight="1">
      <c r="A101" s="13" t="s">
        <v>145</v>
      </c>
      <c r="B101" s="14" t="s">
        <v>146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2"/>
      <c r="R101" s="14"/>
      <c r="S101" s="14"/>
      <c r="T101" s="15">
        <v>5000</v>
      </c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>
        <f t="shared" si="6"/>
        <v>5000</v>
      </c>
      <c r="AM101" s="15"/>
      <c r="AN101" s="15"/>
      <c r="AO101" s="15"/>
      <c r="AP101" s="15"/>
      <c r="AQ101" s="15">
        <v>5000</v>
      </c>
      <c r="AR101" s="15"/>
      <c r="AS101" s="15"/>
      <c r="AT101" s="15"/>
      <c r="AU101" s="15"/>
      <c r="AV101" s="15">
        <v>5000</v>
      </c>
      <c r="AW101" s="15"/>
      <c r="AX101" s="15"/>
      <c r="AY101" s="15"/>
      <c r="AZ101" s="15"/>
    </row>
    <row r="102" spans="1:52" ht="33.450000000000003" customHeight="1">
      <c r="A102" s="16" t="s">
        <v>46</v>
      </c>
      <c r="B102" s="17" t="s">
        <v>146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8" t="s">
        <v>47</v>
      </c>
      <c r="R102" s="17"/>
      <c r="S102" s="17"/>
      <c r="T102" s="19">
        <v>5000</v>
      </c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5">
        <f t="shared" si="6"/>
        <v>5000</v>
      </c>
      <c r="AM102" s="19"/>
      <c r="AN102" s="19"/>
      <c r="AO102" s="19"/>
      <c r="AP102" s="19"/>
      <c r="AQ102" s="19">
        <v>5000</v>
      </c>
      <c r="AR102" s="19"/>
      <c r="AS102" s="19"/>
      <c r="AT102" s="19"/>
      <c r="AU102" s="19"/>
      <c r="AV102" s="19">
        <v>5000</v>
      </c>
      <c r="AW102" s="19"/>
      <c r="AX102" s="19"/>
      <c r="AY102" s="19"/>
      <c r="AZ102" s="19"/>
    </row>
    <row r="103" spans="1:52" ht="33.450000000000003" customHeight="1">
      <c r="A103" s="13" t="s">
        <v>147</v>
      </c>
      <c r="B103" s="14" t="s">
        <v>148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2"/>
      <c r="R103" s="14"/>
      <c r="S103" s="14"/>
      <c r="T103" s="15">
        <v>1000</v>
      </c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9">
        <v>-1000</v>
      </c>
      <c r="AL103" s="15">
        <f t="shared" si="6"/>
        <v>0</v>
      </c>
      <c r="AM103" s="15"/>
      <c r="AN103" s="15"/>
      <c r="AO103" s="15"/>
      <c r="AP103" s="15"/>
      <c r="AQ103" s="15">
        <v>1000</v>
      </c>
      <c r="AR103" s="15"/>
      <c r="AS103" s="15"/>
      <c r="AT103" s="15"/>
      <c r="AU103" s="15"/>
      <c r="AV103" s="15">
        <v>1000</v>
      </c>
      <c r="AW103" s="15"/>
      <c r="AX103" s="15"/>
      <c r="AY103" s="15"/>
      <c r="AZ103" s="15"/>
    </row>
    <row r="104" spans="1:52" ht="33.450000000000003" customHeight="1">
      <c r="A104" s="13" t="s">
        <v>149</v>
      </c>
      <c r="B104" s="14" t="s">
        <v>150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2"/>
      <c r="R104" s="14"/>
      <c r="S104" s="14"/>
      <c r="T104" s="15">
        <v>1000</v>
      </c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9">
        <v>-1000</v>
      </c>
      <c r="AL104" s="15">
        <f t="shared" si="6"/>
        <v>0</v>
      </c>
      <c r="AM104" s="15"/>
      <c r="AN104" s="15"/>
      <c r="AO104" s="15"/>
      <c r="AP104" s="15"/>
      <c r="AQ104" s="15">
        <v>1000</v>
      </c>
      <c r="AR104" s="15"/>
      <c r="AS104" s="15"/>
      <c r="AT104" s="15"/>
      <c r="AU104" s="15"/>
      <c r="AV104" s="15">
        <v>1000</v>
      </c>
      <c r="AW104" s="15"/>
      <c r="AX104" s="15"/>
      <c r="AY104" s="15"/>
      <c r="AZ104" s="15"/>
    </row>
    <row r="105" spans="1:52" ht="33.450000000000003" customHeight="1">
      <c r="A105" s="13" t="s">
        <v>151</v>
      </c>
      <c r="B105" s="14" t="s">
        <v>152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2"/>
      <c r="R105" s="14"/>
      <c r="S105" s="14"/>
      <c r="T105" s="15">
        <v>1000</v>
      </c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9">
        <v>-1000</v>
      </c>
      <c r="AL105" s="15">
        <f t="shared" si="6"/>
        <v>0</v>
      </c>
      <c r="AM105" s="15"/>
      <c r="AN105" s="15"/>
      <c r="AO105" s="15"/>
      <c r="AP105" s="15"/>
      <c r="AQ105" s="15">
        <v>1000</v>
      </c>
      <c r="AR105" s="15"/>
      <c r="AS105" s="15"/>
      <c r="AT105" s="15"/>
      <c r="AU105" s="15"/>
      <c r="AV105" s="15">
        <v>1000</v>
      </c>
      <c r="AW105" s="15"/>
      <c r="AX105" s="15"/>
      <c r="AY105" s="15"/>
      <c r="AZ105" s="15"/>
    </row>
    <row r="106" spans="1:52" ht="33.450000000000003" customHeight="1">
      <c r="A106" s="16" t="s">
        <v>46</v>
      </c>
      <c r="B106" s="17" t="s">
        <v>152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8" t="s">
        <v>47</v>
      </c>
      <c r="R106" s="17"/>
      <c r="S106" s="17"/>
      <c r="T106" s="19">
        <v>1000</v>
      </c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>
        <v>-1000</v>
      </c>
      <c r="AL106" s="15">
        <f t="shared" si="6"/>
        <v>0</v>
      </c>
      <c r="AM106" s="19"/>
      <c r="AN106" s="19"/>
      <c r="AO106" s="19"/>
      <c r="AP106" s="19"/>
      <c r="AQ106" s="19">
        <v>1000</v>
      </c>
      <c r="AR106" s="19"/>
      <c r="AS106" s="19"/>
      <c r="AT106" s="19"/>
      <c r="AU106" s="19"/>
      <c r="AV106" s="19">
        <v>1000</v>
      </c>
      <c r="AW106" s="19"/>
      <c r="AX106" s="19"/>
      <c r="AY106" s="19"/>
      <c r="AZ106" s="19"/>
    </row>
    <row r="107" spans="1:52" ht="33.450000000000003" customHeight="1">
      <c r="A107" s="13" t="s">
        <v>153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2"/>
      <c r="R107" s="14"/>
      <c r="S107" s="14"/>
      <c r="T107" s="15">
        <f>T99+T95+T83+T65+T59+T48+T12+T103</f>
        <v>5366000</v>
      </c>
      <c r="U107" s="15">
        <f t="shared" ref="U107:AL107" si="14">U99+U95+U83+U65+U59+U48+U12+U103</f>
        <v>0</v>
      </c>
      <c r="V107" s="15">
        <f t="shared" si="14"/>
        <v>0</v>
      </c>
      <c r="W107" s="15">
        <f t="shared" si="14"/>
        <v>0</v>
      </c>
      <c r="X107" s="15">
        <f t="shared" si="14"/>
        <v>0</v>
      </c>
      <c r="Y107" s="15">
        <f t="shared" si="14"/>
        <v>173004.74</v>
      </c>
      <c r="Z107" s="15">
        <f t="shared" si="14"/>
        <v>0</v>
      </c>
      <c r="AA107" s="15">
        <f t="shared" si="14"/>
        <v>0</v>
      </c>
      <c r="AB107" s="15">
        <f t="shared" si="14"/>
        <v>0</v>
      </c>
      <c r="AC107" s="15">
        <f t="shared" si="14"/>
        <v>0</v>
      </c>
      <c r="AD107" s="15">
        <f t="shared" si="14"/>
        <v>850622</v>
      </c>
      <c r="AE107" s="15">
        <f t="shared" si="14"/>
        <v>-180207</v>
      </c>
      <c r="AF107" s="15">
        <f t="shared" si="14"/>
        <v>0</v>
      </c>
      <c r="AG107" s="15">
        <f t="shared" si="14"/>
        <v>0</v>
      </c>
      <c r="AH107" s="15">
        <f t="shared" si="14"/>
        <v>-39415</v>
      </c>
      <c r="AI107" s="15">
        <f t="shared" si="14"/>
        <v>620781</v>
      </c>
      <c r="AJ107" s="15">
        <f t="shared" si="14"/>
        <v>21199.999999999985</v>
      </c>
      <c r="AK107" s="15">
        <f t="shared" si="14"/>
        <v>0</v>
      </c>
      <c r="AL107" s="15">
        <f t="shared" si="14"/>
        <v>6811985.7400000002</v>
      </c>
      <c r="AM107" s="15"/>
      <c r="AN107" s="15"/>
      <c r="AO107" s="15"/>
      <c r="AP107" s="15"/>
      <c r="AQ107" s="15">
        <v>4928112.5</v>
      </c>
      <c r="AR107" s="15"/>
      <c r="AS107" s="15"/>
      <c r="AT107" s="15"/>
      <c r="AU107" s="15"/>
      <c r="AV107" s="15">
        <v>4910730</v>
      </c>
      <c r="AW107" s="15"/>
      <c r="AX107" s="15"/>
      <c r="AY107" s="15"/>
      <c r="AZ107" s="15"/>
    </row>
  </sheetData>
  <mergeCells count="40">
    <mergeCell ref="U9:U10"/>
    <mergeCell ref="AN9:AN10"/>
    <mergeCell ref="AR9:AR10"/>
    <mergeCell ref="AA9:AA10"/>
    <mergeCell ref="AO9:AO10"/>
    <mergeCell ref="AI9:AI10"/>
    <mergeCell ref="AJ9:AJ10"/>
    <mergeCell ref="AK9:AK10"/>
    <mergeCell ref="Q9:Q10"/>
    <mergeCell ref="AF9:AF10"/>
    <mergeCell ref="AE9:AE10"/>
    <mergeCell ref="AZ9:AZ10"/>
    <mergeCell ref="AU9:AU10"/>
    <mergeCell ref="S9:S10"/>
    <mergeCell ref="AX9:AX10"/>
    <mergeCell ref="R9:R10"/>
    <mergeCell ref="AS9:AS10"/>
    <mergeCell ref="W9:W10"/>
    <mergeCell ref="AC9:AC10"/>
    <mergeCell ref="V9:V10"/>
    <mergeCell ref="X9:X10"/>
    <mergeCell ref="AM9:AM10"/>
    <mergeCell ref="AW9:AW10"/>
    <mergeCell ref="AD9:AD10"/>
    <mergeCell ref="AY9:AY10"/>
    <mergeCell ref="AP9:AP10"/>
    <mergeCell ref="AG9:AG10"/>
    <mergeCell ref="T2:AQ5"/>
    <mergeCell ref="A7:AV7"/>
    <mergeCell ref="A9:A10"/>
    <mergeCell ref="T9:T10"/>
    <mergeCell ref="Y9:Y10"/>
    <mergeCell ref="AQ9:AQ10"/>
    <mergeCell ref="B9:P10"/>
    <mergeCell ref="AV9:AV10"/>
    <mergeCell ref="AL9:AL10"/>
    <mergeCell ref="AT9:AT10"/>
    <mergeCell ref="Z9:Z10"/>
    <mergeCell ref="AB9:AB10"/>
    <mergeCell ref="AH9:AH10"/>
  </mergeCell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rep:2.47.0.303</dc:description>
  <cp:lastModifiedBy>Admin</cp:lastModifiedBy>
  <cp:lastPrinted>2019-12-06T08:49:20Z</cp:lastPrinted>
  <dcterms:created xsi:type="dcterms:W3CDTF">2019-02-20T12:17:56Z</dcterms:created>
  <dcterms:modified xsi:type="dcterms:W3CDTF">2019-12-06T08:49:53Z</dcterms:modified>
</cp:coreProperties>
</file>