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021 - 2022 годы" sheetId="1" r:id="rId1"/>
  </sheets>
  <definedNames>
    <definedName name="_xlnm.Print_Titles" localSheetId="0">'2021 - 2022 годы'!$7:$10</definedName>
  </definedNames>
  <calcPr calcId="124519"/>
</workbook>
</file>

<file path=xl/calcChain.xml><?xml version="1.0" encoding="utf-8"?>
<calcChain xmlns="http://schemas.openxmlformats.org/spreadsheetml/2006/main">
  <c r="J15" i="1"/>
  <c r="J16"/>
  <c r="J20"/>
  <c r="J22"/>
  <c r="J24"/>
  <c r="J26"/>
  <c r="J29"/>
  <c r="J31"/>
  <c r="J34"/>
  <c r="J36"/>
  <c r="J37"/>
  <c r="J40"/>
  <c r="J42"/>
  <c r="J45"/>
  <c r="J49"/>
  <c r="J51"/>
  <c r="J53"/>
  <c r="J55"/>
  <c r="J58"/>
  <c r="J61"/>
  <c r="J63"/>
  <c r="J66"/>
  <c r="J68"/>
  <c r="J69"/>
  <c r="J73"/>
  <c r="J76"/>
  <c r="J79"/>
  <c r="J80"/>
  <c r="J83"/>
  <c r="J85"/>
  <c r="J89"/>
  <c r="J91"/>
  <c r="J92"/>
  <c r="J97"/>
  <c r="J98"/>
  <c r="J99"/>
  <c r="J100"/>
  <c r="J104"/>
  <c r="J105"/>
  <c r="J107"/>
  <c r="J109"/>
  <c r="J111"/>
  <c r="J114"/>
  <c r="J115"/>
  <c r="J117"/>
  <c r="J120"/>
  <c r="J121"/>
  <c r="J122"/>
  <c r="J123"/>
  <c r="J124"/>
  <c r="J125"/>
  <c r="J126"/>
  <c r="J130"/>
  <c r="J131"/>
  <c r="J132"/>
  <c r="J133"/>
  <c r="J134"/>
  <c r="J135"/>
  <c r="J136"/>
  <c r="J137"/>
  <c r="J138"/>
  <c r="J139"/>
  <c r="J140"/>
  <c r="J141"/>
  <c r="J142"/>
  <c r="J143"/>
  <c r="J145"/>
  <c r="J147"/>
  <c r="J149"/>
  <c r="J151"/>
  <c r="J153"/>
  <c r="J155"/>
  <c r="J158"/>
  <c r="J159"/>
  <c r="J160"/>
  <c r="J164"/>
  <c r="J165"/>
  <c r="J166"/>
  <c r="I163"/>
  <c r="I162" s="1"/>
  <c r="I161" s="1"/>
  <c r="I157"/>
  <c r="I156" s="1"/>
  <c r="I154"/>
  <c r="I152"/>
  <c r="I150"/>
  <c r="I148"/>
  <c r="I146"/>
  <c r="I144"/>
  <c r="I129"/>
  <c r="I128" s="1"/>
  <c r="I119"/>
  <c r="I118" s="1"/>
  <c r="I116"/>
  <c r="I113"/>
  <c r="I112" s="1"/>
  <c r="I110"/>
  <c r="I108"/>
  <c r="I106"/>
  <c r="I103"/>
  <c r="I102" s="1"/>
  <c r="I99"/>
  <c r="I98" s="1"/>
  <c r="I96"/>
  <c r="I95" s="1"/>
  <c r="I90"/>
  <c r="I88"/>
  <c r="I87" s="1"/>
  <c r="I84"/>
  <c r="I82"/>
  <c r="I78"/>
  <c r="I75"/>
  <c r="I74" s="1"/>
  <c r="I72"/>
  <c r="I71" s="1"/>
  <c r="I70" s="1"/>
  <c r="I67"/>
  <c r="I65" s="1"/>
  <c r="I64" s="1"/>
  <c r="I62"/>
  <c r="I60"/>
  <c r="I57"/>
  <c r="I56" s="1"/>
  <c r="I54"/>
  <c r="I52"/>
  <c r="I50"/>
  <c r="I48"/>
  <c r="I44"/>
  <c r="I43" s="1"/>
  <c r="I41"/>
  <c r="I39"/>
  <c r="I38" s="1"/>
  <c r="I35"/>
  <c r="I33"/>
  <c r="I30"/>
  <c r="I28"/>
  <c r="I25"/>
  <c r="I23"/>
  <c r="I21"/>
  <c r="I19"/>
  <c r="I14"/>
  <c r="I13" s="1"/>
  <c r="F15"/>
  <c r="F16"/>
  <c r="F20"/>
  <c r="F22"/>
  <c r="F24"/>
  <c r="F26"/>
  <c r="F29"/>
  <c r="F31"/>
  <c r="F34"/>
  <c r="F36"/>
  <c r="F37"/>
  <c r="F40"/>
  <c r="F42"/>
  <c r="F45"/>
  <c r="F49"/>
  <c r="F51"/>
  <c r="F53"/>
  <c r="F55"/>
  <c r="F58"/>
  <c r="F61"/>
  <c r="F63"/>
  <c r="F66"/>
  <c r="F68"/>
  <c r="F69"/>
  <c r="F73"/>
  <c r="F76"/>
  <c r="F79"/>
  <c r="F80"/>
  <c r="F83"/>
  <c r="F85"/>
  <c r="F89"/>
  <c r="F91"/>
  <c r="F92"/>
  <c r="F97"/>
  <c r="F100"/>
  <c r="F104"/>
  <c r="F105"/>
  <c r="F107"/>
  <c r="F109"/>
  <c r="F111"/>
  <c r="F114"/>
  <c r="F115"/>
  <c r="F117"/>
  <c r="F120"/>
  <c r="F121"/>
  <c r="F122"/>
  <c r="F123"/>
  <c r="F124"/>
  <c r="F125"/>
  <c r="F126"/>
  <c r="F130"/>
  <c r="F131"/>
  <c r="F132"/>
  <c r="F133"/>
  <c r="F134"/>
  <c r="F135"/>
  <c r="F136"/>
  <c r="F137"/>
  <c r="F138"/>
  <c r="F139"/>
  <c r="F140"/>
  <c r="F141"/>
  <c r="F142"/>
  <c r="F143"/>
  <c r="F145"/>
  <c r="F147"/>
  <c r="F149"/>
  <c r="F150"/>
  <c r="F151"/>
  <c r="F153"/>
  <c r="F155"/>
  <c r="F158"/>
  <c r="F159"/>
  <c r="F160"/>
  <c r="F164"/>
  <c r="F165"/>
  <c r="F166"/>
  <c r="E163"/>
  <c r="E162" s="1"/>
  <c r="E161" s="1"/>
  <c r="E157"/>
  <c r="E156" s="1"/>
  <c r="E154"/>
  <c r="E152"/>
  <c r="E150"/>
  <c r="E148"/>
  <c r="E146"/>
  <c r="E144"/>
  <c r="E129"/>
  <c r="E128" s="1"/>
  <c r="E119"/>
  <c r="E118" s="1"/>
  <c r="E116"/>
  <c r="E113"/>
  <c r="E112" s="1"/>
  <c r="E110"/>
  <c r="E108"/>
  <c r="E106"/>
  <c r="E103"/>
  <c r="E102"/>
  <c r="E99"/>
  <c r="E98" s="1"/>
  <c r="E95" s="1"/>
  <c r="E96"/>
  <c r="E90"/>
  <c r="E88"/>
  <c r="E87" s="1"/>
  <c r="E84"/>
  <c r="E82"/>
  <c r="E78"/>
  <c r="E75"/>
  <c r="E72"/>
  <c r="E71" s="1"/>
  <c r="E70" s="1"/>
  <c r="E67"/>
  <c r="E65" s="1"/>
  <c r="E64" s="1"/>
  <c r="E62"/>
  <c r="E60"/>
  <c r="E57"/>
  <c r="E56" s="1"/>
  <c r="E54"/>
  <c r="E52"/>
  <c r="E50"/>
  <c r="E48"/>
  <c r="E47"/>
  <c r="E44"/>
  <c r="E43" s="1"/>
  <c r="E41"/>
  <c r="E39"/>
  <c r="E35"/>
  <c r="E33"/>
  <c r="E30"/>
  <c r="E28"/>
  <c r="E27"/>
  <c r="E25"/>
  <c r="E23"/>
  <c r="E21"/>
  <c r="E19"/>
  <c r="E18" s="1"/>
  <c r="E17" s="1"/>
  <c r="E14"/>
  <c r="E13"/>
  <c r="H129"/>
  <c r="H163"/>
  <c r="D163"/>
  <c r="H119"/>
  <c r="D119"/>
  <c r="H106"/>
  <c r="J106" s="1"/>
  <c r="G106"/>
  <c r="D106"/>
  <c r="C106"/>
  <c r="F106" s="1"/>
  <c r="H108"/>
  <c r="J108" s="1"/>
  <c r="G108"/>
  <c r="D108"/>
  <c r="C108"/>
  <c r="F108" s="1"/>
  <c r="H150"/>
  <c r="G150"/>
  <c r="J150" s="1"/>
  <c r="D150"/>
  <c r="C150"/>
  <c r="I127" l="1"/>
  <c r="E32"/>
  <c r="E86"/>
  <c r="I32"/>
  <c r="I86"/>
  <c r="E38"/>
  <c r="E81"/>
  <c r="E77" s="1"/>
  <c r="I18"/>
  <c r="I17" s="1"/>
  <c r="I27"/>
  <c r="I47"/>
  <c r="I81"/>
  <c r="I77" s="1"/>
  <c r="F98"/>
  <c r="F99"/>
  <c r="I59"/>
  <c r="I46" s="1"/>
  <c r="I101"/>
  <c r="E127"/>
  <c r="E101"/>
  <c r="E46"/>
  <c r="E59"/>
  <c r="I94" l="1"/>
  <c r="I93" s="1"/>
  <c r="I12"/>
  <c r="E12"/>
  <c r="E94"/>
  <c r="D129"/>
  <c r="I11" l="1"/>
  <c r="E93"/>
  <c r="H62"/>
  <c r="G62"/>
  <c r="D62"/>
  <c r="C62"/>
  <c r="F62" l="1"/>
  <c r="J62"/>
  <c r="E11"/>
  <c r="H162"/>
  <c r="H157"/>
  <c r="H154"/>
  <c r="H152"/>
  <c r="H148"/>
  <c r="H146"/>
  <c r="H144"/>
  <c r="H128"/>
  <c r="H118"/>
  <c r="H116"/>
  <c r="H113"/>
  <c r="H110"/>
  <c r="H103"/>
  <c r="H99"/>
  <c r="H98" s="1"/>
  <c r="H96"/>
  <c r="H90"/>
  <c r="H88"/>
  <c r="H87" s="1"/>
  <c r="H84"/>
  <c r="H82"/>
  <c r="H78"/>
  <c r="H75"/>
  <c r="H74" s="1"/>
  <c r="H72"/>
  <c r="H71" s="1"/>
  <c r="H70" s="1"/>
  <c r="H67"/>
  <c r="H65" s="1"/>
  <c r="H64" s="1"/>
  <c r="H60"/>
  <c r="H59" s="1"/>
  <c r="H57"/>
  <c r="H56" s="1"/>
  <c r="H54"/>
  <c r="H52"/>
  <c r="H50"/>
  <c r="H48"/>
  <c r="H44"/>
  <c r="H43" s="1"/>
  <c r="H41"/>
  <c r="H38" s="1"/>
  <c r="H39"/>
  <c r="H35"/>
  <c r="H33"/>
  <c r="H30"/>
  <c r="H28"/>
  <c r="H25"/>
  <c r="H23"/>
  <c r="H21"/>
  <c r="H19"/>
  <c r="H14"/>
  <c r="H13" s="1"/>
  <c r="D157"/>
  <c r="D154"/>
  <c r="D152"/>
  <c r="D148"/>
  <c r="D146"/>
  <c r="D144"/>
  <c r="D128"/>
  <c r="D116"/>
  <c r="D113"/>
  <c r="D110"/>
  <c r="D103"/>
  <c r="D102" s="1"/>
  <c r="D99"/>
  <c r="D98" s="1"/>
  <c r="D96"/>
  <c r="D90"/>
  <c r="D88"/>
  <c r="D87" s="1"/>
  <c r="D84"/>
  <c r="D82"/>
  <c r="D78"/>
  <c r="D75"/>
  <c r="D72"/>
  <c r="D71" s="1"/>
  <c r="D70" s="1"/>
  <c r="D67"/>
  <c r="D65" s="1"/>
  <c r="D64" s="1"/>
  <c r="D60"/>
  <c r="D59" s="1"/>
  <c r="D57"/>
  <c r="D56" s="1"/>
  <c r="D54"/>
  <c r="D52"/>
  <c r="D50"/>
  <c r="D48"/>
  <c r="D44"/>
  <c r="D43" s="1"/>
  <c r="D41"/>
  <c r="D39"/>
  <c r="D35"/>
  <c r="D33"/>
  <c r="D30"/>
  <c r="D28"/>
  <c r="D25"/>
  <c r="D23"/>
  <c r="D21"/>
  <c r="D19"/>
  <c r="D14"/>
  <c r="D13" s="1"/>
  <c r="G119"/>
  <c r="J119" s="1"/>
  <c r="C119"/>
  <c r="F119" s="1"/>
  <c r="G103"/>
  <c r="J103" s="1"/>
  <c r="C103"/>
  <c r="F103" s="1"/>
  <c r="G110"/>
  <c r="J110" s="1"/>
  <c r="C110"/>
  <c r="F110" s="1"/>
  <c r="G113"/>
  <c r="J113" s="1"/>
  <c r="C113"/>
  <c r="G116"/>
  <c r="J116" s="1"/>
  <c r="C116"/>
  <c r="F116" s="1"/>
  <c r="G67"/>
  <c r="J67" s="1"/>
  <c r="C67"/>
  <c r="F67" s="1"/>
  <c r="F113" l="1"/>
  <c r="H81"/>
  <c r="H77" s="1"/>
  <c r="D86"/>
  <c r="H95"/>
  <c r="G65"/>
  <c r="J65" s="1"/>
  <c r="C65"/>
  <c r="F65" s="1"/>
  <c r="H161"/>
  <c r="D162"/>
  <c r="D118"/>
  <c r="H112"/>
  <c r="D112"/>
  <c r="H156"/>
  <c r="D156"/>
  <c r="H102"/>
  <c r="H86"/>
  <c r="H47"/>
  <c r="H46" s="1"/>
  <c r="H32"/>
  <c r="H27"/>
  <c r="H18"/>
  <c r="H17" s="1"/>
  <c r="D18"/>
  <c r="D17" s="1"/>
  <c r="D27"/>
  <c r="D38"/>
  <c r="D47"/>
  <c r="D81"/>
  <c r="D77" s="1"/>
  <c r="D32"/>
  <c r="D95"/>
  <c r="G112"/>
  <c r="J112" s="1"/>
  <c r="C112"/>
  <c r="F112" s="1"/>
  <c r="H101" l="1"/>
  <c r="D101"/>
  <c r="D161"/>
  <c r="H127"/>
  <c r="D127"/>
  <c r="D46"/>
  <c r="H12"/>
  <c r="D12"/>
  <c r="G163"/>
  <c r="J163" s="1"/>
  <c r="G157"/>
  <c r="J157" s="1"/>
  <c r="G154"/>
  <c r="J154" s="1"/>
  <c r="G152"/>
  <c r="J152" s="1"/>
  <c r="G148"/>
  <c r="J148" s="1"/>
  <c r="G146"/>
  <c r="J146" s="1"/>
  <c r="G144"/>
  <c r="J144" s="1"/>
  <c r="G129"/>
  <c r="J129" s="1"/>
  <c r="G118"/>
  <c r="J118" s="1"/>
  <c r="G102"/>
  <c r="J102" s="1"/>
  <c r="G99"/>
  <c r="G96"/>
  <c r="J96" s="1"/>
  <c r="G90"/>
  <c r="J90" s="1"/>
  <c r="G88"/>
  <c r="J88" s="1"/>
  <c r="G84"/>
  <c r="J84" s="1"/>
  <c r="G82"/>
  <c r="J82" s="1"/>
  <c r="G78"/>
  <c r="J78" s="1"/>
  <c r="G75"/>
  <c r="J75" s="1"/>
  <c r="G72"/>
  <c r="J72" s="1"/>
  <c r="G64"/>
  <c r="J64" s="1"/>
  <c r="G60"/>
  <c r="J60" s="1"/>
  <c r="G57"/>
  <c r="J57" s="1"/>
  <c r="G54"/>
  <c r="J54" s="1"/>
  <c r="G52"/>
  <c r="J52" s="1"/>
  <c r="G50"/>
  <c r="J50" s="1"/>
  <c r="G48"/>
  <c r="J48" s="1"/>
  <c r="G44"/>
  <c r="J44" s="1"/>
  <c r="G41"/>
  <c r="J41" s="1"/>
  <c r="G39"/>
  <c r="J39" s="1"/>
  <c r="G35"/>
  <c r="J35" s="1"/>
  <c r="G33"/>
  <c r="J33" s="1"/>
  <c r="G30"/>
  <c r="J30" s="1"/>
  <c r="G28"/>
  <c r="J28" s="1"/>
  <c r="G25"/>
  <c r="J25" s="1"/>
  <c r="G23"/>
  <c r="J23" s="1"/>
  <c r="G21"/>
  <c r="J21" s="1"/>
  <c r="G19"/>
  <c r="J19" s="1"/>
  <c r="G14"/>
  <c r="J14" s="1"/>
  <c r="C14"/>
  <c r="F14" s="1"/>
  <c r="C19"/>
  <c r="F19" s="1"/>
  <c r="C21"/>
  <c r="F21" s="1"/>
  <c r="C23"/>
  <c r="F23" s="1"/>
  <c r="C25"/>
  <c r="F25" s="1"/>
  <c r="C28"/>
  <c r="F28" s="1"/>
  <c r="C30"/>
  <c r="F30" s="1"/>
  <c r="C33"/>
  <c r="F33" s="1"/>
  <c r="C35"/>
  <c r="F35" s="1"/>
  <c r="C39"/>
  <c r="F39" s="1"/>
  <c r="C41"/>
  <c r="F41" s="1"/>
  <c r="C44"/>
  <c r="F44" s="1"/>
  <c r="C48"/>
  <c r="F48" s="1"/>
  <c r="C50"/>
  <c r="F50" s="1"/>
  <c r="C52"/>
  <c r="F52" s="1"/>
  <c r="C54"/>
  <c r="F54" s="1"/>
  <c r="C57"/>
  <c r="F57" s="1"/>
  <c r="C60"/>
  <c r="F60" s="1"/>
  <c r="C64"/>
  <c r="F64" s="1"/>
  <c r="C72"/>
  <c r="F72" s="1"/>
  <c r="C75"/>
  <c r="F75" s="1"/>
  <c r="C78"/>
  <c r="F78" s="1"/>
  <c r="C82"/>
  <c r="F82" s="1"/>
  <c r="C84"/>
  <c r="F84" s="1"/>
  <c r="C88"/>
  <c r="F88" s="1"/>
  <c r="C90"/>
  <c r="F90" s="1"/>
  <c r="C96"/>
  <c r="F96" s="1"/>
  <c r="C99"/>
  <c r="C102"/>
  <c r="F102" s="1"/>
  <c r="C118"/>
  <c r="F118" s="1"/>
  <c r="C129"/>
  <c r="F129" s="1"/>
  <c r="C144"/>
  <c r="F144" s="1"/>
  <c r="C146"/>
  <c r="F146" s="1"/>
  <c r="C148"/>
  <c r="F148" s="1"/>
  <c r="C152"/>
  <c r="F152" s="1"/>
  <c r="C154"/>
  <c r="F154" s="1"/>
  <c r="C157"/>
  <c r="F157" s="1"/>
  <c r="C163"/>
  <c r="F163" s="1"/>
  <c r="G156" l="1"/>
  <c r="J156" s="1"/>
  <c r="C162"/>
  <c r="F162" s="1"/>
  <c r="C59"/>
  <c r="F59" s="1"/>
  <c r="G59"/>
  <c r="J59" s="1"/>
  <c r="G162"/>
  <c r="J162" s="1"/>
  <c r="C156"/>
  <c r="F156" s="1"/>
  <c r="C128"/>
  <c r="F128" s="1"/>
  <c r="G128"/>
  <c r="J128" s="1"/>
  <c r="C95"/>
  <c r="F95" s="1"/>
  <c r="C98"/>
  <c r="G98"/>
  <c r="G87"/>
  <c r="J87" s="1"/>
  <c r="C87"/>
  <c r="F87" s="1"/>
  <c r="C74"/>
  <c r="F74" s="1"/>
  <c r="G71"/>
  <c r="J71" s="1"/>
  <c r="C71"/>
  <c r="F71" s="1"/>
  <c r="G74"/>
  <c r="J74" s="1"/>
  <c r="C56"/>
  <c r="F56" s="1"/>
  <c r="G56"/>
  <c r="J56" s="1"/>
  <c r="C43"/>
  <c r="F43" s="1"/>
  <c r="G13"/>
  <c r="J13" s="1"/>
  <c r="C13"/>
  <c r="F13" s="1"/>
  <c r="G43"/>
  <c r="J43" s="1"/>
  <c r="D94"/>
  <c r="H94"/>
  <c r="H93" s="1"/>
  <c r="C101"/>
  <c r="F101" s="1"/>
  <c r="G38"/>
  <c r="J38" s="1"/>
  <c r="G101"/>
  <c r="J101" s="1"/>
  <c r="C81"/>
  <c r="F81" s="1"/>
  <c r="C38"/>
  <c r="F38" s="1"/>
  <c r="G27"/>
  <c r="J27" s="1"/>
  <c r="C27"/>
  <c r="F27" s="1"/>
  <c r="G47"/>
  <c r="J47" s="1"/>
  <c r="G81"/>
  <c r="J81" s="1"/>
  <c r="G18"/>
  <c r="J18" s="1"/>
  <c r="C47"/>
  <c r="F47" s="1"/>
  <c r="C18"/>
  <c r="F18" s="1"/>
  <c r="G32" l="1"/>
  <c r="J32" s="1"/>
  <c r="G161"/>
  <c r="J161" s="1"/>
  <c r="C161"/>
  <c r="F161" s="1"/>
  <c r="C77"/>
  <c r="F77" s="1"/>
  <c r="G127"/>
  <c r="J127" s="1"/>
  <c r="G70"/>
  <c r="J70" s="1"/>
  <c r="G86"/>
  <c r="J86" s="1"/>
  <c r="C86"/>
  <c r="F86" s="1"/>
  <c r="C127"/>
  <c r="F127" s="1"/>
  <c r="G95"/>
  <c r="J95" s="1"/>
  <c r="G77"/>
  <c r="J77" s="1"/>
  <c r="C70"/>
  <c r="F70" s="1"/>
  <c r="G46"/>
  <c r="J46" s="1"/>
  <c r="C46"/>
  <c r="F46" s="1"/>
  <c r="G17"/>
  <c r="J17" s="1"/>
  <c r="C32"/>
  <c r="F32" s="1"/>
  <c r="C17"/>
  <c r="F17" s="1"/>
  <c r="D93"/>
  <c r="H11"/>
  <c r="C94" l="1"/>
  <c r="F94" s="1"/>
  <c r="D11"/>
  <c r="G94"/>
  <c r="J94" s="1"/>
  <c r="C12"/>
  <c r="F12" s="1"/>
  <c r="G12"/>
  <c r="J12" s="1"/>
  <c r="C93" l="1"/>
  <c r="F93" s="1"/>
  <c r="G93"/>
  <c r="J93" s="1"/>
  <c r="C11" l="1"/>
  <c r="F11" s="1"/>
  <c r="G11"/>
  <c r="J11" s="1"/>
</calcChain>
</file>

<file path=xl/sharedStrings.xml><?xml version="1.0" encoding="utf-8"?>
<sst xmlns="http://schemas.openxmlformats.org/spreadsheetml/2006/main" count="304" uniqueCount="290">
  <si>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</si>
  <si>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</si>
  <si>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</si>
  <si>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</si>
  <si>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</si>
  <si>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</si>
  <si>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</si>
  <si>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</si>
  <si>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</si>
  <si>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</si>
  <si>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</si>
  <si>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</si>
  <si>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</si>
  <si>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</si>
  <si>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</si>
  <si>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</si>
  <si>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</si>
  <si>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</si>
  <si>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</si>
  <si>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</si>
  <si>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</si>
  <si>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</si>
  <si>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</si>
  <si>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</si>
  <si>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</si>
  <si>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</si>
  <si>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</si>
  <si>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</si>
  <si>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</si>
  <si>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</si>
  <si>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</si>
  <si>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</si>
  <si>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</si>
  <si>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</si>
  <si>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</si>
  <si>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</si>
  <si>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</si>
  <si>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</si>
  <si>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</si>
  <si>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</si>
  <si>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</si>
  <si>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</si>
  <si>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</si>
  <si>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</si>
  <si>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</si>
  <si>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</si>
  <si>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</si>
  <si>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</si>
  <si>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</si>
  <si>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</si>
  <si>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</si>
  <si>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</si>
  <si>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</si>
  <si>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</si>
  <si>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</si>
  <si>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</si>
  <si>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</si>
  <si>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</si>
  <si>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</si>
  <si>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</si>
  <si>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</si>
  <si>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</si>
  <si>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</si>
  <si>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</si>
  <si>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</si>
  <si>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</si>
  <si>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</si>
  <si>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</si>
  <si>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</si>
  <si>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</si>
  <si>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</si>
  <si>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</si>
  <si>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</si>
  <si>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</si>
  <si>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</si>
  <si>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</si>
  <si>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</si>
  <si>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</si>
  <si>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</si>
  <si>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</si>
  <si>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</si>
  <si>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</si>
  <si>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</si>
  <si>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</si>
  <si>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</si>
  <si>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</si>
  <si>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</si>
  <si>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</si>
  <si>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</si>
  <si>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</si>
  <si>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</si>
  <si>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</si>
  <si>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</si>
  <si>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</si>
  <si>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</si>
  <si>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</si>
  <si>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</si>
  <si>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</si>
  <si>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</si>
  <si>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</si>
  <si>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</si>
  <si>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</si>
  <si>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</si>
  <si>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</si>
  <si>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</si>
  <si>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</si>
  <si>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</si>
  <si>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</si>
  <si>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</si>
  <si>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</si>
  <si>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</si>
  <si>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</si>
  <si>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</si>
  <si>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</si>
  <si>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</si>
  <si>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</si>
  <si>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</si>
  <si>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</si>
  <si>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</si>
  <si>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</si>
  <si>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</si>
  <si>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</si>
  <si>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</si>
  <si>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</si>
  <si>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</si>
  <si>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</si>
  <si>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</si>
  <si>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</si>
  <si>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</si>
  <si>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</si>
  <si>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</si>
  <si>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</si>
  <si>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</si>
  <si>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</si>
  <si>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</si>
  <si>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</si>
  <si>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</si>
  <si>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</si>
  <si>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</si>
  <si>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</si>
  <si>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</si>
  <si>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</si>
  <si>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</si>
  <si>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</si>
  <si>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</si>
  <si>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</si>
  <si>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</si>
  <si>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</si>
  <si>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</si>
  <si>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</si>
  <si>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</si>
  <si>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</si>
  <si>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</si>
  <si>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</si>
  <si>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</si>
  <si>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</si>
  <si>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</si>
  <si>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</si>
  <si>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</si>
  <si>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</si>
  <si>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</si>
  <si>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</si>
  <si>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</si>
  <si>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</si>
  <si>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</si>
  <si>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</si>
  <si>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</si>
  <si>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</si>
  <si>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</si>
  <si>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</si>
  <si>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</si>
  <si>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</si>
  <si>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</si>
  <si>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</si>
  <si>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</si>
  <si>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</si>
  <si>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</si>
  <si>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</si>
  <si>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</si>
  <si>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</si>
  <si>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</si>
  <si>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</si>
  <si>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</si>
  <si>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</si>
  <si>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</si>
  <si>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</si>
  <si>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</si>
  <si>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</si>
  <si>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</si>
  <si>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</si>
  <si>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</si>
  <si>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</si>
  <si>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</si>
  <si>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</si>
  <si>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</si>
  <si>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</si>
  <si>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</si>
  <si>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</si>
  <si>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</si>
  <si>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</si>
  <si>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</si>
  <si>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</si>
  <si>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</si>
  <si>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</si>
  <si>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</si>
  <si>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</si>
  <si>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</si>
  <si>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</si>
  <si>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</si>
  <si>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</si>
  <si>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</si>
  <si>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</si>
  <si>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</si>
  <si>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</si>
  <si>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</si>
  <si>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</si>
  <si>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2021 год</t>
  </si>
  <si>
    <t>2022 год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</si>
  <si>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</si>
  <si>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</si>
  <si>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</si>
  <si>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</si>
  <si>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</si>
  <si>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</si>
  <si>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</si>
  <si>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</si>
  <si>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</si>
  <si>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</si>
  <si>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</si>
  <si>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</si>
  <si>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</si>
  <si>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</si>
  <si>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</si>
  <si>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</si>
  <si>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</si>
  <si>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</si>
  <si>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</si>
  <si>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</si>
  <si>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>Иные дотации на компенсацию выпадающих доходов в случае отмены единого налога на вмененный доход</t>
  </si>
  <si>
    <t>Субсидии  на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</si>
  <si>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Приложение 2 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</si>
  <si>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</si>
  <si>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</si>
  <si>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</si>
  <si>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</si>
  <si>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</si>
  <si>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</si>
  <si>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</si>
  <si>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</si>
  <si>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</si>
  <si>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</si>
  <si>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</si>
  <si>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</si>
  <si>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</si>
  <si>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000 2 02 27 576 04 0000 150 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</si>
  <si>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</si>
  <si>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</si>
  <si>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</si>
  <si>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</si>
  <si>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</si>
  <si>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</si>
  <si>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</si>
  <si>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</si>
  <si>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Изменения по отдельным строкам доходов бюджета Уинского муниципального округа на 2021 - 2022 годы, рублей</t>
  </si>
  <si>
    <t>Изменения 27.02.2020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</si>
  <si>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</si>
  <si>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</si>
  <si>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</si>
  <si>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</si>
  <si>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</si>
  <si>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</si>
  <si>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</si>
  <si>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</si>
  <si>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</si>
  <si>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</si>
  <si>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000 2 02 25 243 04 0000 150 </t>
  </si>
  <si>
    <t xml:space="preserve">000 2 02 25 243 00 0000 150 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</si>
  <si>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</si>
  <si>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строительство и реконструкцию (модернизацию) объектов питьевого водоснабжения</t>
  </si>
  <si>
    <t xml:space="preserve">000 2 02 25 228 04 0000 150 </t>
  </si>
  <si>
    <t xml:space="preserve">000 2 02 25 228 00 0000 150 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</si>
  <si>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</si>
  <si>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</si>
  <si>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Субсидия на устройство спортивных площадок и их оснащение</t>
  </si>
  <si>
    <t>Иные межбюджетные трансферты на обеспечение жильем молодых семей</t>
  </si>
  <si>
    <t xml:space="preserve">000 1 16 10 032 04 0000 140 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</si>
  <si>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</si>
  <si>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Изменения 23.04.2020</t>
  </si>
  <si>
    <t>Субвенции на организацию мероприятий при осуществлении деятельности по обращению с животными без владельцев</t>
  </si>
  <si>
    <t>от 23 апреля 2020 г. №  ____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</si>
</sst>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4"/>
      <color indexed="8"/>
      <name val="Times New Roman CYR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3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2" fontId="9" fillId="0" borderId="3" xfId="0" applyNumberFormat="1" applyFont="1" applyFill="1" applyBorder="1" applyAlignment="1" applyProtection="1">
      <alignment horizontal="left" vertical="center" wrapText="1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Border="1" applyAlignment="1">
      <alignment wrapText="1"/>
    </xf>
    <xf numFmtId="0" fontId="7" fillId="0" borderId="2" xfId="0" applyFont="1" applyBorder="1"/>
    <xf numFmtId="49" fontId="5" fillId="2" borderId="1" xfId="0" applyNumberFormat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 wrapText="1"/>
    </xf>
    <xf numFmtId="2" fontId="9" fillId="2" borderId="3" xfId="0" applyNumberFormat="1" applyFont="1" applyFill="1" applyBorder="1" applyAlignment="1" applyProtection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N6" sqref="N6"/>
    </sheetView>
  </sheetViews>
  <sheetFormatPr defaultRowHeight="18" customHeight="1"/>
  <cols>
    <col min="1" max="1" width="35.42578125" style="4" customWidth="1"/>
    <col min="2" max="2" width="83.5703125" style="4" customWidth="1"/>
    <col min="3" max="3" width="22.5703125" style="4" hidden="1" customWidth="1"/>
    <col min="4" max="4" width="18" style="4" hidden="1" customWidth="1"/>
    <col min="5" max="5" width="19.42578125" style="4" hidden="1" customWidth="1"/>
    <col min="6" max="6" width="22.5703125" style="4" customWidth="1"/>
    <col min="7" max="7" width="21" style="4" hidden="1" customWidth="1"/>
    <col min="8" max="8" width="16.42578125" style="4" hidden="1" customWidth="1"/>
    <col min="9" max="9" width="18.28515625" style="4" hidden="1" customWidth="1"/>
    <col min="10" max="10" width="21" style="4" customWidth="1"/>
    <col min="11" max="16384" width="9.140625" style="4"/>
  </cols>
  <sheetData>
    <row r="1" spans="1:10" ht="18.75">
      <c r="A1" s="3"/>
      <c r="B1" s="3"/>
      <c r="C1" s="18"/>
      <c r="D1" s="18"/>
      <c r="E1" s="18"/>
      <c r="F1" s="18" t="s">
        <v>240</v>
      </c>
      <c r="G1" s="16"/>
      <c r="J1" s="16"/>
    </row>
    <row r="2" spans="1:10" ht="18.75">
      <c r="A2" s="3"/>
      <c r="B2" s="3"/>
      <c r="C2" s="16"/>
      <c r="D2" s="16"/>
      <c r="E2" s="16"/>
      <c r="F2" s="16" t="s">
        <v>0</v>
      </c>
      <c r="G2" s="16"/>
      <c r="J2" s="16"/>
    </row>
    <row r="3" spans="1:10" ht="18.75">
      <c r="A3" s="3"/>
      <c r="B3" s="3"/>
      <c r="C3" s="16"/>
      <c r="D3" s="16"/>
      <c r="E3" s="16"/>
      <c r="F3" s="16" t="s">
        <v>1</v>
      </c>
      <c r="G3" s="16"/>
      <c r="J3" s="16"/>
    </row>
    <row r="4" spans="1:10" ht="18.75">
      <c r="A4" s="3"/>
      <c r="B4" s="3"/>
      <c r="C4" s="18"/>
      <c r="D4" s="18"/>
      <c r="E4" s="18"/>
      <c r="F4" s="18" t="s">
        <v>289</v>
      </c>
      <c r="G4" s="16"/>
      <c r="J4" s="16"/>
    </row>
    <row r="5" spans="1:10" ht="29.25" customHeight="1">
      <c r="A5" s="27" t="s">
        <v>263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8.75"/>
    <row r="7" spans="1:10" ht="15" customHeight="1">
      <c r="A7" s="28" t="s">
        <v>214</v>
      </c>
      <c r="B7" s="28" t="s">
        <v>215</v>
      </c>
      <c r="C7" s="26" t="s">
        <v>216</v>
      </c>
      <c r="D7" s="24" t="s">
        <v>264</v>
      </c>
      <c r="E7" s="24" t="s">
        <v>287</v>
      </c>
      <c r="F7" s="26" t="s">
        <v>216</v>
      </c>
      <c r="G7" s="26" t="s">
        <v>217</v>
      </c>
      <c r="H7" s="24" t="s">
        <v>264</v>
      </c>
      <c r="I7" s="24" t="s">
        <v>287</v>
      </c>
      <c r="J7" s="26" t="s">
        <v>217</v>
      </c>
    </row>
    <row r="8" spans="1:10" ht="15" customHeight="1">
      <c r="A8" s="28"/>
      <c r="B8" s="28"/>
      <c r="C8" s="26"/>
      <c r="D8" s="25"/>
      <c r="E8" s="25"/>
      <c r="F8" s="26"/>
      <c r="G8" s="26"/>
      <c r="H8" s="25"/>
      <c r="I8" s="25"/>
      <c r="J8" s="26"/>
    </row>
    <row r="9" spans="1:10" ht="24.75" customHeight="1">
      <c r="A9" s="28"/>
      <c r="B9" s="28"/>
      <c r="C9" s="26"/>
      <c r="D9" s="25"/>
      <c r="E9" s="25"/>
      <c r="F9" s="26"/>
      <c r="G9" s="26"/>
      <c r="H9" s="25"/>
      <c r="I9" s="25"/>
      <c r="J9" s="26"/>
    </row>
    <row r="10" spans="1:10" ht="18.399999999999999" customHeight="1">
      <c r="A10" s="1" t="s">
        <v>2</v>
      </c>
      <c r="B10" s="1" t="s">
        <v>3</v>
      </c>
      <c r="C10" s="1" t="s">
        <v>4</v>
      </c>
      <c r="D10" s="1" t="s">
        <v>4</v>
      </c>
      <c r="E10" s="1" t="s">
        <v>4</v>
      </c>
      <c r="F10" s="1" t="s">
        <v>4</v>
      </c>
      <c r="G10" s="1" t="s">
        <v>5</v>
      </c>
      <c r="H10" s="1" t="s">
        <v>5</v>
      </c>
      <c r="I10" s="1" t="s">
        <v>5</v>
      </c>
      <c r="J10" s="1" t="s">
        <v>5</v>
      </c>
    </row>
    <row r="11" spans="1:10" s="2" customFormat="1" ht="31.5" customHeight="1">
      <c r="A11" s="5"/>
      <c r="B11" s="6" t="s">
        <v>6</v>
      </c>
      <c r="C11" s="19">
        <f>C12+C93</f>
        <v>527727000</v>
      </c>
      <c r="D11" s="19">
        <f>D12+D93</f>
        <v>12101067.98</v>
      </c>
      <c r="E11" s="19">
        <f>E12+E93</f>
        <v>-13864186.219999999</v>
      </c>
      <c r="F11" s="19">
        <f>C11+D11+E11</f>
        <v>525963881.75999999</v>
      </c>
      <c r="G11" s="19">
        <f>G12+G93</f>
        <v>410464200</v>
      </c>
      <c r="H11" s="19">
        <f>H12+H93</f>
        <v>6072497.7600000007</v>
      </c>
      <c r="I11" s="19">
        <f>I12+I93</f>
        <v>-3668400</v>
      </c>
      <c r="J11" s="19">
        <f>G11+H11+I11</f>
        <v>412868297.75999999</v>
      </c>
    </row>
    <row r="12" spans="1:10" ht="31.5" hidden="1" customHeight="1">
      <c r="A12" s="5" t="s">
        <v>7</v>
      </c>
      <c r="B12" s="6" t="s">
        <v>8</v>
      </c>
      <c r="C12" s="19">
        <f>C13+C17+C27+C32+C43+C46+C64+C70+C77+C86</f>
        <v>70776000</v>
      </c>
      <c r="D12" s="19">
        <f>D13+D17+D27+D32+D43+D46+D64+D70+D77+D86</f>
        <v>0</v>
      </c>
      <c r="E12" s="19">
        <f>E13+E17+E27+E32+E43+E46+E64+E70+E77+E86</f>
        <v>0</v>
      </c>
      <c r="F12" s="19">
        <f t="shared" ref="F12:F75" si="0">C12+D12+E12</f>
        <v>70776000</v>
      </c>
      <c r="G12" s="19">
        <f>G13+G17+G27+G32+G43+G46+G64+G70+G77+G86</f>
        <v>71450300</v>
      </c>
      <c r="H12" s="19">
        <f>H13+H17+H27+H32+H43+H46+H64+H70+H77+H86</f>
        <v>0</v>
      </c>
      <c r="I12" s="19">
        <f>I13+I17+I27+I32+I43+I46+I64+I70+I77+I86</f>
        <v>0</v>
      </c>
      <c r="J12" s="19">
        <f t="shared" ref="J12:J75" si="1">G12+H12+I12</f>
        <v>71450300</v>
      </c>
    </row>
    <row r="13" spans="1:10" ht="30.75" hidden="1" customHeight="1">
      <c r="A13" s="5" t="s">
        <v>9</v>
      </c>
      <c r="B13" s="6" t="s">
        <v>10</v>
      </c>
      <c r="C13" s="19">
        <f>C14</f>
        <v>20108000</v>
      </c>
      <c r="D13" s="19">
        <f>D14</f>
        <v>0</v>
      </c>
      <c r="E13" s="19">
        <f>E14</f>
        <v>0</v>
      </c>
      <c r="F13" s="19">
        <f t="shared" si="0"/>
        <v>20108000</v>
      </c>
      <c r="G13" s="19">
        <f>G14</f>
        <v>20470000</v>
      </c>
      <c r="H13" s="19">
        <f>H14</f>
        <v>0</v>
      </c>
      <c r="I13" s="19">
        <f>I14</f>
        <v>0</v>
      </c>
      <c r="J13" s="19">
        <f t="shared" si="1"/>
        <v>20470000</v>
      </c>
    </row>
    <row r="14" spans="1:10" ht="27.75" hidden="1" customHeight="1">
      <c r="A14" s="7" t="s">
        <v>11</v>
      </c>
      <c r="B14" s="8" t="s">
        <v>12</v>
      </c>
      <c r="C14" s="20">
        <f>C15+C16</f>
        <v>20108000</v>
      </c>
      <c r="D14" s="20">
        <f>D15+D16</f>
        <v>0</v>
      </c>
      <c r="E14" s="20">
        <f>E15+E16</f>
        <v>0</v>
      </c>
      <c r="F14" s="20">
        <f t="shared" si="0"/>
        <v>20108000</v>
      </c>
      <c r="G14" s="20">
        <f>G15+G16</f>
        <v>20470000</v>
      </c>
      <c r="H14" s="20">
        <f>H15+H16</f>
        <v>0</v>
      </c>
      <c r="I14" s="20">
        <f>I15+I16</f>
        <v>0</v>
      </c>
      <c r="J14" s="20">
        <f t="shared" si="1"/>
        <v>20470000</v>
      </c>
    </row>
    <row r="15" spans="1:10" ht="93.75" hidden="1">
      <c r="A15" s="7" t="s">
        <v>13</v>
      </c>
      <c r="B15" s="8" t="s">
        <v>14</v>
      </c>
      <c r="C15" s="20">
        <v>19947000</v>
      </c>
      <c r="D15" s="20">
        <v>0</v>
      </c>
      <c r="E15" s="20">
        <v>0</v>
      </c>
      <c r="F15" s="20">
        <f t="shared" si="0"/>
        <v>19947000</v>
      </c>
      <c r="G15" s="20">
        <v>20306000</v>
      </c>
      <c r="H15" s="20">
        <v>0</v>
      </c>
      <c r="I15" s="20">
        <v>0</v>
      </c>
      <c r="J15" s="20">
        <f t="shared" si="1"/>
        <v>20306000</v>
      </c>
    </row>
    <row r="16" spans="1:10" ht="56.25" hidden="1">
      <c r="A16" s="7" t="s">
        <v>15</v>
      </c>
      <c r="B16" s="8" t="s">
        <v>16</v>
      </c>
      <c r="C16" s="20">
        <v>161000</v>
      </c>
      <c r="D16" s="20">
        <v>0</v>
      </c>
      <c r="E16" s="20">
        <v>0</v>
      </c>
      <c r="F16" s="20">
        <f t="shared" si="0"/>
        <v>161000</v>
      </c>
      <c r="G16" s="20">
        <v>164000</v>
      </c>
      <c r="H16" s="20">
        <v>0</v>
      </c>
      <c r="I16" s="20">
        <v>0</v>
      </c>
      <c r="J16" s="20">
        <f t="shared" si="1"/>
        <v>164000</v>
      </c>
    </row>
    <row r="17" spans="1:10" ht="56.25" hidden="1">
      <c r="A17" s="5" t="s">
        <v>17</v>
      </c>
      <c r="B17" s="6" t="s">
        <v>18</v>
      </c>
      <c r="C17" s="19">
        <f>C18</f>
        <v>8315000</v>
      </c>
      <c r="D17" s="19">
        <f>D18</f>
        <v>0</v>
      </c>
      <c r="E17" s="19">
        <f>E18</f>
        <v>0</v>
      </c>
      <c r="F17" s="19">
        <f t="shared" si="0"/>
        <v>8315000</v>
      </c>
      <c r="G17" s="19">
        <f>G18</f>
        <v>8798000</v>
      </c>
      <c r="H17" s="19">
        <f>H18</f>
        <v>0</v>
      </c>
      <c r="I17" s="19">
        <f>I18</f>
        <v>0</v>
      </c>
      <c r="J17" s="19">
        <f t="shared" si="1"/>
        <v>8798000</v>
      </c>
    </row>
    <row r="18" spans="1:10" ht="37.5" hidden="1">
      <c r="A18" s="7" t="s">
        <v>19</v>
      </c>
      <c r="B18" s="8" t="s">
        <v>20</v>
      </c>
      <c r="C18" s="20">
        <f>C19+C21+C23+C25</f>
        <v>8315000</v>
      </c>
      <c r="D18" s="20">
        <f>D19+D21+D23+D25</f>
        <v>0</v>
      </c>
      <c r="E18" s="20">
        <f>E19+E21+E23+E25</f>
        <v>0</v>
      </c>
      <c r="F18" s="20">
        <f t="shared" si="0"/>
        <v>8315000</v>
      </c>
      <c r="G18" s="20">
        <f>G19+G21+G23+G25</f>
        <v>8798000</v>
      </c>
      <c r="H18" s="20">
        <f>H19+H21+H23+H25</f>
        <v>0</v>
      </c>
      <c r="I18" s="20">
        <f>I19+I21+I23+I25</f>
        <v>0</v>
      </c>
      <c r="J18" s="20">
        <f t="shared" si="1"/>
        <v>8798000</v>
      </c>
    </row>
    <row r="19" spans="1:10" ht="75" hidden="1">
      <c r="A19" s="7" t="s">
        <v>21</v>
      </c>
      <c r="B19" s="8" t="s">
        <v>22</v>
      </c>
      <c r="C19" s="20">
        <f>C20</f>
        <v>3762000</v>
      </c>
      <c r="D19" s="20">
        <f>D20</f>
        <v>0</v>
      </c>
      <c r="E19" s="20">
        <f>E20</f>
        <v>0</v>
      </c>
      <c r="F19" s="20">
        <f t="shared" si="0"/>
        <v>3762000</v>
      </c>
      <c r="G19" s="20">
        <f>G20</f>
        <v>3984000</v>
      </c>
      <c r="H19" s="20">
        <f>H20</f>
        <v>0</v>
      </c>
      <c r="I19" s="20">
        <f>I20</f>
        <v>0</v>
      </c>
      <c r="J19" s="20">
        <f t="shared" si="1"/>
        <v>3984000</v>
      </c>
    </row>
    <row r="20" spans="1:10" ht="131.25" hidden="1">
      <c r="A20" s="7" t="s">
        <v>23</v>
      </c>
      <c r="B20" s="8" t="s">
        <v>24</v>
      </c>
      <c r="C20" s="20">
        <v>3762000</v>
      </c>
      <c r="D20" s="20">
        <v>0</v>
      </c>
      <c r="E20" s="20">
        <v>0</v>
      </c>
      <c r="F20" s="20">
        <f t="shared" si="0"/>
        <v>3762000</v>
      </c>
      <c r="G20" s="20">
        <v>3984000</v>
      </c>
      <c r="H20" s="20">
        <v>0</v>
      </c>
      <c r="I20" s="20">
        <v>0</v>
      </c>
      <c r="J20" s="20">
        <f t="shared" si="1"/>
        <v>3984000</v>
      </c>
    </row>
    <row r="21" spans="1:10" ht="93.75" hidden="1">
      <c r="A21" s="7" t="s">
        <v>25</v>
      </c>
      <c r="B21" s="8" t="s">
        <v>26</v>
      </c>
      <c r="C21" s="20">
        <f>C22</f>
        <v>29000</v>
      </c>
      <c r="D21" s="20">
        <f>D22</f>
        <v>0</v>
      </c>
      <c r="E21" s="20">
        <f>E22</f>
        <v>0</v>
      </c>
      <c r="F21" s="20">
        <f t="shared" si="0"/>
        <v>29000</v>
      </c>
      <c r="G21" s="20">
        <f>G22</f>
        <v>31000</v>
      </c>
      <c r="H21" s="20">
        <f>H22</f>
        <v>0</v>
      </c>
      <c r="I21" s="20">
        <f>I22</f>
        <v>0</v>
      </c>
      <c r="J21" s="20">
        <f t="shared" si="1"/>
        <v>31000</v>
      </c>
    </row>
    <row r="22" spans="1:10" ht="150" hidden="1">
      <c r="A22" s="7" t="s">
        <v>27</v>
      </c>
      <c r="B22" s="8" t="s">
        <v>28</v>
      </c>
      <c r="C22" s="20">
        <v>29000</v>
      </c>
      <c r="D22" s="20">
        <v>0</v>
      </c>
      <c r="E22" s="20">
        <v>0</v>
      </c>
      <c r="F22" s="20">
        <f t="shared" si="0"/>
        <v>29000</v>
      </c>
      <c r="G22" s="20">
        <v>31000</v>
      </c>
      <c r="H22" s="20">
        <v>0</v>
      </c>
      <c r="I22" s="20">
        <v>0</v>
      </c>
      <c r="J22" s="20">
        <f t="shared" si="1"/>
        <v>31000</v>
      </c>
    </row>
    <row r="23" spans="1:10" ht="75" hidden="1">
      <c r="A23" s="7" t="s">
        <v>29</v>
      </c>
      <c r="B23" s="8" t="s">
        <v>30</v>
      </c>
      <c r="C23" s="20">
        <f>C24</f>
        <v>5203000</v>
      </c>
      <c r="D23" s="20">
        <f>D24</f>
        <v>0</v>
      </c>
      <c r="E23" s="20">
        <f>E24</f>
        <v>0</v>
      </c>
      <c r="F23" s="20">
        <f t="shared" si="0"/>
        <v>5203000</v>
      </c>
      <c r="G23" s="20">
        <f>G24</f>
        <v>5510000</v>
      </c>
      <c r="H23" s="20">
        <f>H24</f>
        <v>0</v>
      </c>
      <c r="I23" s="20">
        <f>I24</f>
        <v>0</v>
      </c>
      <c r="J23" s="20">
        <f t="shared" si="1"/>
        <v>5510000</v>
      </c>
    </row>
    <row r="24" spans="1:10" ht="131.25" hidden="1">
      <c r="A24" s="7" t="s">
        <v>31</v>
      </c>
      <c r="B24" s="8" t="s">
        <v>32</v>
      </c>
      <c r="C24" s="20">
        <v>5203000</v>
      </c>
      <c r="D24" s="20">
        <v>0</v>
      </c>
      <c r="E24" s="20">
        <v>0</v>
      </c>
      <c r="F24" s="20">
        <f t="shared" si="0"/>
        <v>5203000</v>
      </c>
      <c r="G24" s="20">
        <v>5510000</v>
      </c>
      <c r="H24" s="20">
        <v>0</v>
      </c>
      <c r="I24" s="20">
        <v>0</v>
      </c>
      <c r="J24" s="20">
        <f t="shared" si="1"/>
        <v>5510000</v>
      </c>
    </row>
    <row r="25" spans="1:10" ht="75" hidden="1">
      <c r="A25" s="7" t="s">
        <v>33</v>
      </c>
      <c r="B25" s="8" t="s">
        <v>34</v>
      </c>
      <c r="C25" s="20">
        <f>C26</f>
        <v>-679000</v>
      </c>
      <c r="D25" s="20">
        <f>D26</f>
        <v>0</v>
      </c>
      <c r="E25" s="20">
        <f>E26</f>
        <v>0</v>
      </c>
      <c r="F25" s="20">
        <f t="shared" si="0"/>
        <v>-679000</v>
      </c>
      <c r="G25" s="20">
        <f>G26</f>
        <v>-727000</v>
      </c>
      <c r="H25" s="20">
        <f>H26</f>
        <v>0</v>
      </c>
      <c r="I25" s="20">
        <f>I26</f>
        <v>0</v>
      </c>
      <c r="J25" s="20">
        <f t="shared" si="1"/>
        <v>-727000</v>
      </c>
    </row>
    <row r="26" spans="1:10" ht="131.25" hidden="1">
      <c r="A26" s="7" t="s">
        <v>35</v>
      </c>
      <c r="B26" s="8" t="s">
        <v>36</v>
      </c>
      <c r="C26" s="20">
        <v>-679000</v>
      </c>
      <c r="D26" s="20">
        <v>0</v>
      </c>
      <c r="E26" s="20">
        <v>0</v>
      </c>
      <c r="F26" s="20">
        <f t="shared" si="0"/>
        <v>-679000</v>
      </c>
      <c r="G26" s="20">
        <v>-727000</v>
      </c>
      <c r="H26" s="20">
        <v>0</v>
      </c>
      <c r="I26" s="20">
        <v>0</v>
      </c>
      <c r="J26" s="20">
        <f t="shared" si="1"/>
        <v>-727000</v>
      </c>
    </row>
    <row r="27" spans="1:10" ht="30.75" hidden="1" customHeight="1">
      <c r="A27" s="5" t="s">
        <v>37</v>
      </c>
      <c r="B27" s="6" t="s">
        <v>38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 t="shared" si="0"/>
        <v>255700</v>
      </c>
      <c r="G27" s="19">
        <f>G28+G30</f>
        <v>255700</v>
      </c>
      <c r="H27" s="19">
        <f>H28+H30</f>
        <v>0</v>
      </c>
      <c r="I27" s="19">
        <f>I28+I30</f>
        <v>0</v>
      </c>
      <c r="J27" s="19">
        <f t="shared" si="1"/>
        <v>255700</v>
      </c>
    </row>
    <row r="28" spans="1:10" ht="30" hidden="1" customHeight="1">
      <c r="A28" s="7" t="s">
        <v>39</v>
      </c>
      <c r="B28" s="8" t="s">
        <v>40</v>
      </c>
      <c r="C28" s="20">
        <f>C29</f>
        <v>102000</v>
      </c>
      <c r="D28" s="20">
        <f>D29</f>
        <v>0</v>
      </c>
      <c r="E28" s="20">
        <f>E29</f>
        <v>0</v>
      </c>
      <c r="F28" s="20">
        <f t="shared" si="0"/>
        <v>102000</v>
      </c>
      <c r="G28" s="20">
        <f>G29</f>
        <v>102000</v>
      </c>
      <c r="H28" s="20">
        <f>H29</f>
        <v>0</v>
      </c>
      <c r="I28" s="20">
        <f>I29</f>
        <v>0</v>
      </c>
      <c r="J28" s="20">
        <f t="shared" si="1"/>
        <v>102000</v>
      </c>
    </row>
    <row r="29" spans="1:10" ht="31.5" hidden="1" customHeight="1">
      <c r="A29" s="7" t="s">
        <v>41</v>
      </c>
      <c r="B29" s="8" t="s">
        <v>40</v>
      </c>
      <c r="C29" s="20">
        <v>102000</v>
      </c>
      <c r="D29" s="20">
        <v>0</v>
      </c>
      <c r="E29" s="20">
        <v>0</v>
      </c>
      <c r="F29" s="20">
        <f t="shared" si="0"/>
        <v>102000</v>
      </c>
      <c r="G29" s="20">
        <v>102000</v>
      </c>
      <c r="H29" s="20">
        <v>0</v>
      </c>
      <c r="I29" s="20">
        <v>0</v>
      </c>
      <c r="J29" s="20">
        <f t="shared" si="1"/>
        <v>102000</v>
      </c>
    </row>
    <row r="30" spans="1:10" ht="37.5" hidden="1">
      <c r="A30" s="7" t="s">
        <v>42</v>
      </c>
      <c r="B30" s="8" t="s">
        <v>43</v>
      </c>
      <c r="C30" s="20">
        <f>C31</f>
        <v>153700</v>
      </c>
      <c r="D30" s="20">
        <f>D31</f>
        <v>0</v>
      </c>
      <c r="E30" s="20">
        <f>E31</f>
        <v>0</v>
      </c>
      <c r="F30" s="20">
        <f t="shared" si="0"/>
        <v>153700</v>
      </c>
      <c r="G30" s="20">
        <f>G31</f>
        <v>153700</v>
      </c>
      <c r="H30" s="20">
        <f>H31</f>
        <v>0</v>
      </c>
      <c r="I30" s="20">
        <f>I31</f>
        <v>0</v>
      </c>
      <c r="J30" s="20">
        <f t="shared" si="1"/>
        <v>153700</v>
      </c>
    </row>
    <row r="31" spans="1:10" ht="37.5" hidden="1">
      <c r="A31" s="7" t="s">
        <v>44</v>
      </c>
      <c r="B31" s="8" t="s">
        <v>45</v>
      </c>
      <c r="C31" s="20">
        <v>153700</v>
      </c>
      <c r="D31" s="20">
        <v>0</v>
      </c>
      <c r="E31" s="20">
        <v>0</v>
      </c>
      <c r="F31" s="20">
        <f t="shared" si="0"/>
        <v>153700</v>
      </c>
      <c r="G31" s="20">
        <v>153700</v>
      </c>
      <c r="H31" s="20">
        <v>0</v>
      </c>
      <c r="I31" s="20">
        <v>0</v>
      </c>
      <c r="J31" s="20">
        <f t="shared" si="1"/>
        <v>153700</v>
      </c>
    </row>
    <row r="32" spans="1:10" ht="28.5" hidden="1" customHeight="1">
      <c r="A32" s="5" t="s">
        <v>46</v>
      </c>
      <c r="B32" s="6" t="s">
        <v>47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 t="shared" si="0"/>
        <v>15308000</v>
      </c>
      <c r="G32" s="19">
        <f>G33+G35+G38</f>
        <v>15308000</v>
      </c>
      <c r="H32" s="19">
        <f>H33+H35+H38</f>
        <v>0</v>
      </c>
      <c r="I32" s="19">
        <f>I33+I35+I38</f>
        <v>0</v>
      </c>
      <c r="J32" s="19">
        <f t="shared" si="1"/>
        <v>15308000</v>
      </c>
    </row>
    <row r="33" spans="1:10" ht="18.75" hidden="1">
      <c r="A33" s="7" t="s">
        <v>48</v>
      </c>
      <c r="B33" s="8" t="s">
        <v>49</v>
      </c>
      <c r="C33" s="20">
        <f>C34</f>
        <v>2326000</v>
      </c>
      <c r="D33" s="20">
        <f>D34</f>
        <v>0</v>
      </c>
      <c r="E33" s="20">
        <f>E34</f>
        <v>0</v>
      </c>
      <c r="F33" s="20">
        <f t="shared" si="0"/>
        <v>2326000</v>
      </c>
      <c r="G33" s="20">
        <f>G34</f>
        <v>2326000</v>
      </c>
      <c r="H33" s="20">
        <f>H34</f>
        <v>0</v>
      </c>
      <c r="I33" s="20">
        <f>I34</f>
        <v>0</v>
      </c>
      <c r="J33" s="20">
        <f t="shared" si="1"/>
        <v>2326000</v>
      </c>
    </row>
    <row r="34" spans="1:10" ht="56.25" hidden="1">
      <c r="A34" s="7" t="s">
        <v>50</v>
      </c>
      <c r="B34" s="8" t="s">
        <v>51</v>
      </c>
      <c r="C34" s="20">
        <v>2326000</v>
      </c>
      <c r="D34" s="20">
        <v>0</v>
      </c>
      <c r="E34" s="20">
        <v>0</v>
      </c>
      <c r="F34" s="20">
        <f t="shared" si="0"/>
        <v>2326000</v>
      </c>
      <c r="G34" s="20">
        <v>2326000</v>
      </c>
      <c r="H34" s="20">
        <v>0</v>
      </c>
      <c r="I34" s="20">
        <v>0</v>
      </c>
      <c r="J34" s="20">
        <f t="shared" si="1"/>
        <v>2326000</v>
      </c>
    </row>
    <row r="35" spans="1:10" ht="24" hidden="1" customHeight="1">
      <c r="A35" s="7" t="s">
        <v>52</v>
      </c>
      <c r="B35" s="8" t="s">
        <v>53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 t="shared" si="0"/>
        <v>10449000</v>
      </c>
      <c r="G35" s="20">
        <f>G36+G37</f>
        <v>10449000</v>
      </c>
      <c r="H35" s="20">
        <f>H36+H37</f>
        <v>0</v>
      </c>
      <c r="I35" s="20">
        <f>I36+I37</f>
        <v>0</v>
      </c>
      <c r="J35" s="20">
        <f t="shared" si="1"/>
        <v>10449000</v>
      </c>
    </row>
    <row r="36" spans="1:10" ht="18.75" hidden="1">
      <c r="A36" s="7" t="s">
        <v>54</v>
      </c>
      <c r="B36" s="8" t="s">
        <v>55</v>
      </c>
      <c r="C36" s="20">
        <v>871000</v>
      </c>
      <c r="D36" s="20">
        <v>0</v>
      </c>
      <c r="E36" s="20">
        <v>0</v>
      </c>
      <c r="F36" s="20">
        <f t="shared" si="0"/>
        <v>871000</v>
      </c>
      <c r="G36" s="20">
        <v>871000</v>
      </c>
      <c r="H36" s="20">
        <v>0</v>
      </c>
      <c r="I36" s="20">
        <v>0</v>
      </c>
      <c r="J36" s="20">
        <f t="shared" si="1"/>
        <v>871000</v>
      </c>
    </row>
    <row r="37" spans="1:10" ht="18.75" hidden="1">
      <c r="A37" s="7" t="s">
        <v>56</v>
      </c>
      <c r="B37" s="8" t="s">
        <v>57</v>
      </c>
      <c r="C37" s="20">
        <v>9578000</v>
      </c>
      <c r="D37" s="20">
        <v>0</v>
      </c>
      <c r="E37" s="20">
        <v>0</v>
      </c>
      <c r="F37" s="20">
        <f t="shared" si="0"/>
        <v>9578000</v>
      </c>
      <c r="G37" s="20">
        <v>9578000</v>
      </c>
      <c r="H37" s="20">
        <v>0</v>
      </c>
      <c r="I37" s="20">
        <v>0</v>
      </c>
      <c r="J37" s="20">
        <f t="shared" si="1"/>
        <v>9578000</v>
      </c>
    </row>
    <row r="38" spans="1:10" ht="18.75" hidden="1">
      <c r="A38" s="7" t="s">
        <v>58</v>
      </c>
      <c r="B38" s="8" t="s">
        <v>59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 t="shared" si="0"/>
        <v>2533000</v>
      </c>
      <c r="G38" s="20">
        <f>G39+G41</f>
        <v>2533000</v>
      </c>
      <c r="H38" s="20">
        <f>H39+H41</f>
        <v>0</v>
      </c>
      <c r="I38" s="20">
        <f>I39+I41</f>
        <v>0</v>
      </c>
      <c r="J38" s="20">
        <f t="shared" si="1"/>
        <v>2533000</v>
      </c>
    </row>
    <row r="39" spans="1:10" ht="18.75" hidden="1">
      <c r="A39" s="7" t="s">
        <v>60</v>
      </c>
      <c r="B39" s="8" t="s">
        <v>61</v>
      </c>
      <c r="C39" s="20">
        <f>C40</f>
        <v>1044000</v>
      </c>
      <c r="D39" s="20">
        <f>D40</f>
        <v>0</v>
      </c>
      <c r="E39" s="20">
        <f>E40</f>
        <v>0</v>
      </c>
      <c r="F39" s="20">
        <f t="shared" si="0"/>
        <v>1044000</v>
      </c>
      <c r="G39" s="20">
        <f>G40</f>
        <v>1044000</v>
      </c>
      <c r="H39" s="20">
        <f>H40</f>
        <v>0</v>
      </c>
      <c r="I39" s="20">
        <f>I40</f>
        <v>0</v>
      </c>
      <c r="J39" s="20">
        <f t="shared" si="1"/>
        <v>1044000</v>
      </c>
    </row>
    <row r="40" spans="1:10" ht="37.5" hidden="1">
      <c r="A40" s="7" t="s">
        <v>62</v>
      </c>
      <c r="B40" s="8" t="s">
        <v>63</v>
      </c>
      <c r="C40" s="20">
        <v>1044000</v>
      </c>
      <c r="D40" s="20">
        <v>0</v>
      </c>
      <c r="E40" s="20">
        <v>0</v>
      </c>
      <c r="F40" s="20">
        <f t="shared" si="0"/>
        <v>1044000</v>
      </c>
      <c r="G40" s="20">
        <v>1044000</v>
      </c>
      <c r="H40" s="20">
        <v>0</v>
      </c>
      <c r="I40" s="20">
        <v>0</v>
      </c>
      <c r="J40" s="20">
        <f t="shared" si="1"/>
        <v>1044000</v>
      </c>
    </row>
    <row r="41" spans="1:10" ht="18.75" hidden="1">
      <c r="A41" s="7" t="s">
        <v>64</v>
      </c>
      <c r="B41" s="8" t="s">
        <v>65</v>
      </c>
      <c r="C41" s="20">
        <f>C42</f>
        <v>1489000</v>
      </c>
      <c r="D41" s="20">
        <f>D42</f>
        <v>0</v>
      </c>
      <c r="E41" s="20">
        <f>E42</f>
        <v>0</v>
      </c>
      <c r="F41" s="20">
        <f t="shared" si="0"/>
        <v>1489000</v>
      </c>
      <c r="G41" s="20">
        <f>G42</f>
        <v>1489000</v>
      </c>
      <c r="H41" s="20">
        <f>H42</f>
        <v>0</v>
      </c>
      <c r="I41" s="20">
        <f>I42</f>
        <v>0</v>
      </c>
      <c r="J41" s="20">
        <f t="shared" si="1"/>
        <v>1489000</v>
      </c>
    </row>
    <row r="42" spans="1:10" ht="37.5" hidden="1">
      <c r="A42" s="7" t="s">
        <v>66</v>
      </c>
      <c r="B42" s="8" t="s">
        <v>67</v>
      </c>
      <c r="C42" s="20">
        <v>1489000</v>
      </c>
      <c r="D42" s="20">
        <v>0</v>
      </c>
      <c r="E42" s="20">
        <v>0</v>
      </c>
      <c r="F42" s="20">
        <f t="shared" si="0"/>
        <v>1489000</v>
      </c>
      <c r="G42" s="20">
        <v>1489000</v>
      </c>
      <c r="H42" s="20">
        <v>0</v>
      </c>
      <c r="I42" s="20">
        <v>0</v>
      </c>
      <c r="J42" s="20">
        <f t="shared" si="1"/>
        <v>1489000</v>
      </c>
    </row>
    <row r="43" spans="1:10" ht="27.75" hidden="1" customHeight="1">
      <c r="A43" s="5" t="s">
        <v>68</v>
      </c>
      <c r="B43" s="6" t="s">
        <v>69</v>
      </c>
      <c r="C43" s="19">
        <f t="shared" ref="C43:E44" si="2">C44</f>
        <v>836000</v>
      </c>
      <c r="D43" s="19">
        <f t="shared" si="2"/>
        <v>0</v>
      </c>
      <c r="E43" s="19">
        <f t="shared" si="2"/>
        <v>0</v>
      </c>
      <c r="F43" s="19">
        <f t="shared" si="0"/>
        <v>836000</v>
      </c>
      <c r="G43" s="19">
        <f t="shared" ref="G43:I44" si="3">G44</f>
        <v>836000</v>
      </c>
      <c r="H43" s="19">
        <f t="shared" si="3"/>
        <v>0</v>
      </c>
      <c r="I43" s="19">
        <f t="shared" si="3"/>
        <v>0</v>
      </c>
      <c r="J43" s="19">
        <f t="shared" si="1"/>
        <v>836000</v>
      </c>
    </row>
    <row r="44" spans="1:10" ht="37.5" hidden="1">
      <c r="A44" s="7" t="s">
        <v>70</v>
      </c>
      <c r="B44" s="8" t="s">
        <v>71</v>
      </c>
      <c r="C44" s="20">
        <f t="shared" si="2"/>
        <v>836000</v>
      </c>
      <c r="D44" s="20">
        <f t="shared" si="2"/>
        <v>0</v>
      </c>
      <c r="E44" s="20">
        <f t="shared" si="2"/>
        <v>0</v>
      </c>
      <c r="F44" s="20">
        <f t="shared" si="0"/>
        <v>836000</v>
      </c>
      <c r="G44" s="20">
        <f t="shared" si="3"/>
        <v>836000</v>
      </c>
      <c r="H44" s="20">
        <f t="shared" si="3"/>
        <v>0</v>
      </c>
      <c r="I44" s="20">
        <f t="shared" si="3"/>
        <v>0</v>
      </c>
      <c r="J44" s="20">
        <f t="shared" si="1"/>
        <v>836000</v>
      </c>
    </row>
    <row r="45" spans="1:10" ht="56.25" hidden="1">
      <c r="A45" s="7" t="s">
        <v>72</v>
      </c>
      <c r="B45" s="8" t="s">
        <v>73</v>
      </c>
      <c r="C45" s="20">
        <v>836000</v>
      </c>
      <c r="D45" s="20">
        <v>0</v>
      </c>
      <c r="E45" s="20">
        <v>0</v>
      </c>
      <c r="F45" s="20">
        <f t="shared" si="0"/>
        <v>836000</v>
      </c>
      <c r="G45" s="20">
        <v>836000</v>
      </c>
      <c r="H45" s="20">
        <v>0</v>
      </c>
      <c r="I45" s="20">
        <v>0</v>
      </c>
      <c r="J45" s="20">
        <f t="shared" si="1"/>
        <v>836000</v>
      </c>
    </row>
    <row r="46" spans="1:10" ht="56.25" hidden="1">
      <c r="A46" s="5" t="s">
        <v>74</v>
      </c>
      <c r="B46" s="6" t="s">
        <v>75</v>
      </c>
      <c r="C46" s="19">
        <f>C47+C56+C59</f>
        <v>20138300</v>
      </c>
      <c r="D46" s="19">
        <f>D47+D56+D59</f>
        <v>0</v>
      </c>
      <c r="E46" s="19">
        <f>E47+E56+E59</f>
        <v>0</v>
      </c>
      <c r="F46" s="19">
        <f t="shared" si="0"/>
        <v>20138300</v>
      </c>
      <c r="G46" s="19">
        <f>G47+G56+G59</f>
        <v>20204900</v>
      </c>
      <c r="H46" s="19">
        <f>H47+H56+H59</f>
        <v>0</v>
      </c>
      <c r="I46" s="19">
        <f>I47+I56+I59</f>
        <v>0</v>
      </c>
      <c r="J46" s="19">
        <f t="shared" si="1"/>
        <v>20204900</v>
      </c>
    </row>
    <row r="47" spans="1:10" ht="93.75" hidden="1">
      <c r="A47" s="7" t="s">
        <v>76</v>
      </c>
      <c r="B47" s="8" t="s">
        <v>77</v>
      </c>
      <c r="C47" s="20">
        <f>C48+C50+C52+C54</f>
        <v>19840900</v>
      </c>
      <c r="D47" s="20">
        <f>D48+D50+D52+D54</f>
        <v>0</v>
      </c>
      <c r="E47" s="20">
        <f>E48+E50+E52+E54</f>
        <v>0</v>
      </c>
      <c r="F47" s="20">
        <f t="shared" si="0"/>
        <v>19840900</v>
      </c>
      <c r="G47" s="20">
        <f>G48+G50+G52+G54</f>
        <v>19904000</v>
      </c>
      <c r="H47" s="20">
        <f>H48+H50+H52+H54</f>
        <v>0</v>
      </c>
      <c r="I47" s="20">
        <f>I48+I50+I52+I54</f>
        <v>0</v>
      </c>
      <c r="J47" s="20">
        <f t="shared" si="1"/>
        <v>19904000</v>
      </c>
    </row>
    <row r="48" spans="1:10" ht="75" hidden="1">
      <c r="A48" s="7" t="s">
        <v>78</v>
      </c>
      <c r="B48" s="8" t="s">
        <v>79</v>
      </c>
      <c r="C48" s="20">
        <f>C49</f>
        <v>18960800</v>
      </c>
      <c r="D48" s="20">
        <f>D49</f>
        <v>0</v>
      </c>
      <c r="E48" s="20">
        <f>E49</f>
        <v>0</v>
      </c>
      <c r="F48" s="20">
        <f t="shared" si="0"/>
        <v>18960800</v>
      </c>
      <c r="G48" s="20">
        <f>G49</f>
        <v>19023900</v>
      </c>
      <c r="H48" s="20">
        <f>H49</f>
        <v>0</v>
      </c>
      <c r="I48" s="20">
        <f>I49</f>
        <v>0</v>
      </c>
      <c r="J48" s="20">
        <f t="shared" si="1"/>
        <v>19023900</v>
      </c>
    </row>
    <row r="49" spans="1:10" ht="93.75" hidden="1">
      <c r="A49" s="7" t="s">
        <v>80</v>
      </c>
      <c r="B49" s="8" t="s">
        <v>81</v>
      </c>
      <c r="C49" s="20">
        <v>18960800</v>
      </c>
      <c r="D49" s="20">
        <v>0</v>
      </c>
      <c r="E49" s="20">
        <v>0</v>
      </c>
      <c r="F49" s="20">
        <f t="shared" si="0"/>
        <v>18960800</v>
      </c>
      <c r="G49" s="20">
        <v>19023900</v>
      </c>
      <c r="H49" s="20">
        <v>0</v>
      </c>
      <c r="I49" s="20">
        <v>0</v>
      </c>
      <c r="J49" s="20">
        <f t="shared" si="1"/>
        <v>19023900</v>
      </c>
    </row>
    <row r="50" spans="1:10" ht="93.75" hidden="1">
      <c r="A50" s="7" t="s">
        <v>82</v>
      </c>
      <c r="B50" s="8" t="s">
        <v>83</v>
      </c>
      <c r="C50" s="20">
        <f>C51</f>
        <v>88000</v>
      </c>
      <c r="D50" s="20">
        <f>D51</f>
        <v>0</v>
      </c>
      <c r="E50" s="20">
        <f>E51</f>
        <v>0</v>
      </c>
      <c r="F50" s="20">
        <f t="shared" si="0"/>
        <v>88000</v>
      </c>
      <c r="G50" s="20">
        <f>G51</f>
        <v>88000</v>
      </c>
      <c r="H50" s="20">
        <f>H51</f>
        <v>0</v>
      </c>
      <c r="I50" s="20">
        <f>I51</f>
        <v>0</v>
      </c>
      <c r="J50" s="20">
        <f t="shared" si="1"/>
        <v>88000</v>
      </c>
    </row>
    <row r="51" spans="1:10" ht="93.75" hidden="1">
      <c r="A51" s="7" t="s">
        <v>84</v>
      </c>
      <c r="B51" s="8" t="s">
        <v>85</v>
      </c>
      <c r="C51" s="20">
        <v>88000</v>
      </c>
      <c r="D51" s="20">
        <v>0</v>
      </c>
      <c r="E51" s="20">
        <v>0</v>
      </c>
      <c r="F51" s="20">
        <f t="shared" si="0"/>
        <v>88000</v>
      </c>
      <c r="G51" s="20">
        <v>88000</v>
      </c>
      <c r="H51" s="20">
        <v>0</v>
      </c>
      <c r="I51" s="20">
        <v>0</v>
      </c>
      <c r="J51" s="20">
        <f t="shared" si="1"/>
        <v>88000</v>
      </c>
    </row>
    <row r="52" spans="1:10" ht="93.75" hidden="1">
      <c r="A52" s="7" t="s">
        <v>86</v>
      </c>
      <c r="B52" s="8" t="s">
        <v>87</v>
      </c>
      <c r="C52" s="20">
        <f>C53</f>
        <v>124900</v>
      </c>
      <c r="D52" s="20">
        <f>D53</f>
        <v>0</v>
      </c>
      <c r="E52" s="20">
        <f>E53</f>
        <v>0</v>
      </c>
      <c r="F52" s="20">
        <f t="shared" si="0"/>
        <v>124900</v>
      </c>
      <c r="G52" s="20">
        <f>G53</f>
        <v>124900</v>
      </c>
      <c r="H52" s="20">
        <f>H53</f>
        <v>0</v>
      </c>
      <c r="I52" s="20">
        <f>I53</f>
        <v>0</v>
      </c>
      <c r="J52" s="20">
        <f t="shared" si="1"/>
        <v>124900</v>
      </c>
    </row>
    <row r="53" spans="1:10" ht="75" hidden="1">
      <c r="A53" s="7" t="s">
        <v>88</v>
      </c>
      <c r="B53" s="8" t="s">
        <v>89</v>
      </c>
      <c r="C53" s="20">
        <v>124900</v>
      </c>
      <c r="D53" s="20">
        <v>0</v>
      </c>
      <c r="E53" s="20">
        <v>0</v>
      </c>
      <c r="F53" s="20">
        <f t="shared" si="0"/>
        <v>124900</v>
      </c>
      <c r="G53" s="20">
        <v>124900</v>
      </c>
      <c r="H53" s="20">
        <v>0</v>
      </c>
      <c r="I53" s="20">
        <v>0</v>
      </c>
      <c r="J53" s="20">
        <f t="shared" si="1"/>
        <v>124900</v>
      </c>
    </row>
    <row r="54" spans="1:10" ht="56.25" hidden="1">
      <c r="A54" s="7" t="s">
        <v>90</v>
      </c>
      <c r="B54" s="8" t="s">
        <v>91</v>
      </c>
      <c r="C54" s="20">
        <f>C55</f>
        <v>667200</v>
      </c>
      <c r="D54" s="20">
        <f>D55</f>
        <v>0</v>
      </c>
      <c r="E54" s="20">
        <f>E55</f>
        <v>0</v>
      </c>
      <c r="F54" s="20">
        <f t="shared" si="0"/>
        <v>667200</v>
      </c>
      <c r="G54" s="20">
        <f>G55</f>
        <v>667200</v>
      </c>
      <c r="H54" s="20">
        <f>H55</f>
        <v>0</v>
      </c>
      <c r="I54" s="20">
        <f>I55</f>
        <v>0</v>
      </c>
      <c r="J54" s="20">
        <f t="shared" si="1"/>
        <v>667200</v>
      </c>
    </row>
    <row r="55" spans="1:10" ht="37.5" hidden="1">
      <c r="A55" s="7" t="s">
        <v>92</v>
      </c>
      <c r="B55" s="8" t="s">
        <v>93</v>
      </c>
      <c r="C55" s="20">
        <v>667200</v>
      </c>
      <c r="D55" s="20">
        <v>0</v>
      </c>
      <c r="E55" s="20">
        <v>0</v>
      </c>
      <c r="F55" s="20">
        <f t="shared" si="0"/>
        <v>667200</v>
      </c>
      <c r="G55" s="20">
        <v>667200</v>
      </c>
      <c r="H55" s="20">
        <v>0</v>
      </c>
      <c r="I55" s="20">
        <v>0</v>
      </c>
      <c r="J55" s="20">
        <f t="shared" si="1"/>
        <v>667200</v>
      </c>
    </row>
    <row r="56" spans="1:10" ht="37.5" hidden="1">
      <c r="A56" s="7" t="s">
        <v>94</v>
      </c>
      <c r="B56" s="8" t="s">
        <v>95</v>
      </c>
      <c r="C56" s="20">
        <f t="shared" ref="C56:E57" si="4">C57</f>
        <v>50500</v>
      </c>
      <c r="D56" s="20">
        <f t="shared" si="4"/>
        <v>0</v>
      </c>
      <c r="E56" s="20">
        <f t="shared" si="4"/>
        <v>0</v>
      </c>
      <c r="F56" s="20">
        <f t="shared" si="0"/>
        <v>50500</v>
      </c>
      <c r="G56" s="20">
        <f t="shared" ref="G56:I57" si="5">G57</f>
        <v>54000</v>
      </c>
      <c r="H56" s="20">
        <f t="shared" si="5"/>
        <v>0</v>
      </c>
      <c r="I56" s="20">
        <f t="shared" si="5"/>
        <v>0</v>
      </c>
      <c r="J56" s="20">
        <f t="shared" si="1"/>
        <v>54000</v>
      </c>
    </row>
    <row r="57" spans="1:10" ht="56.25" hidden="1">
      <c r="A57" s="7" t="s">
        <v>96</v>
      </c>
      <c r="B57" s="8" t="s">
        <v>97</v>
      </c>
      <c r="C57" s="20">
        <f t="shared" si="4"/>
        <v>50500</v>
      </c>
      <c r="D57" s="20">
        <f t="shared" si="4"/>
        <v>0</v>
      </c>
      <c r="E57" s="20">
        <f t="shared" si="4"/>
        <v>0</v>
      </c>
      <c r="F57" s="20">
        <f t="shared" si="0"/>
        <v>50500</v>
      </c>
      <c r="G57" s="20">
        <f t="shared" si="5"/>
        <v>54000</v>
      </c>
      <c r="H57" s="20">
        <f t="shared" si="5"/>
        <v>0</v>
      </c>
      <c r="I57" s="20">
        <f t="shared" si="5"/>
        <v>0</v>
      </c>
      <c r="J57" s="20">
        <f t="shared" si="1"/>
        <v>54000</v>
      </c>
    </row>
    <row r="58" spans="1:10" ht="56.25" hidden="1">
      <c r="A58" s="7" t="s">
        <v>98</v>
      </c>
      <c r="B58" s="8" t="s">
        <v>99</v>
      </c>
      <c r="C58" s="20">
        <v>50500</v>
      </c>
      <c r="D58" s="20">
        <v>0</v>
      </c>
      <c r="E58" s="20">
        <v>0</v>
      </c>
      <c r="F58" s="20">
        <f t="shared" si="0"/>
        <v>50500</v>
      </c>
      <c r="G58" s="20">
        <v>54000</v>
      </c>
      <c r="H58" s="20">
        <v>0</v>
      </c>
      <c r="I58" s="20">
        <v>0</v>
      </c>
      <c r="J58" s="20">
        <f t="shared" si="1"/>
        <v>54000</v>
      </c>
    </row>
    <row r="59" spans="1:10" ht="93.75" hidden="1">
      <c r="A59" s="7" t="s">
        <v>100</v>
      </c>
      <c r="B59" s="8" t="s">
        <v>101</v>
      </c>
      <c r="C59" s="20">
        <f>C60</f>
        <v>246900</v>
      </c>
      <c r="D59" s="20">
        <f>D60+D62</f>
        <v>0</v>
      </c>
      <c r="E59" s="20">
        <f>E60+E62</f>
        <v>0</v>
      </c>
      <c r="F59" s="20">
        <f t="shared" si="0"/>
        <v>246900</v>
      </c>
      <c r="G59" s="20">
        <f>G60</f>
        <v>246900</v>
      </c>
      <c r="H59" s="20">
        <f>H60+H62</f>
        <v>0</v>
      </c>
      <c r="I59" s="20">
        <f>I60+I62</f>
        <v>0</v>
      </c>
      <c r="J59" s="20">
        <f t="shared" si="1"/>
        <v>246900</v>
      </c>
    </row>
    <row r="60" spans="1:10" ht="56.25" hidden="1">
      <c r="A60" s="7" t="s">
        <v>102</v>
      </c>
      <c r="B60" s="8" t="s">
        <v>103</v>
      </c>
      <c r="C60" s="20">
        <f>C61</f>
        <v>246900</v>
      </c>
      <c r="D60" s="20">
        <f>D61</f>
        <v>-246900</v>
      </c>
      <c r="E60" s="20">
        <f>E61</f>
        <v>0</v>
      </c>
      <c r="F60" s="20">
        <f t="shared" si="0"/>
        <v>0</v>
      </c>
      <c r="G60" s="20">
        <f>G61</f>
        <v>246900</v>
      </c>
      <c r="H60" s="20">
        <f>H61</f>
        <v>-246900</v>
      </c>
      <c r="I60" s="20">
        <f>I61</f>
        <v>0</v>
      </c>
      <c r="J60" s="20">
        <f t="shared" si="1"/>
        <v>0</v>
      </c>
    </row>
    <row r="61" spans="1:10" ht="56.25" hidden="1">
      <c r="A61" s="7" t="s">
        <v>104</v>
      </c>
      <c r="B61" s="8" t="s">
        <v>105</v>
      </c>
      <c r="C61" s="20">
        <v>246900</v>
      </c>
      <c r="D61" s="20">
        <v>-246900</v>
      </c>
      <c r="E61" s="20">
        <v>0</v>
      </c>
      <c r="F61" s="20">
        <f t="shared" si="0"/>
        <v>0</v>
      </c>
      <c r="G61" s="20">
        <v>246900</v>
      </c>
      <c r="H61" s="20">
        <v>-246900</v>
      </c>
      <c r="I61" s="20">
        <v>0</v>
      </c>
      <c r="J61" s="20">
        <f t="shared" si="1"/>
        <v>0</v>
      </c>
    </row>
    <row r="62" spans="1:10" ht="93.75" hidden="1">
      <c r="A62" s="7" t="s">
        <v>265</v>
      </c>
      <c r="B62" s="8" t="s">
        <v>266</v>
      </c>
      <c r="C62" s="20">
        <f>C63</f>
        <v>0</v>
      </c>
      <c r="D62" s="20">
        <f t="shared" ref="D62:E62" si="6">D63</f>
        <v>246900</v>
      </c>
      <c r="E62" s="20">
        <f t="shared" si="6"/>
        <v>0</v>
      </c>
      <c r="F62" s="20">
        <f t="shared" si="0"/>
        <v>246900</v>
      </c>
      <c r="G62" s="20">
        <f>G63</f>
        <v>0</v>
      </c>
      <c r="H62" s="20">
        <f>H63</f>
        <v>246900</v>
      </c>
      <c r="I62" s="20">
        <f>I63</f>
        <v>0</v>
      </c>
      <c r="J62" s="20">
        <f t="shared" si="1"/>
        <v>246900</v>
      </c>
    </row>
    <row r="63" spans="1:10" ht="93.75" hidden="1">
      <c r="A63" s="7" t="s">
        <v>267</v>
      </c>
      <c r="B63" s="8" t="s">
        <v>268</v>
      </c>
      <c r="C63" s="20">
        <v>0</v>
      </c>
      <c r="D63" s="20">
        <v>246900</v>
      </c>
      <c r="E63" s="20">
        <v>0</v>
      </c>
      <c r="F63" s="20">
        <f t="shared" si="0"/>
        <v>246900</v>
      </c>
      <c r="G63" s="20">
        <v>0</v>
      </c>
      <c r="H63" s="20">
        <v>246900</v>
      </c>
      <c r="I63" s="20">
        <v>0</v>
      </c>
      <c r="J63" s="20">
        <f t="shared" si="1"/>
        <v>246900</v>
      </c>
    </row>
    <row r="64" spans="1:10" ht="37.5" hidden="1">
      <c r="A64" s="5" t="s">
        <v>106</v>
      </c>
      <c r="B64" s="6" t="s">
        <v>107</v>
      </c>
      <c r="C64" s="19">
        <f>C65</f>
        <v>48500</v>
      </c>
      <c r="D64" s="19">
        <f>D65</f>
        <v>0</v>
      </c>
      <c r="E64" s="19">
        <f>E65</f>
        <v>0</v>
      </c>
      <c r="F64" s="19">
        <f t="shared" si="0"/>
        <v>48500</v>
      </c>
      <c r="G64" s="19">
        <f>G65</f>
        <v>48500</v>
      </c>
      <c r="H64" s="19">
        <f>H65</f>
        <v>0</v>
      </c>
      <c r="I64" s="19">
        <f>I65</f>
        <v>0</v>
      </c>
      <c r="J64" s="19">
        <f t="shared" si="1"/>
        <v>48500</v>
      </c>
    </row>
    <row r="65" spans="1:10" ht="18.75" hidden="1">
      <c r="A65" s="7" t="s">
        <v>108</v>
      </c>
      <c r="B65" s="8" t="s">
        <v>109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 t="shared" si="0"/>
        <v>48500</v>
      </c>
      <c r="G65" s="20">
        <f>G66+G67+G69</f>
        <v>48500</v>
      </c>
      <c r="H65" s="20">
        <f>H66+H67+H69</f>
        <v>0</v>
      </c>
      <c r="I65" s="20">
        <f>I66+I67+I69</f>
        <v>0</v>
      </c>
      <c r="J65" s="20">
        <f t="shared" si="1"/>
        <v>48500</v>
      </c>
    </row>
    <row r="66" spans="1:10" ht="37.5" hidden="1">
      <c r="A66" s="7" t="s">
        <v>110</v>
      </c>
      <c r="B66" s="8" t="s">
        <v>111</v>
      </c>
      <c r="C66" s="20">
        <v>47400</v>
      </c>
      <c r="D66" s="20">
        <v>0</v>
      </c>
      <c r="E66" s="20">
        <v>0</v>
      </c>
      <c r="F66" s="20">
        <f t="shared" si="0"/>
        <v>47400</v>
      </c>
      <c r="G66" s="20">
        <v>47400</v>
      </c>
      <c r="H66" s="20">
        <v>0</v>
      </c>
      <c r="I66" s="20">
        <v>0</v>
      </c>
      <c r="J66" s="20">
        <f t="shared" si="1"/>
        <v>47400</v>
      </c>
    </row>
    <row r="67" spans="1:10" ht="18.75" hidden="1">
      <c r="A67" s="7" t="s">
        <v>245</v>
      </c>
      <c r="B67" s="8" t="s">
        <v>246</v>
      </c>
      <c r="C67" s="20">
        <f>C68</f>
        <v>300</v>
      </c>
      <c r="D67" s="20">
        <f>D68</f>
        <v>0</v>
      </c>
      <c r="E67" s="20">
        <f>E68</f>
        <v>0</v>
      </c>
      <c r="F67" s="20">
        <f t="shared" si="0"/>
        <v>300</v>
      </c>
      <c r="G67" s="20">
        <f>G68</f>
        <v>300</v>
      </c>
      <c r="H67" s="20">
        <f>H68</f>
        <v>0</v>
      </c>
      <c r="I67" s="20">
        <f>I68</f>
        <v>0</v>
      </c>
      <c r="J67" s="20">
        <f t="shared" si="1"/>
        <v>300</v>
      </c>
    </row>
    <row r="68" spans="1:10" ht="18.75" hidden="1">
      <c r="A68" s="7" t="s">
        <v>247</v>
      </c>
      <c r="B68" s="8" t="s">
        <v>248</v>
      </c>
      <c r="C68" s="20">
        <v>300</v>
      </c>
      <c r="D68" s="20">
        <v>0</v>
      </c>
      <c r="E68" s="20">
        <v>0</v>
      </c>
      <c r="F68" s="20">
        <f t="shared" si="0"/>
        <v>300</v>
      </c>
      <c r="G68" s="20">
        <v>300</v>
      </c>
      <c r="H68" s="20">
        <v>0</v>
      </c>
      <c r="I68" s="20">
        <v>0</v>
      </c>
      <c r="J68" s="20">
        <f t="shared" si="1"/>
        <v>300</v>
      </c>
    </row>
    <row r="69" spans="1:10" ht="56.25" hidden="1">
      <c r="A69" s="7" t="s">
        <v>249</v>
      </c>
      <c r="B69" s="8" t="s">
        <v>250</v>
      </c>
      <c r="C69" s="20">
        <v>800</v>
      </c>
      <c r="D69" s="20">
        <v>0</v>
      </c>
      <c r="E69" s="20">
        <v>0</v>
      </c>
      <c r="F69" s="20">
        <f t="shared" si="0"/>
        <v>800</v>
      </c>
      <c r="G69" s="20">
        <v>800</v>
      </c>
      <c r="H69" s="20">
        <v>0</v>
      </c>
      <c r="I69" s="20">
        <v>0</v>
      </c>
      <c r="J69" s="20">
        <f t="shared" si="1"/>
        <v>800</v>
      </c>
    </row>
    <row r="70" spans="1:10" ht="37.5" hidden="1">
      <c r="A70" s="5" t="s">
        <v>112</v>
      </c>
      <c r="B70" s="6" t="s">
        <v>113</v>
      </c>
      <c r="C70" s="19">
        <f>C71+C74</f>
        <v>5282000</v>
      </c>
      <c r="D70" s="19">
        <f>D71+D74</f>
        <v>0</v>
      </c>
      <c r="E70" s="19">
        <f>E71+E74</f>
        <v>0</v>
      </c>
      <c r="F70" s="19">
        <f t="shared" si="0"/>
        <v>5282000</v>
      </c>
      <c r="G70" s="19">
        <f>G71+G74</f>
        <v>5314700</v>
      </c>
      <c r="H70" s="19">
        <f>H71+H74</f>
        <v>0</v>
      </c>
      <c r="I70" s="19">
        <f>I71+I74</f>
        <v>0</v>
      </c>
      <c r="J70" s="19">
        <f t="shared" si="1"/>
        <v>5314700</v>
      </c>
    </row>
    <row r="71" spans="1:10" ht="18.75" hidden="1">
      <c r="A71" s="7" t="s">
        <v>114</v>
      </c>
      <c r="B71" s="8" t="s">
        <v>115</v>
      </c>
      <c r="C71" s="20">
        <f t="shared" ref="C71:E72" si="7">C72</f>
        <v>4486000</v>
      </c>
      <c r="D71" s="20">
        <f t="shared" si="7"/>
        <v>0</v>
      </c>
      <c r="E71" s="20">
        <f t="shared" si="7"/>
        <v>0</v>
      </c>
      <c r="F71" s="20">
        <f t="shared" si="0"/>
        <v>4486000</v>
      </c>
      <c r="G71" s="20">
        <f t="shared" ref="G71:I72" si="8">G72</f>
        <v>4499700</v>
      </c>
      <c r="H71" s="20">
        <f t="shared" si="8"/>
        <v>0</v>
      </c>
      <c r="I71" s="20">
        <f t="shared" si="8"/>
        <v>0</v>
      </c>
      <c r="J71" s="20">
        <f t="shared" si="1"/>
        <v>4499700</v>
      </c>
    </row>
    <row r="72" spans="1:10" ht="18.75" hidden="1">
      <c r="A72" s="7" t="s">
        <v>116</v>
      </c>
      <c r="B72" s="8" t="s">
        <v>117</v>
      </c>
      <c r="C72" s="20">
        <f t="shared" si="7"/>
        <v>4486000</v>
      </c>
      <c r="D72" s="20">
        <f t="shared" si="7"/>
        <v>0</v>
      </c>
      <c r="E72" s="20">
        <f t="shared" si="7"/>
        <v>0</v>
      </c>
      <c r="F72" s="20">
        <f t="shared" si="0"/>
        <v>4486000</v>
      </c>
      <c r="G72" s="20">
        <f t="shared" si="8"/>
        <v>4499700</v>
      </c>
      <c r="H72" s="20">
        <f t="shared" si="8"/>
        <v>0</v>
      </c>
      <c r="I72" s="20">
        <f t="shared" si="8"/>
        <v>0</v>
      </c>
      <c r="J72" s="20">
        <f t="shared" si="1"/>
        <v>4499700</v>
      </c>
    </row>
    <row r="73" spans="1:10" ht="37.5" hidden="1">
      <c r="A73" s="7" t="s">
        <v>118</v>
      </c>
      <c r="B73" s="8" t="s">
        <v>119</v>
      </c>
      <c r="C73" s="20">
        <v>4486000</v>
      </c>
      <c r="D73" s="20">
        <v>0</v>
      </c>
      <c r="E73" s="20">
        <v>0</v>
      </c>
      <c r="F73" s="20">
        <f t="shared" si="0"/>
        <v>4486000</v>
      </c>
      <c r="G73" s="20">
        <v>4499700</v>
      </c>
      <c r="H73" s="20">
        <v>0</v>
      </c>
      <c r="I73" s="20">
        <v>0</v>
      </c>
      <c r="J73" s="20">
        <f t="shared" si="1"/>
        <v>4499700</v>
      </c>
    </row>
    <row r="74" spans="1:10" ht="18.75" hidden="1">
      <c r="A74" s="7" t="s">
        <v>120</v>
      </c>
      <c r="B74" s="8" t="s">
        <v>121</v>
      </c>
      <c r="C74" s="20">
        <f>C75</f>
        <v>796000</v>
      </c>
      <c r="D74" s="20">
        <v>0</v>
      </c>
      <c r="E74" s="20">
        <v>0</v>
      </c>
      <c r="F74" s="20">
        <f t="shared" si="0"/>
        <v>796000</v>
      </c>
      <c r="G74" s="20">
        <f t="shared" ref="G74:I75" si="9">G75</f>
        <v>815000</v>
      </c>
      <c r="H74" s="20">
        <f t="shared" si="9"/>
        <v>0</v>
      </c>
      <c r="I74" s="20">
        <f t="shared" si="9"/>
        <v>0</v>
      </c>
      <c r="J74" s="20">
        <f t="shared" si="1"/>
        <v>815000</v>
      </c>
    </row>
    <row r="75" spans="1:10" ht="37.5" hidden="1">
      <c r="A75" s="7" t="s">
        <v>122</v>
      </c>
      <c r="B75" s="8" t="s">
        <v>123</v>
      </c>
      <c r="C75" s="20">
        <f>C76</f>
        <v>796000</v>
      </c>
      <c r="D75" s="20">
        <f>D76</f>
        <v>0</v>
      </c>
      <c r="E75" s="20">
        <f>E76</f>
        <v>0</v>
      </c>
      <c r="F75" s="20">
        <f t="shared" si="0"/>
        <v>796000</v>
      </c>
      <c r="G75" s="20">
        <f t="shared" si="9"/>
        <v>815000</v>
      </c>
      <c r="H75" s="20">
        <f t="shared" si="9"/>
        <v>0</v>
      </c>
      <c r="I75" s="20">
        <f t="shared" si="9"/>
        <v>0</v>
      </c>
      <c r="J75" s="20">
        <f t="shared" si="1"/>
        <v>815000</v>
      </c>
    </row>
    <row r="76" spans="1:10" ht="37.5" hidden="1">
      <c r="A76" s="7" t="s">
        <v>124</v>
      </c>
      <c r="B76" s="8" t="s">
        <v>125</v>
      </c>
      <c r="C76" s="20">
        <v>796000</v>
      </c>
      <c r="D76" s="20">
        <v>0</v>
      </c>
      <c r="E76" s="20">
        <v>0</v>
      </c>
      <c r="F76" s="20">
        <f t="shared" ref="F76:F139" si="10">C76+D76+E76</f>
        <v>796000</v>
      </c>
      <c r="G76" s="20">
        <v>815000</v>
      </c>
      <c r="H76" s="20">
        <v>0</v>
      </c>
      <c r="I76" s="20">
        <v>0</v>
      </c>
      <c r="J76" s="20">
        <f t="shared" ref="J76:J139" si="11">G76+H76+I76</f>
        <v>815000</v>
      </c>
    </row>
    <row r="77" spans="1:10" ht="37.5" hidden="1">
      <c r="A77" s="5" t="s">
        <v>126</v>
      </c>
      <c r="B77" s="6" t="s">
        <v>127</v>
      </c>
      <c r="C77" s="19">
        <f>C78+C81</f>
        <v>365500</v>
      </c>
      <c r="D77" s="19">
        <f>D78+D81</f>
        <v>0</v>
      </c>
      <c r="E77" s="19">
        <f>E78+E81</f>
        <v>0</v>
      </c>
      <c r="F77" s="19">
        <f t="shared" si="10"/>
        <v>365500</v>
      </c>
      <c r="G77" s="19">
        <f>G78+G81</f>
        <v>95500</v>
      </c>
      <c r="H77" s="19">
        <f>H78+H81</f>
        <v>0</v>
      </c>
      <c r="I77" s="19">
        <f>I78+I81</f>
        <v>0</v>
      </c>
      <c r="J77" s="19">
        <f t="shared" si="11"/>
        <v>95500</v>
      </c>
    </row>
    <row r="78" spans="1:10" ht="93.75" hidden="1">
      <c r="A78" s="7" t="s">
        <v>128</v>
      </c>
      <c r="B78" s="8" t="s">
        <v>129</v>
      </c>
      <c r="C78" s="20">
        <f>C79</f>
        <v>340000</v>
      </c>
      <c r="D78" s="20">
        <f>D79</f>
        <v>0</v>
      </c>
      <c r="E78" s="20">
        <f>E79</f>
        <v>0</v>
      </c>
      <c r="F78" s="20">
        <f t="shared" si="10"/>
        <v>340000</v>
      </c>
      <c r="G78" s="20">
        <f>G79</f>
        <v>70000</v>
      </c>
      <c r="H78" s="20">
        <f>H79</f>
        <v>0</v>
      </c>
      <c r="I78" s="20">
        <f>I79</f>
        <v>0</v>
      </c>
      <c r="J78" s="20">
        <f t="shared" si="11"/>
        <v>70000</v>
      </c>
    </row>
    <row r="79" spans="1:10" ht="112.5" hidden="1">
      <c r="A79" s="7" t="s">
        <v>130</v>
      </c>
      <c r="B79" s="8" t="s">
        <v>131</v>
      </c>
      <c r="C79" s="20">
        <v>340000</v>
      </c>
      <c r="D79" s="20">
        <v>0</v>
      </c>
      <c r="E79" s="20">
        <v>0</v>
      </c>
      <c r="F79" s="20">
        <f t="shared" si="10"/>
        <v>340000</v>
      </c>
      <c r="G79" s="20">
        <v>70000</v>
      </c>
      <c r="H79" s="20">
        <v>0</v>
      </c>
      <c r="I79" s="20">
        <v>0</v>
      </c>
      <c r="J79" s="20">
        <f t="shared" si="11"/>
        <v>70000</v>
      </c>
    </row>
    <row r="80" spans="1:10" ht="112.5" hidden="1">
      <c r="A80" s="7" t="s">
        <v>269</v>
      </c>
      <c r="B80" s="8" t="s">
        <v>270</v>
      </c>
      <c r="C80" s="20">
        <v>0</v>
      </c>
      <c r="D80" s="20">
        <v>340000</v>
      </c>
      <c r="E80" s="20">
        <v>0</v>
      </c>
      <c r="F80" s="20">
        <f t="shared" si="10"/>
        <v>340000</v>
      </c>
      <c r="G80" s="20">
        <v>0</v>
      </c>
      <c r="H80" s="20">
        <v>70000</v>
      </c>
      <c r="I80" s="20">
        <v>0</v>
      </c>
      <c r="J80" s="20">
        <f t="shared" si="11"/>
        <v>70000</v>
      </c>
    </row>
    <row r="81" spans="1:10" ht="37.5" hidden="1">
      <c r="A81" s="7" t="s">
        <v>132</v>
      </c>
      <c r="B81" s="8" t="s">
        <v>133</v>
      </c>
      <c r="C81" s="20">
        <f>C82+C84</f>
        <v>25500</v>
      </c>
      <c r="D81" s="20">
        <f>D82+D84</f>
        <v>0</v>
      </c>
      <c r="E81" s="20">
        <f>E82+E84</f>
        <v>0</v>
      </c>
      <c r="F81" s="20">
        <f t="shared" si="10"/>
        <v>25500</v>
      </c>
      <c r="G81" s="20">
        <f>G82+G84</f>
        <v>25500</v>
      </c>
      <c r="H81" s="20">
        <f>H82+H84</f>
        <v>0</v>
      </c>
      <c r="I81" s="20">
        <f>I82+I84</f>
        <v>0</v>
      </c>
      <c r="J81" s="20">
        <f t="shared" si="11"/>
        <v>25500</v>
      </c>
    </row>
    <row r="82" spans="1:10" ht="37.5" hidden="1">
      <c r="A82" s="7" t="s">
        <v>134</v>
      </c>
      <c r="B82" s="8" t="s">
        <v>135</v>
      </c>
      <c r="C82" s="20">
        <f>C83</f>
        <v>12700</v>
      </c>
      <c r="D82" s="20">
        <f>D83</f>
        <v>0</v>
      </c>
      <c r="E82" s="20">
        <f>E83</f>
        <v>0</v>
      </c>
      <c r="F82" s="20">
        <f t="shared" si="10"/>
        <v>12700</v>
      </c>
      <c r="G82" s="20">
        <f>G83</f>
        <v>12700</v>
      </c>
      <c r="H82" s="20">
        <f>H83</f>
        <v>0</v>
      </c>
      <c r="I82" s="20">
        <f>I83</f>
        <v>0</v>
      </c>
      <c r="J82" s="20">
        <f t="shared" si="11"/>
        <v>12700</v>
      </c>
    </row>
    <row r="83" spans="1:10" ht="56.25" hidden="1">
      <c r="A83" s="7" t="s">
        <v>136</v>
      </c>
      <c r="B83" s="8" t="s">
        <v>137</v>
      </c>
      <c r="C83" s="20">
        <v>12700</v>
      </c>
      <c r="D83" s="20">
        <v>0</v>
      </c>
      <c r="E83" s="20">
        <v>0</v>
      </c>
      <c r="F83" s="20">
        <f t="shared" si="10"/>
        <v>12700</v>
      </c>
      <c r="G83" s="20">
        <v>12700</v>
      </c>
      <c r="H83" s="20">
        <v>0</v>
      </c>
      <c r="I83" s="20">
        <v>0</v>
      </c>
      <c r="J83" s="20">
        <f t="shared" si="11"/>
        <v>12700</v>
      </c>
    </row>
    <row r="84" spans="1:10" ht="56.25" hidden="1">
      <c r="A84" s="7" t="s">
        <v>138</v>
      </c>
      <c r="B84" s="8" t="s">
        <v>139</v>
      </c>
      <c r="C84" s="20">
        <f>C85</f>
        <v>12800</v>
      </c>
      <c r="D84" s="20">
        <f>D85</f>
        <v>0</v>
      </c>
      <c r="E84" s="20">
        <f>E85</f>
        <v>0</v>
      </c>
      <c r="F84" s="20">
        <f t="shared" si="10"/>
        <v>12800</v>
      </c>
      <c r="G84" s="20">
        <f>G85</f>
        <v>12800</v>
      </c>
      <c r="H84" s="20">
        <f>H85</f>
        <v>0</v>
      </c>
      <c r="I84" s="20">
        <f>I85</f>
        <v>0</v>
      </c>
      <c r="J84" s="20">
        <f t="shared" si="11"/>
        <v>12800</v>
      </c>
    </row>
    <row r="85" spans="1:10" ht="56.25" hidden="1">
      <c r="A85" s="7" t="s">
        <v>140</v>
      </c>
      <c r="B85" s="8" t="s">
        <v>141</v>
      </c>
      <c r="C85" s="20">
        <v>12800</v>
      </c>
      <c r="D85" s="20">
        <v>0</v>
      </c>
      <c r="E85" s="20">
        <v>0</v>
      </c>
      <c r="F85" s="20">
        <f t="shared" si="10"/>
        <v>12800</v>
      </c>
      <c r="G85" s="20">
        <v>12800</v>
      </c>
      <c r="H85" s="20">
        <v>0</v>
      </c>
      <c r="I85" s="20">
        <v>0</v>
      </c>
      <c r="J85" s="20">
        <f t="shared" si="11"/>
        <v>12800</v>
      </c>
    </row>
    <row r="86" spans="1:10" ht="37.5" hidden="1">
      <c r="A86" s="5" t="s">
        <v>142</v>
      </c>
      <c r="B86" s="6" t="s">
        <v>143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 t="shared" si="10"/>
        <v>119000</v>
      </c>
      <c r="G86" s="19">
        <f>G87+G90</f>
        <v>119000</v>
      </c>
      <c r="H86" s="19">
        <f>H87+H90</f>
        <v>0</v>
      </c>
      <c r="I86" s="19">
        <f>I87+I90</f>
        <v>0</v>
      </c>
      <c r="J86" s="19">
        <f t="shared" si="11"/>
        <v>119000</v>
      </c>
    </row>
    <row r="87" spans="1:10" ht="131.25" hidden="1">
      <c r="A87" s="7" t="s">
        <v>144</v>
      </c>
      <c r="B87" s="8" t="s">
        <v>145</v>
      </c>
      <c r="C87" s="20">
        <f t="shared" ref="C87:E88" si="12">C88</f>
        <v>36000</v>
      </c>
      <c r="D87" s="20">
        <f t="shared" si="12"/>
        <v>0</v>
      </c>
      <c r="E87" s="20">
        <f t="shared" si="12"/>
        <v>0</v>
      </c>
      <c r="F87" s="20">
        <f t="shared" si="10"/>
        <v>36000</v>
      </c>
      <c r="G87" s="20">
        <f t="shared" ref="G87:I88" si="13">G88</f>
        <v>36000</v>
      </c>
      <c r="H87" s="20">
        <f t="shared" si="13"/>
        <v>0</v>
      </c>
      <c r="I87" s="20">
        <f t="shared" si="13"/>
        <v>0</v>
      </c>
      <c r="J87" s="20">
        <f t="shared" si="11"/>
        <v>36000</v>
      </c>
    </row>
    <row r="88" spans="1:10" ht="93.75" hidden="1">
      <c r="A88" s="7" t="s">
        <v>146</v>
      </c>
      <c r="B88" s="8" t="s">
        <v>147</v>
      </c>
      <c r="C88" s="20">
        <f t="shared" si="12"/>
        <v>36000</v>
      </c>
      <c r="D88" s="20">
        <f t="shared" si="12"/>
        <v>0</v>
      </c>
      <c r="E88" s="20">
        <f t="shared" si="12"/>
        <v>0</v>
      </c>
      <c r="F88" s="20">
        <f t="shared" si="10"/>
        <v>36000</v>
      </c>
      <c r="G88" s="20">
        <f t="shared" si="13"/>
        <v>36000</v>
      </c>
      <c r="H88" s="20">
        <f t="shared" si="13"/>
        <v>0</v>
      </c>
      <c r="I88" s="20">
        <f t="shared" si="13"/>
        <v>0</v>
      </c>
      <c r="J88" s="20">
        <f t="shared" si="11"/>
        <v>36000</v>
      </c>
    </row>
    <row r="89" spans="1:10" ht="75" hidden="1">
      <c r="A89" s="7" t="s">
        <v>148</v>
      </c>
      <c r="B89" s="8" t="s">
        <v>149</v>
      </c>
      <c r="C89" s="20">
        <v>36000</v>
      </c>
      <c r="D89" s="20">
        <v>0</v>
      </c>
      <c r="E89" s="20">
        <v>0</v>
      </c>
      <c r="F89" s="20">
        <f t="shared" si="10"/>
        <v>36000</v>
      </c>
      <c r="G89" s="20">
        <v>36000</v>
      </c>
      <c r="H89" s="20">
        <v>0</v>
      </c>
      <c r="I89" s="20">
        <v>0</v>
      </c>
      <c r="J89" s="20">
        <f t="shared" si="11"/>
        <v>36000</v>
      </c>
    </row>
    <row r="90" spans="1:10" ht="18.75" hidden="1">
      <c r="A90" s="7" t="s">
        <v>150</v>
      </c>
      <c r="B90" s="8" t="s">
        <v>151</v>
      </c>
      <c r="C90" s="20">
        <f>C91</f>
        <v>83000</v>
      </c>
      <c r="D90" s="20">
        <f>D91</f>
        <v>0</v>
      </c>
      <c r="E90" s="20">
        <f>E91</f>
        <v>0</v>
      </c>
      <c r="F90" s="20">
        <f t="shared" si="10"/>
        <v>83000</v>
      </c>
      <c r="G90" s="20">
        <f>G91</f>
        <v>83000</v>
      </c>
      <c r="H90" s="20">
        <f>H91</f>
        <v>0</v>
      </c>
      <c r="I90" s="20">
        <f>I91</f>
        <v>0</v>
      </c>
      <c r="J90" s="20">
        <f t="shared" si="11"/>
        <v>83000</v>
      </c>
    </row>
    <row r="91" spans="1:10" ht="112.5" hidden="1">
      <c r="A91" s="7" t="s">
        <v>152</v>
      </c>
      <c r="B91" s="8" t="s">
        <v>153</v>
      </c>
      <c r="C91" s="20">
        <v>83000</v>
      </c>
      <c r="D91" s="20">
        <v>0</v>
      </c>
      <c r="E91" s="20">
        <v>0</v>
      </c>
      <c r="F91" s="20">
        <f t="shared" si="10"/>
        <v>83000</v>
      </c>
      <c r="G91" s="20">
        <v>83000</v>
      </c>
      <c r="H91" s="20">
        <v>0</v>
      </c>
      <c r="I91" s="20">
        <v>0</v>
      </c>
      <c r="J91" s="20">
        <f t="shared" si="11"/>
        <v>83000</v>
      </c>
    </row>
    <row r="92" spans="1:10" ht="89.25" hidden="1" customHeight="1">
      <c r="A92" s="7" t="s">
        <v>285</v>
      </c>
      <c r="B92" s="8" t="s">
        <v>286</v>
      </c>
      <c r="C92" s="20"/>
      <c r="D92" s="20">
        <v>83000</v>
      </c>
      <c r="E92" s="20">
        <v>0</v>
      </c>
      <c r="F92" s="20">
        <f t="shared" si="10"/>
        <v>83000</v>
      </c>
      <c r="G92" s="20"/>
      <c r="H92" s="20">
        <v>83000</v>
      </c>
      <c r="I92" s="20">
        <v>0</v>
      </c>
      <c r="J92" s="20">
        <f t="shared" si="11"/>
        <v>83000</v>
      </c>
    </row>
    <row r="93" spans="1:10" ht="25.5" customHeight="1">
      <c r="A93" s="5" t="s">
        <v>154</v>
      </c>
      <c r="B93" s="6" t="s">
        <v>155</v>
      </c>
      <c r="C93" s="19">
        <f>C94</f>
        <v>456951000</v>
      </c>
      <c r="D93" s="19">
        <f>D94</f>
        <v>12101067.98</v>
      </c>
      <c r="E93" s="19">
        <f>E94</f>
        <v>-13864186.219999999</v>
      </c>
      <c r="F93" s="19">
        <f t="shared" si="10"/>
        <v>455187881.75999999</v>
      </c>
      <c r="G93" s="19">
        <f>G94</f>
        <v>339013900</v>
      </c>
      <c r="H93" s="19">
        <f>H94</f>
        <v>6072497.7600000007</v>
      </c>
      <c r="I93" s="19">
        <f>I94</f>
        <v>-3668400</v>
      </c>
      <c r="J93" s="19">
        <f t="shared" si="11"/>
        <v>341417997.75999999</v>
      </c>
    </row>
    <row r="94" spans="1:10" ht="56.25">
      <c r="A94" s="5" t="s">
        <v>156</v>
      </c>
      <c r="B94" s="6" t="s">
        <v>157</v>
      </c>
      <c r="C94" s="19">
        <f>C95+C101+C127+C161</f>
        <v>456951000</v>
      </c>
      <c r="D94" s="19">
        <f>D95+D101+D127+D161</f>
        <v>12101067.98</v>
      </c>
      <c r="E94" s="19">
        <f>E95+E101+E127+E161</f>
        <v>-13864186.219999999</v>
      </c>
      <c r="F94" s="19">
        <f t="shared" si="10"/>
        <v>455187881.75999999</v>
      </c>
      <c r="G94" s="19">
        <f>G95+G101+G127+G161</f>
        <v>339013900</v>
      </c>
      <c r="H94" s="19">
        <f>H95+H101+H127+H161</f>
        <v>6072497.7600000007</v>
      </c>
      <c r="I94" s="19">
        <f>I95+I101+I127+I161</f>
        <v>-3668400</v>
      </c>
      <c r="J94" s="19">
        <f t="shared" si="11"/>
        <v>341417997.75999999</v>
      </c>
    </row>
    <row r="95" spans="1:10" ht="18.75">
      <c r="A95" s="7" t="s">
        <v>158</v>
      </c>
      <c r="B95" s="8" t="s">
        <v>159</v>
      </c>
      <c r="C95" s="20">
        <f>C96+C98</f>
        <v>114134200</v>
      </c>
      <c r="D95" s="20">
        <f>D96+D98</f>
        <v>0</v>
      </c>
      <c r="E95" s="20">
        <f>E96+E98</f>
        <v>-5853500</v>
      </c>
      <c r="F95" s="20">
        <f t="shared" si="10"/>
        <v>108280700</v>
      </c>
      <c r="G95" s="20">
        <f>G96+G98</f>
        <v>115065400</v>
      </c>
      <c r="H95" s="20">
        <f>H96+H98</f>
        <v>0</v>
      </c>
      <c r="I95" s="20">
        <f>I96+I98</f>
        <v>0</v>
      </c>
      <c r="J95" s="20">
        <f t="shared" si="11"/>
        <v>115065400</v>
      </c>
    </row>
    <row r="96" spans="1:10" ht="27" hidden="1" customHeight="1">
      <c r="A96" s="7" t="s">
        <v>160</v>
      </c>
      <c r="B96" s="8" t="s">
        <v>161</v>
      </c>
      <c r="C96" s="20">
        <f>C97</f>
        <v>108280700</v>
      </c>
      <c r="D96" s="20">
        <f>D97</f>
        <v>0</v>
      </c>
      <c r="E96" s="20">
        <f>E97</f>
        <v>0</v>
      </c>
      <c r="F96" s="20">
        <f t="shared" si="10"/>
        <v>108280700</v>
      </c>
      <c r="G96" s="20">
        <f>G97</f>
        <v>115065400</v>
      </c>
      <c r="H96" s="20">
        <f>H97</f>
        <v>0</v>
      </c>
      <c r="I96" s="20">
        <f>I97</f>
        <v>0</v>
      </c>
      <c r="J96" s="20">
        <f t="shared" si="11"/>
        <v>115065400</v>
      </c>
    </row>
    <row r="97" spans="1:10" ht="37.5" hidden="1">
      <c r="A97" s="7" t="s">
        <v>162</v>
      </c>
      <c r="B97" s="8" t="s">
        <v>163</v>
      </c>
      <c r="C97" s="20">
        <v>108280700</v>
      </c>
      <c r="D97" s="20">
        <v>0</v>
      </c>
      <c r="E97" s="20">
        <v>0</v>
      </c>
      <c r="F97" s="20">
        <f t="shared" si="10"/>
        <v>108280700</v>
      </c>
      <c r="G97" s="20">
        <v>115065400</v>
      </c>
      <c r="H97" s="20">
        <v>0</v>
      </c>
      <c r="I97" s="20">
        <v>0</v>
      </c>
      <c r="J97" s="20">
        <f t="shared" si="11"/>
        <v>115065400</v>
      </c>
    </row>
    <row r="98" spans="1:10" ht="26.25" customHeight="1">
      <c r="A98" s="7" t="s">
        <v>164</v>
      </c>
      <c r="B98" s="8" t="s">
        <v>165</v>
      </c>
      <c r="C98" s="20">
        <f t="shared" ref="C98:E99" si="14">C99</f>
        <v>5853500</v>
      </c>
      <c r="D98" s="20">
        <f t="shared" si="14"/>
        <v>0</v>
      </c>
      <c r="E98" s="20">
        <f t="shared" si="14"/>
        <v>-5853500</v>
      </c>
      <c r="F98" s="20">
        <f t="shared" si="10"/>
        <v>0</v>
      </c>
      <c r="G98" s="20">
        <f t="shared" ref="G98:I99" si="15">G99</f>
        <v>0</v>
      </c>
      <c r="H98" s="20">
        <f t="shared" si="15"/>
        <v>0</v>
      </c>
      <c r="I98" s="20">
        <f t="shared" si="15"/>
        <v>0</v>
      </c>
      <c r="J98" s="20">
        <f t="shared" si="11"/>
        <v>0</v>
      </c>
    </row>
    <row r="99" spans="1:10" ht="25.5" customHeight="1">
      <c r="A99" s="7" t="s">
        <v>166</v>
      </c>
      <c r="B99" s="8" t="s">
        <v>167</v>
      </c>
      <c r="C99" s="20">
        <f t="shared" si="14"/>
        <v>5853500</v>
      </c>
      <c r="D99" s="20">
        <f t="shared" si="14"/>
        <v>0</v>
      </c>
      <c r="E99" s="20">
        <f t="shared" si="14"/>
        <v>-5853500</v>
      </c>
      <c r="F99" s="20">
        <f t="shared" si="10"/>
        <v>0</v>
      </c>
      <c r="G99" s="20">
        <f t="shared" si="15"/>
        <v>0</v>
      </c>
      <c r="H99" s="20">
        <f t="shared" si="15"/>
        <v>0</v>
      </c>
      <c r="I99" s="20">
        <f t="shared" si="15"/>
        <v>0</v>
      </c>
      <c r="J99" s="20">
        <f t="shared" si="11"/>
        <v>0</v>
      </c>
    </row>
    <row r="100" spans="1:10" ht="37.5">
      <c r="A100" s="7"/>
      <c r="B100" s="9" t="s">
        <v>238</v>
      </c>
      <c r="C100" s="20">
        <v>5853500</v>
      </c>
      <c r="D100" s="20">
        <v>0</v>
      </c>
      <c r="E100" s="20">
        <v>-5853500</v>
      </c>
      <c r="F100" s="20">
        <f t="shared" si="10"/>
        <v>0</v>
      </c>
      <c r="G100" s="20">
        <v>0</v>
      </c>
      <c r="H100" s="20">
        <v>0</v>
      </c>
      <c r="I100" s="20">
        <v>0</v>
      </c>
      <c r="J100" s="20">
        <f t="shared" si="11"/>
        <v>0</v>
      </c>
    </row>
    <row r="101" spans="1:10" ht="37.5" hidden="1">
      <c r="A101" s="7" t="s">
        <v>168</v>
      </c>
      <c r="B101" s="8" t="s">
        <v>169</v>
      </c>
      <c r="C101" s="20">
        <f>C102+C118+C112+C116+C110</f>
        <v>163001900</v>
      </c>
      <c r="D101" s="20">
        <f>D102+D118+D112+D116+D110+D108+D106</f>
        <v>6325055.4000000004</v>
      </c>
      <c r="E101" s="20">
        <f>E102+E118+E112+E116+E110+E108+E106</f>
        <v>0</v>
      </c>
      <c r="F101" s="20">
        <f t="shared" si="10"/>
        <v>169326955.40000001</v>
      </c>
      <c r="G101" s="20">
        <f>G102+G118+G112+G116+G110</f>
        <v>57547700</v>
      </c>
      <c r="H101" s="20">
        <f>H102+H118+H112+H116+H110+H106</f>
        <v>-77.279999999590217</v>
      </c>
      <c r="I101" s="20">
        <f>I102+I118+I112+I116+I110+I106</f>
        <v>0</v>
      </c>
      <c r="J101" s="20">
        <f t="shared" si="11"/>
        <v>57547622.719999999</v>
      </c>
    </row>
    <row r="102" spans="1:10" ht="37.5" hidden="1">
      <c r="A102" s="7" t="s">
        <v>170</v>
      </c>
      <c r="B102" s="8" t="s">
        <v>171</v>
      </c>
      <c r="C102" s="20">
        <f>C103</f>
        <v>105546200</v>
      </c>
      <c r="D102" s="20">
        <f>D103</f>
        <v>0</v>
      </c>
      <c r="E102" s="20">
        <f>E103</f>
        <v>0</v>
      </c>
      <c r="F102" s="20">
        <f t="shared" si="10"/>
        <v>105546200</v>
      </c>
      <c r="G102" s="20">
        <f>G103</f>
        <v>6279200</v>
      </c>
      <c r="H102" s="20">
        <f>H103</f>
        <v>-6279200</v>
      </c>
      <c r="I102" s="20">
        <f>I103</f>
        <v>0</v>
      </c>
      <c r="J102" s="20">
        <f t="shared" si="11"/>
        <v>0</v>
      </c>
    </row>
    <row r="103" spans="1:10" ht="37.5" hidden="1">
      <c r="A103" s="7" t="s">
        <v>172</v>
      </c>
      <c r="B103" s="8" t="s">
        <v>173</v>
      </c>
      <c r="C103" s="20">
        <f>C104+C105</f>
        <v>105546200</v>
      </c>
      <c r="D103" s="20">
        <f>D104+D105</f>
        <v>0</v>
      </c>
      <c r="E103" s="20">
        <f>E104+E105</f>
        <v>0</v>
      </c>
      <c r="F103" s="20">
        <f t="shared" si="10"/>
        <v>105546200</v>
      </c>
      <c r="G103" s="20">
        <f>G104+G105</f>
        <v>6279200</v>
      </c>
      <c r="H103" s="20">
        <f>H104+H105</f>
        <v>-6279200</v>
      </c>
      <c r="I103" s="20">
        <f>I104+I105</f>
        <v>0</v>
      </c>
      <c r="J103" s="20">
        <f t="shared" si="11"/>
        <v>0</v>
      </c>
    </row>
    <row r="104" spans="1:10" ht="56.25" hidden="1">
      <c r="A104" s="7"/>
      <c r="B104" s="8" t="s">
        <v>229</v>
      </c>
      <c r="C104" s="20">
        <v>0</v>
      </c>
      <c r="D104" s="20">
        <v>0</v>
      </c>
      <c r="E104" s="20">
        <v>0</v>
      </c>
      <c r="F104" s="20">
        <f t="shared" si="10"/>
        <v>0</v>
      </c>
      <c r="G104" s="20">
        <v>6279200</v>
      </c>
      <c r="H104" s="20">
        <v>-6279200</v>
      </c>
      <c r="I104" s="20">
        <v>0</v>
      </c>
      <c r="J104" s="20">
        <f t="shared" si="11"/>
        <v>0</v>
      </c>
    </row>
    <row r="105" spans="1:10" ht="96" hidden="1" customHeight="1">
      <c r="A105" s="7"/>
      <c r="B105" s="9" t="s">
        <v>239</v>
      </c>
      <c r="C105" s="20">
        <v>105546200</v>
      </c>
      <c r="D105" s="20">
        <v>0</v>
      </c>
      <c r="E105" s="20">
        <v>0</v>
      </c>
      <c r="F105" s="20">
        <f t="shared" si="10"/>
        <v>105546200</v>
      </c>
      <c r="G105" s="20">
        <v>0</v>
      </c>
      <c r="H105" s="20">
        <v>0</v>
      </c>
      <c r="I105" s="20">
        <v>0</v>
      </c>
      <c r="J105" s="20">
        <f t="shared" si="11"/>
        <v>0</v>
      </c>
    </row>
    <row r="106" spans="1:10" ht="37.5" hidden="1">
      <c r="A106" s="7" t="s">
        <v>280</v>
      </c>
      <c r="B106" s="9" t="s">
        <v>282</v>
      </c>
      <c r="C106" s="20">
        <f>C107</f>
        <v>0</v>
      </c>
      <c r="D106" s="20">
        <f>D107</f>
        <v>3325000</v>
      </c>
      <c r="E106" s="20">
        <f>E107</f>
        <v>0</v>
      </c>
      <c r="F106" s="20">
        <f t="shared" si="10"/>
        <v>3325000</v>
      </c>
      <c r="G106" s="20">
        <f>G107</f>
        <v>0</v>
      </c>
      <c r="H106" s="20">
        <f>H107</f>
        <v>0</v>
      </c>
      <c r="I106" s="20">
        <f>I107</f>
        <v>0</v>
      </c>
      <c r="J106" s="20">
        <f t="shared" si="11"/>
        <v>0</v>
      </c>
    </row>
    <row r="107" spans="1:10" ht="56.25" hidden="1">
      <c r="A107" s="7" t="s">
        <v>279</v>
      </c>
      <c r="B107" s="9" t="s">
        <v>281</v>
      </c>
      <c r="C107" s="20">
        <v>0</v>
      </c>
      <c r="D107" s="20">
        <v>3325000</v>
      </c>
      <c r="E107" s="20">
        <v>0</v>
      </c>
      <c r="F107" s="20">
        <f t="shared" si="10"/>
        <v>3325000</v>
      </c>
      <c r="G107" s="20">
        <v>0</v>
      </c>
      <c r="H107" s="20">
        <v>0</v>
      </c>
      <c r="I107" s="20">
        <v>0</v>
      </c>
      <c r="J107" s="20">
        <f t="shared" si="11"/>
        <v>0</v>
      </c>
    </row>
    <row r="108" spans="1:10" ht="37.5" hidden="1">
      <c r="A108" s="7" t="s">
        <v>276</v>
      </c>
      <c r="B108" s="9" t="s">
        <v>278</v>
      </c>
      <c r="C108" s="20">
        <f>C109</f>
        <v>0</v>
      </c>
      <c r="D108" s="20">
        <f>D109</f>
        <v>2930430.01</v>
      </c>
      <c r="E108" s="20">
        <f>E109</f>
        <v>0</v>
      </c>
      <c r="F108" s="20">
        <f t="shared" si="10"/>
        <v>2930430.01</v>
      </c>
      <c r="G108" s="20">
        <f>G109</f>
        <v>0</v>
      </c>
      <c r="H108" s="20">
        <f>H109</f>
        <v>0</v>
      </c>
      <c r="I108" s="20">
        <f>I109</f>
        <v>0</v>
      </c>
      <c r="J108" s="20">
        <f t="shared" si="11"/>
        <v>0</v>
      </c>
    </row>
    <row r="109" spans="1:10" ht="43.5" hidden="1" customHeight="1">
      <c r="A109" s="7" t="s">
        <v>275</v>
      </c>
      <c r="B109" s="9" t="s">
        <v>277</v>
      </c>
      <c r="C109" s="20">
        <v>0</v>
      </c>
      <c r="D109" s="20">
        <v>2930430.01</v>
      </c>
      <c r="E109" s="20">
        <v>0</v>
      </c>
      <c r="F109" s="20">
        <f t="shared" si="10"/>
        <v>2930430.01</v>
      </c>
      <c r="G109" s="20">
        <v>0</v>
      </c>
      <c r="H109" s="20">
        <v>0</v>
      </c>
      <c r="I109" s="20">
        <v>0</v>
      </c>
      <c r="J109" s="20">
        <f t="shared" si="11"/>
        <v>0</v>
      </c>
    </row>
    <row r="110" spans="1:10" ht="37.5" hidden="1">
      <c r="A110" s="7" t="s">
        <v>259</v>
      </c>
      <c r="B110" s="8" t="s">
        <v>260</v>
      </c>
      <c r="C110" s="20">
        <f>C111</f>
        <v>4319300</v>
      </c>
      <c r="D110" s="20">
        <f>D111</f>
        <v>36.520000000000003</v>
      </c>
      <c r="E110" s="20">
        <f>E111</f>
        <v>0</v>
      </c>
      <c r="F110" s="20">
        <f t="shared" si="10"/>
        <v>4319336.5199999996</v>
      </c>
      <c r="G110" s="20">
        <f>G111</f>
        <v>4485800</v>
      </c>
      <c r="H110" s="20">
        <f>H111</f>
        <v>-27.22</v>
      </c>
      <c r="I110" s="20">
        <f>I111</f>
        <v>0</v>
      </c>
      <c r="J110" s="20">
        <f t="shared" si="11"/>
        <v>4485772.78</v>
      </c>
    </row>
    <row r="111" spans="1:10" ht="37.5" hidden="1">
      <c r="A111" s="7" t="s">
        <v>261</v>
      </c>
      <c r="B111" s="8" t="s">
        <v>262</v>
      </c>
      <c r="C111" s="20">
        <v>4319300</v>
      </c>
      <c r="D111" s="20">
        <v>36.520000000000003</v>
      </c>
      <c r="E111" s="20">
        <v>0</v>
      </c>
      <c r="F111" s="20">
        <f t="shared" si="10"/>
        <v>4319336.5199999996</v>
      </c>
      <c r="G111" s="20">
        <v>4485800</v>
      </c>
      <c r="H111" s="20">
        <v>-27.22</v>
      </c>
      <c r="I111" s="20">
        <v>0</v>
      </c>
      <c r="J111" s="20">
        <f t="shared" si="11"/>
        <v>4485772.78</v>
      </c>
    </row>
    <row r="112" spans="1:10" ht="37.5" hidden="1">
      <c r="A112" s="7" t="s">
        <v>241</v>
      </c>
      <c r="B112" s="8" t="s">
        <v>242</v>
      </c>
      <c r="C112" s="20">
        <f>C113</f>
        <v>6055100</v>
      </c>
      <c r="D112" s="22">
        <f>D113</f>
        <v>-7.04</v>
      </c>
      <c r="E112" s="22">
        <f>E113</f>
        <v>0</v>
      </c>
      <c r="F112" s="20">
        <f t="shared" si="10"/>
        <v>6055092.96</v>
      </c>
      <c r="G112" s="20">
        <f>G113</f>
        <v>8978100</v>
      </c>
      <c r="H112" s="22">
        <f>H113</f>
        <v>-37</v>
      </c>
      <c r="I112" s="22">
        <f>I113</f>
        <v>0</v>
      </c>
      <c r="J112" s="20">
        <f t="shared" si="11"/>
        <v>8978063</v>
      </c>
    </row>
    <row r="113" spans="1:10" ht="37.5" hidden="1">
      <c r="A113" s="7" t="s">
        <v>243</v>
      </c>
      <c r="B113" s="8" t="s">
        <v>244</v>
      </c>
      <c r="C113" s="20">
        <f>C114+C115</f>
        <v>6055100</v>
      </c>
      <c r="D113" s="22">
        <f>D114+D115</f>
        <v>-7.04</v>
      </c>
      <c r="E113" s="22">
        <f>E114+E115</f>
        <v>0</v>
      </c>
      <c r="F113" s="20">
        <f t="shared" si="10"/>
        <v>6055092.96</v>
      </c>
      <c r="G113" s="20">
        <f>G114+G115</f>
        <v>8978100</v>
      </c>
      <c r="H113" s="22">
        <f>H114+H115</f>
        <v>-37</v>
      </c>
      <c r="I113" s="22">
        <f>I114+I115</f>
        <v>0</v>
      </c>
      <c r="J113" s="20">
        <f t="shared" si="11"/>
        <v>8978063</v>
      </c>
    </row>
    <row r="114" spans="1:10" ht="56.25" hidden="1">
      <c r="A114" s="7"/>
      <c r="B114" s="8" t="s">
        <v>256</v>
      </c>
      <c r="C114" s="20">
        <v>0</v>
      </c>
      <c r="D114" s="20">
        <v>0</v>
      </c>
      <c r="E114" s="20">
        <v>0</v>
      </c>
      <c r="F114" s="20">
        <f t="shared" si="10"/>
        <v>0</v>
      </c>
      <c r="G114" s="20">
        <v>3084500</v>
      </c>
      <c r="H114" s="20">
        <v>-47.75</v>
      </c>
      <c r="I114" s="20">
        <v>0</v>
      </c>
      <c r="J114" s="20">
        <f t="shared" si="11"/>
        <v>3084452.25</v>
      </c>
    </row>
    <row r="115" spans="1:10" ht="56.25" hidden="1">
      <c r="A115" s="7"/>
      <c r="B115" s="8" t="s">
        <v>257</v>
      </c>
      <c r="C115" s="20">
        <v>6055100</v>
      </c>
      <c r="D115" s="20">
        <v>-7.04</v>
      </c>
      <c r="E115" s="20">
        <v>0</v>
      </c>
      <c r="F115" s="20">
        <f t="shared" si="10"/>
        <v>6055092.96</v>
      </c>
      <c r="G115" s="20">
        <v>5893600</v>
      </c>
      <c r="H115" s="20">
        <v>10.75</v>
      </c>
      <c r="I115" s="20">
        <v>0</v>
      </c>
      <c r="J115" s="20">
        <f t="shared" si="11"/>
        <v>5893610.75</v>
      </c>
    </row>
    <row r="116" spans="1:10" ht="56.25" hidden="1">
      <c r="A116" s="7" t="s">
        <v>252</v>
      </c>
      <c r="B116" s="8" t="s">
        <v>253</v>
      </c>
      <c r="C116" s="20">
        <f>C117</f>
        <v>6346300</v>
      </c>
      <c r="D116" s="20">
        <f>D117</f>
        <v>-4.09</v>
      </c>
      <c r="E116" s="20">
        <f>E117</f>
        <v>0</v>
      </c>
      <c r="F116" s="20">
        <f t="shared" si="10"/>
        <v>6346295.9100000001</v>
      </c>
      <c r="G116" s="20">
        <f>G117</f>
        <v>0</v>
      </c>
      <c r="H116" s="20">
        <f>H117</f>
        <v>0</v>
      </c>
      <c r="I116" s="20">
        <f>I117</f>
        <v>0</v>
      </c>
      <c r="J116" s="20">
        <f t="shared" si="11"/>
        <v>0</v>
      </c>
    </row>
    <row r="117" spans="1:10" ht="75" hidden="1">
      <c r="A117" s="7" t="s">
        <v>254</v>
      </c>
      <c r="B117" s="8" t="s">
        <v>255</v>
      </c>
      <c r="C117" s="20">
        <v>6346300</v>
      </c>
      <c r="D117" s="20">
        <v>-4.09</v>
      </c>
      <c r="E117" s="20">
        <v>0</v>
      </c>
      <c r="F117" s="20">
        <f t="shared" si="10"/>
        <v>6346295.9100000001</v>
      </c>
      <c r="G117" s="20">
        <v>0</v>
      </c>
      <c r="H117" s="20">
        <v>0</v>
      </c>
      <c r="I117" s="20">
        <v>0</v>
      </c>
      <c r="J117" s="20">
        <f t="shared" si="11"/>
        <v>0</v>
      </c>
    </row>
    <row r="118" spans="1:10" ht="24.75" hidden="1" customHeight="1">
      <c r="A118" s="7" t="s">
        <v>174</v>
      </c>
      <c r="B118" s="8" t="s">
        <v>175</v>
      </c>
      <c r="C118" s="20">
        <f>C119</f>
        <v>40735000</v>
      </c>
      <c r="D118" s="20">
        <f>D119</f>
        <v>69600</v>
      </c>
      <c r="E118" s="20">
        <f>E119</f>
        <v>0</v>
      </c>
      <c r="F118" s="20">
        <f t="shared" si="10"/>
        <v>40804600</v>
      </c>
      <c r="G118" s="20">
        <f>G119</f>
        <v>37804600</v>
      </c>
      <c r="H118" s="20">
        <f>H119</f>
        <v>6279186.9400000004</v>
      </c>
      <c r="I118" s="20">
        <f>I119</f>
        <v>0</v>
      </c>
      <c r="J118" s="20">
        <f t="shared" si="11"/>
        <v>44083786.939999998</v>
      </c>
    </row>
    <row r="119" spans="1:10" ht="27" hidden="1" customHeight="1">
      <c r="A119" s="7" t="s">
        <v>176</v>
      </c>
      <c r="B119" s="8" t="s">
        <v>177</v>
      </c>
      <c r="C119" s="20">
        <f>C120+C121+C122+C123+C124</f>
        <v>40735000</v>
      </c>
      <c r="D119" s="20">
        <f>D120+D121+D122+D123+D124+D125+D126</f>
        <v>69600</v>
      </c>
      <c r="E119" s="20">
        <f>E120+E121+E122+E123+E124+E125+E126</f>
        <v>0</v>
      </c>
      <c r="F119" s="20">
        <f t="shared" si="10"/>
        <v>40804600</v>
      </c>
      <c r="G119" s="20">
        <f>G120+G121+G122+G123+G124</f>
        <v>37804600</v>
      </c>
      <c r="H119" s="20">
        <f>H120+H121+H122+H123+H124+H125+H126</f>
        <v>6279186.9400000004</v>
      </c>
      <c r="I119" s="20">
        <f>I120+I121+I122+I123+I124+I125+I126</f>
        <v>0</v>
      </c>
      <c r="J119" s="20">
        <f t="shared" si="11"/>
        <v>44083786.939999998</v>
      </c>
    </row>
    <row r="120" spans="1:10" ht="42" hidden="1" customHeight="1">
      <c r="A120" s="7"/>
      <c r="B120" s="17" t="s">
        <v>230</v>
      </c>
      <c r="C120" s="20">
        <v>76900</v>
      </c>
      <c r="D120" s="20">
        <v>0</v>
      </c>
      <c r="E120" s="20">
        <v>0</v>
      </c>
      <c r="F120" s="20">
        <f t="shared" si="10"/>
        <v>76900</v>
      </c>
      <c r="G120" s="20">
        <v>76900</v>
      </c>
      <c r="H120" s="20">
        <v>0</v>
      </c>
      <c r="I120" s="20">
        <v>0</v>
      </c>
      <c r="J120" s="20">
        <f t="shared" si="11"/>
        <v>76900</v>
      </c>
    </row>
    <row r="121" spans="1:10" ht="56.25" hidden="1" customHeight="1">
      <c r="A121" s="7"/>
      <c r="B121" s="9" t="s">
        <v>231</v>
      </c>
      <c r="C121" s="20">
        <v>27657300</v>
      </c>
      <c r="D121" s="20">
        <v>0</v>
      </c>
      <c r="E121" s="20">
        <v>0</v>
      </c>
      <c r="F121" s="20">
        <f t="shared" si="10"/>
        <v>27657300</v>
      </c>
      <c r="G121" s="20">
        <v>27657300</v>
      </c>
      <c r="H121" s="20">
        <v>0</v>
      </c>
      <c r="I121" s="20">
        <v>0</v>
      </c>
      <c r="J121" s="20">
        <f t="shared" si="11"/>
        <v>27657300</v>
      </c>
    </row>
    <row r="122" spans="1:10" ht="37.5" hidden="1">
      <c r="A122" s="7"/>
      <c r="B122" s="9" t="s">
        <v>232</v>
      </c>
      <c r="C122" s="20">
        <v>10000000</v>
      </c>
      <c r="D122" s="20">
        <v>0</v>
      </c>
      <c r="E122" s="20">
        <v>0</v>
      </c>
      <c r="F122" s="20">
        <f t="shared" si="10"/>
        <v>10000000</v>
      </c>
      <c r="G122" s="20">
        <v>10000000</v>
      </c>
      <c r="H122" s="20">
        <v>0</v>
      </c>
      <c r="I122" s="20">
        <v>0</v>
      </c>
      <c r="J122" s="20">
        <f t="shared" si="11"/>
        <v>10000000</v>
      </c>
    </row>
    <row r="123" spans="1:10" ht="37.5" hidden="1">
      <c r="A123" s="7"/>
      <c r="B123" s="9" t="s">
        <v>251</v>
      </c>
      <c r="C123" s="20">
        <v>70400</v>
      </c>
      <c r="D123" s="20">
        <v>0</v>
      </c>
      <c r="E123" s="20">
        <v>0</v>
      </c>
      <c r="F123" s="20">
        <f t="shared" si="10"/>
        <v>70400</v>
      </c>
      <c r="G123" s="20">
        <v>70400</v>
      </c>
      <c r="H123" s="20">
        <v>0</v>
      </c>
      <c r="I123" s="20">
        <v>0</v>
      </c>
      <c r="J123" s="20">
        <f t="shared" si="11"/>
        <v>70400</v>
      </c>
    </row>
    <row r="124" spans="1:10" ht="56.25" hidden="1">
      <c r="A124" s="7"/>
      <c r="B124" s="9" t="s">
        <v>258</v>
      </c>
      <c r="C124" s="20">
        <v>2930400</v>
      </c>
      <c r="D124" s="20">
        <v>-2930400</v>
      </c>
      <c r="E124" s="20">
        <v>0</v>
      </c>
      <c r="F124" s="20">
        <f t="shared" si="10"/>
        <v>0</v>
      </c>
      <c r="G124" s="20">
        <v>0</v>
      </c>
      <c r="H124" s="20">
        <v>0</v>
      </c>
      <c r="I124" s="20">
        <v>0</v>
      </c>
      <c r="J124" s="20">
        <f t="shared" si="11"/>
        <v>0</v>
      </c>
    </row>
    <row r="125" spans="1:10" ht="56.25" hidden="1">
      <c r="A125" s="7"/>
      <c r="B125" s="9" t="s">
        <v>229</v>
      </c>
      <c r="C125" s="20">
        <v>0</v>
      </c>
      <c r="D125" s="20">
        <v>0</v>
      </c>
      <c r="E125" s="20">
        <v>0</v>
      </c>
      <c r="F125" s="20">
        <f t="shared" si="10"/>
        <v>0</v>
      </c>
      <c r="G125" s="20">
        <v>0</v>
      </c>
      <c r="H125" s="20">
        <v>6279186.9400000004</v>
      </c>
      <c r="I125" s="20">
        <v>0</v>
      </c>
      <c r="J125" s="20">
        <f t="shared" si="11"/>
        <v>6279186.9400000004</v>
      </c>
    </row>
    <row r="126" spans="1:10" ht="18.75" hidden="1">
      <c r="A126" s="7"/>
      <c r="B126" s="9" t="s">
        <v>283</v>
      </c>
      <c r="C126" s="20">
        <v>0</v>
      </c>
      <c r="D126" s="20">
        <v>3000000</v>
      </c>
      <c r="E126" s="20">
        <v>0</v>
      </c>
      <c r="F126" s="20">
        <f t="shared" si="10"/>
        <v>3000000</v>
      </c>
      <c r="G126" s="20">
        <v>0</v>
      </c>
      <c r="H126" s="20">
        <v>0</v>
      </c>
      <c r="I126" s="20">
        <v>0</v>
      </c>
      <c r="J126" s="20">
        <f t="shared" si="11"/>
        <v>0</v>
      </c>
    </row>
    <row r="127" spans="1:10" ht="27.75" customHeight="1">
      <c r="A127" s="7" t="s">
        <v>178</v>
      </c>
      <c r="B127" s="8" t="s">
        <v>179</v>
      </c>
      <c r="C127" s="20">
        <f>C128+C144+C146+C148+C152+C154+C156</f>
        <v>164578800</v>
      </c>
      <c r="D127" s="20">
        <f>D128+D144+D146+D148+D152+D154+D156+D150</f>
        <v>-25.420000000012806</v>
      </c>
      <c r="E127" s="20">
        <f>E128+E144+E146+E148+E152+E154+E156+E150</f>
        <v>-3668400</v>
      </c>
      <c r="F127" s="20">
        <f t="shared" si="10"/>
        <v>160910374.58000001</v>
      </c>
      <c r="G127" s="20">
        <f>G128+G144+G146+G148+G152+G154+G156</f>
        <v>166400800</v>
      </c>
      <c r="H127" s="20">
        <f>H128+H144+H146+H148+H152+H154+H156+H150</f>
        <v>31.040000000008149</v>
      </c>
      <c r="I127" s="20">
        <f>I128+I144+I146+I148+I152+I154+I156+I150</f>
        <v>-3668400</v>
      </c>
      <c r="J127" s="20">
        <f t="shared" si="11"/>
        <v>162732431.03999999</v>
      </c>
    </row>
    <row r="128" spans="1:10" ht="37.5">
      <c r="A128" s="7" t="s">
        <v>180</v>
      </c>
      <c r="B128" s="8" t="s">
        <v>181</v>
      </c>
      <c r="C128" s="20">
        <f>C129</f>
        <v>149402800</v>
      </c>
      <c r="D128" s="20">
        <f>D129</f>
        <v>186700</v>
      </c>
      <c r="E128" s="20">
        <f>E129</f>
        <v>-3668400</v>
      </c>
      <c r="F128" s="20">
        <f t="shared" si="10"/>
        <v>145921100</v>
      </c>
      <c r="G128" s="20">
        <f>G129</f>
        <v>149742400</v>
      </c>
      <c r="H128" s="20">
        <f>H129</f>
        <v>199500</v>
      </c>
      <c r="I128" s="20">
        <f>I129</f>
        <v>-3668400</v>
      </c>
      <c r="J128" s="20">
        <f t="shared" si="11"/>
        <v>146273500</v>
      </c>
    </row>
    <row r="129" spans="1:10" ht="37.5">
      <c r="A129" s="7" t="s">
        <v>182</v>
      </c>
      <c r="B129" s="8" t="s">
        <v>183</v>
      </c>
      <c r="C129" s="20">
        <f>C130+C131+C132+C133+C134+C135+C136+C137+C138+C139+C140+C141</f>
        <v>149402800</v>
      </c>
      <c r="D129" s="20">
        <f>D130+D131+D132+D133+D134+D135+D136+D137+D138+D139+D140+D141+D142</f>
        <v>186700</v>
      </c>
      <c r="E129" s="20">
        <f>E130+E131+E132+E133+E134+E135+E136+E137+E138+E139+E140+E141+E142</f>
        <v>-3668400</v>
      </c>
      <c r="F129" s="20">
        <f t="shared" si="10"/>
        <v>145921100</v>
      </c>
      <c r="G129" s="20">
        <f>G130+G131+G132+G133+G134+G135+G136+G137+G138+G139+G140+G141</f>
        <v>149742400</v>
      </c>
      <c r="H129" s="20">
        <f>H130+H131+H132+H133+H134+H135+H136+H137+H138+H139+H140+H141+H142+H143</f>
        <v>199500</v>
      </c>
      <c r="I129" s="20">
        <f>I130+I131+I132+I133+I134+I135+I136+I137+I138+I139+I140+I141+I142+I143</f>
        <v>-3668400</v>
      </c>
      <c r="J129" s="20">
        <f t="shared" si="11"/>
        <v>146273500</v>
      </c>
    </row>
    <row r="130" spans="1:10" ht="37.5">
      <c r="A130" s="7"/>
      <c r="B130" s="10" t="s">
        <v>218</v>
      </c>
      <c r="C130" s="11">
        <v>141047700</v>
      </c>
      <c r="D130" s="11">
        <v>0</v>
      </c>
      <c r="E130" s="11">
        <v>-3680800</v>
      </c>
      <c r="F130" s="20">
        <f t="shared" si="10"/>
        <v>137366900</v>
      </c>
      <c r="G130" s="11">
        <v>141371600</v>
      </c>
      <c r="H130" s="11">
        <v>0</v>
      </c>
      <c r="I130" s="11">
        <v>-3680800</v>
      </c>
      <c r="J130" s="20">
        <f t="shared" si="11"/>
        <v>137690800</v>
      </c>
    </row>
    <row r="131" spans="1:10" ht="87" hidden="1" customHeight="1">
      <c r="A131" s="7"/>
      <c r="B131" s="12" t="s">
        <v>220</v>
      </c>
      <c r="C131" s="11">
        <v>2100</v>
      </c>
      <c r="D131" s="11">
        <v>0</v>
      </c>
      <c r="E131" s="11">
        <v>0</v>
      </c>
      <c r="F131" s="20">
        <f t="shared" si="10"/>
        <v>2100</v>
      </c>
      <c r="G131" s="11">
        <v>2100</v>
      </c>
      <c r="H131" s="11">
        <v>0</v>
      </c>
      <c r="I131" s="11">
        <v>0</v>
      </c>
      <c r="J131" s="20">
        <f t="shared" si="11"/>
        <v>2100</v>
      </c>
    </row>
    <row r="132" spans="1:10" ht="37.5">
      <c r="A132" s="7"/>
      <c r="B132" s="23" t="s">
        <v>288</v>
      </c>
      <c r="C132" s="11">
        <v>30700</v>
      </c>
      <c r="D132" s="11">
        <v>0</v>
      </c>
      <c r="E132" s="11">
        <v>12400</v>
      </c>
      <c r="F132" s="20">
        <f t="shared" si="10"/>
        <v>43100</v>
      </c>
      <c r="G132" s="11">
        <v>30700</v>
      </c>
      <c r="H132" s="11">
        <v>0</v>
      </c>
      <c r="I132" s="11">
        <v>12400</v>
      </c>
      <c r="J132" s="20">
        <f t="shared" si="11"/>
        <v>43100</v>
      </c>
    </row>
    <row r="133" spans="1:10" ht="75" hidden="1">
      <c r="A133" s="7"/>
      <c r="B133" s="12" t="s">
        <v>221</v>
      </c>
      <c r="C133" s="11">
        <v>54100</v>
      </c>
      <c r="D133" s="11">
        <v>0</v>
      </c>
      <c r="E133" s="11">
        <v>0</v>
      </c>
      <c r="F133" s="20">
        <f t="shared" si="10"/>
        <v>54100</v>
      </c>
      <c r="G133" s="11">
        <v>54100</v>
      </c>
      <c r="H133" s="11">
        <v>0</v>
      </c>
      <c r="I133" s="11">
        <v>0</v>
      </c>
      <c r="J133" s="20">
        <f t="shared" si="11"/>
        <v>54100</v>
      </c>
    </row>
    <row r="134" spans="1:10" ht="37.5" hidden="1">
      <c r="A134" s="7"/>
      <c r="B134" s="13" t="s">
        <v>222</v>
      </c>
      <c r="C134" s="11">
        <v>2169200</v>
      </c>
      <c r="D134" s="11">
        <v>0</v>
      </c>
      <c r="E134" s="11">
        <v>0</v>
      </c>
      <c r="F134" s="20">
        <f t="shared" si="10"/>
        <v>2169200</v>
      </c>
      <c r="G134" s="11">
        <v>2169200</v>
      </c>
      <c r="H134" s="11">
        <v>0</v>
      </c>
      <c r="I134" s="11">
        <v>0</v>
      </c>
      <c r="J134" s="20">
        <f t="shared" si="11"/>
        <v>2169200</v>
      </c>
    </row>
    <row r="135" spans="1:10" ht="131.25" hidden="1">
      <c r="A135" s="7"/>
      <c r="B135" s="12" t="s">
        <v>223</v>
      </c>
      <c r="C135" s="11">
        <v>4735500</v>
      </c>
      <c r="D135" s="11">
        <v>0</v>
      </c>
      <c r="E135" s="11">
        <v>0</v>
      </c>
      <c r="F135" s="20">
        <f t="shared" si="10"/>
        <v>4735500</v>
      </c>
      <c r="G135" s="11">
        <v>4751200</v>
      </c>
      <c r="H135" s="11">
        <v>0</v>
      </c>
      <c r="I135" s="11">
        <v>0</v>
      </c>
      <c r="J135" s="20">
        <f t="shared" si="11"/>
        <v>4751200</v>
      </c>
    </row>
    <row r="136" spans="1:10" ht="45.75" hidden="1" customHeight="1">
      <c r="A136" s="7"/>
      <c r="B136" s="13" t="s">
        <v>224</v>
      </c>
      <c r="C136" s="11">
        <v>783800</v>
      </c>
      <c r="D136" s="11">
        <v>0</v>
      </c>
      <c r="E136" s="11">
        <v>0</v>
      </c>
      <c r="F136" s="20">
        <f t="shared" si="10"/>
        <v>783800</v>
      </c>
      <c r="G136" s="11">
        <v>783800</v>
      </c>
      <c r="H136" s="11">
        <v>0</v>
      </c>
      <c r="I136" s="11">
        <v>0</v>
      </c>
      <c r="J136" s="20">
        <f t="shared" si="11"/>
        <v>783800</v>
      </c>
    </row>
    <row r="137" spans="1:10" ht="37.5" hidden="1">
      <c r="A137" s="7"/>
      <c r="B137" s="13" t="s">
        <v>225</v>
      </c>
      <c r="C137" s="11">
        <v>45400</v>
      </c>
      <c r="D137" s="11">
        <v>0</v>
      </c>
      <c r="E137" s="11">
        <v>0</v>
      </c>
      <c r="F137" s="20">
        <f t="shared" si="10"/>
        <v>45400</v>
      </c>
      <c r="G137" s="11">
        <v>45400</v>
      </c>
      <c r="H137" s="11">
        <v>0</v>
      </c>
      <c r="I137" s="11">
        <v>0</v>
      </c>
      <c r="J137" s="20">
        <f t="shared" si="11"/>
        <v>45400</v>
      </c>
    </row>
    <row r="138" spans="1:10" ht="37.5" hidden="1">
      <c r="A138" s="7"/>
      <c r="B138" s="13" t="s">
        <v>226</v>
      </c>
      <c r="C138" s="11">
        <v>521800</v>
      </c>
      <c r="D138" s="11">
        <v>0</v>
      </c>
      <c r="E138" s="11">
        <v>0</v>
      </c>
      <c r="F138" s="20">
        <f t="shared" si="10"/>
        <v>521800</v>
      </c>
      <c r="G138" s="11">
        <v>521800</v>
      </c>
      <c r="H138" s="11">
        <v>0</v>
      </c>
      <c r="I138" s="11">
        <v>0</v>
      </c>
      <c r="J138" s="20">
        <f t="shared" si="11"/>
        <v>521800</v>
      </c>
    </row>
    <row r="139" spans="1:10" ht="75" hidden="1">
      <c r="A139" s="7"/>
      <c r="B139" s="12" t="s">
        <v>227</v>
      </c>
      <c r="C139" s="11">
        <v>600</v>
      </c>
      <c r="D139" s="11">
        <v>0</v>
      </c>
      <c r="E139" s="11">
        <v>0</v>
      </c>
      <c r="F139" s="20">
        <f t="shared" si="10"/>
        <v>600</v>
      </c>
      <c r="G139" s="11">
        <v>600</v>
      </c>
      <c r="H139" s="11">
        <v>0</v>
      </c>
      <c r="I139" s="11">
        <v>0</v>
      </c>
      <c r="J139" s="20">
        <f t="shared" si="11"/>
        <v>600</v>
      </c>
    </row>
    <row r="140" spans="1:10" ht="75" hidden="1">
      <c r="A140" s="7"/>
      <c r="B140" s="12" t="s">
        <v>228</v>
      </c>
      <c r="C140" s="11">
        <v>9800</v>
      </c>
      <c r="D140" s="11">
        <v>0</v>
      </c>
      <c r="E140" s="11">
        <v>0</v>
      </c>
      <c r="F140" s="20">
        <f t="shared" ref="F140:F166" si="16">C140+D140+E140</f>
        <v>9800</v>
      </c>
      <c r="G140" s="11">
        <v>9800</v>
      </c>
      <c r="H140" s="11">
        <v>0</v>
      </c>
      <c r="I140" s="11">
        <v>0</v>
      </c>
      <c r="J140" s="20">
        <f t="shared" ref="J140:J166" si="17">G140+H140+I140</f>
        <v>9800</v>
      </c>
    </row>
    <row r="141" spans="1:10" ht="37.5" hidden="1">
      <c r="A141" s="7"/>
      <c r="B141" s="10" t="s">
        <v>219</v>
      </c>
      <c r="C141" s="11">
        <v>2100</v>
      </c>
      <c r="D141" s="11">
        <v>0</v>
      </c>
      <c r="E141" s="11">
        <v>0</v>
      </c>
      <c r="F141" s="20">
        <f t="shared" si="16"/>
        <v>2100</v>
      </c>
      <c r="G141" s="11">
        <v>2100</v>
      </c>
      <c r="H141" s="11">
        <v>0</v>
      </c>
      <c r="I141" s="11">
        <v>0</v>
      </c>
      <c r="J141" s="20">
        <f t="shared" si="17"/>
        <v>2100</v>
      </c>
    </row>
    <row r="142" spans="1:10" ht="56.25" hidden="1">
      <c r="A142" s="7"/>
      <c r="B142" s="9" t="s">
        <v>235</v>
      </c>
      <c r="C142" s="11">
        <v>0</v>
      </c>
      <c r="D142" s="11">
        <v>186700</v>
      </c>
      <c r="E142" s="11">
        <v>0</v>
      </c>
      <c r="F142" s="20">
        <f t="shared" si="16"/>
        <v>186700</v>
      </c>
      <c r="G142" s="11">
        <v>0</v>
      </c>
      <c r="H142" s="11">
        <v>186700</v>
      </c>
      <c r="I142" s="11">
        <v>0</v>
      </c>
      <c r="J142" s="20">
        <f t="shared" si="17"/>
        <v>186700</v>
      </c>
    </row>
    <row r="143" spans="1:10" ht="56.25" hidden="1">
      <c r="A143" s="7"/>
      <c r="B143" s="9" t="s">
        <v>234</v>
      </c>
      <c r="C143" s="11"/>
      <c r="D143" s="11"/>
      <c r="E143" s="11"/>
      <c r="F143" s="20">
        <f t="shared" si="16"/>
        <v>0</v>
      </c>
      <c r="G143" s="11"/>
      <c r="H143" s="11">
        <v>12800</v>
      </c>
      <c r="I143" s="11">
        <v>0</v>
      </c>
      <c r="J143" s="20">
        <f t="shared" si="17"/>
        <v>12800</v>
      </c>
    </row>
    <row r="144" spans="1:10" ht="75" hidden="1">
      <c r="A144" s="7" t="s">
        <v>184</v>
      </c>
      <c r="B144" s="8" t="s">
        <v>185</v>
      </c>
      <c r="C144" s="20">
        <f>C145</f>
        <v>13047200</v>
      </c>
      <c r="D144" s="20">
        <f>D145</f>
        <v>36.4</v>
      </c>
      <c r="E144" s="20">
        <f>E145</f>
        <v>0</v>
      </c>
      <c r="F144" s="20">
        <f t="shared" si="16"/>
        <v>13047236.4</v>
      </c>
      <c r="G144" s="20">
        <f>G145</f>
        <v>13047200</v>
      </c>
      <c r="H144" s="20">
        <f>H145</f>
        <v>36.4</v>
      </c>
      <c r="I144" s="20">
        <f>I145</f>
        <v>0</v>
      </c>
      <c r="J144" s="20">
        <f t="shared" si="17"/>
        <v>13047236.4</v>
      </c>
    </row>
    <row r="145" spans="1:10" ht="75" hidden="1">
      <c r="A145" s="7" t="s">
        <v>186</v>
      </c>
      <c r="B145" s="8" t="s">
        <v>187</v>
      </c>
      <c r="C145" s="20">
        <v>13047200</v>
      </c>
      <c r="D145" s="20">
        <v>36.4</v>
      </c>
      <c r="E145" s="20">
        <v>0</v>
      </c>
      <c r="F145" s="20">
        <f t="shared" si="16"/>
        <v>13047236.4</v>
      </c>
      <c r="G145" s="20">
        <v>13047200</v>
      </c>
      <c r="H145" s="20">
        <v>36.4</v>
      </c>
      <c r="I145" s="20">
        <v>0</v>
      </c>
      <c r="J145" s="20">
        <f t="shared" si="17"/>
        <v>13047236.4</v>
      </c>
    </row>
    <row r="146" spans="1:10" ht="37.5" hidden="1">
      <c r="A146" s="7" t="s">
        <v>188</v>
      </c>
      <c r="B146" s="8" t="s">
        <v>189</v>
      </c>
      <c r="C146" s="20">
        <f>C147</f>
        <v>448300</v>
      </c>
      <c r="D146" s="20">
        <f>D147</f>
        <v>0</v>
      </c>
      <c r="E146" s="20">
        <f>E147</f>
        <v>0</v>
      </c>
      <c r="F146" s="20">
        <f t="shared" si="16"/>
        <v>448300</v>
      </c>
      <c r="G146" s="20">
        <f>G147</f>
        <v>474500</v>
      </c>
      <c r="H146" s="20">
        <f>H147</f>
        <v>0</v>
      </c>
      <c r="I146" s="20">
        <f>I147</f>
        <v>0</v>
      </c>
      <c r="J146" s="20">
        <f t="shared" si="17"/>
        <v>474500</v>
      </c>
    </row>
    <row r="147" spans="1:10" ht="56.25" hidden="1">
      <c r="A147" s="7" t="s">
        <v>190</v>
      </c>
      <c r="B147" s="8" t="s">
        <v>191</v>
      </c>
      <c r="C147" s="20">
        <v>448300</v>
      </c>
      <c r="D147" s="20">
        <v>0</v>
      </c>
      <c r="E147" s="20">
        <v>0</v>
      </c>
      <c r="F147" s="20">
        <f t="shared" si="16"/>
        <v>448300</v>
      </c>
      <c r="G147" s="20">
        <v>474500</v>
      </c>
      <c r="H147" s="20">
        <v>0</v>
      </c>
      <c r="I147" s="20">
        <v>0</v>
      </c>
      <c r="J147" s="20">
        <f t="shared" si="17"/>
        <v>474500</v>
      </c>
    </row>
    <row r="148" spans="1:10" ht="75" hidden="1">
      <c r="A148" s="7" t="s">
        <v>192</v>
      </c>
      <c r="B148" s="8" t="s">
        <v>193</v>
      </c>
      <c r="C148" s="20">
        <f>C149</f>
        <v>3300</v>
      </c>
      <c r="D148" s="20">
        <f>D149</f>
        <v>0</v>
      </c>
      <c r="E148" s="20">
        <f>E149</f>
        <v>0</v>
      </c>
      <c r="F148" s="20">
        <f t="shared" si="16"/>
        <v>3300</v>
      </c>
      <c r="G148" s="20">
        <f>G149</f>
        <v>27000</v>
      </c>
      <c r="H148" s="20">
        <f>H149</f>
        <v>0</v>
      </c>
      <c r="I148" s="20">
        <f>I149</f>
        <v>0</v>
      </c>
      <c r="J148" s="20">
        <f t="shared" si="17"/>
        <v>27000</v>
      </c>
    </row>
    <row r="149" spans="1:10" ht="75" hidden="1">
      <c r="A149" s="7" t="s">
        <v>194</v>
      </c>
      <c r="B149" s="8" t="s">
        <v>195</v>
      </c>
      <c r="C149" s="20">
        <v>3300</v>
      </c>
      <c r="D149" s="20">
        <v>0</v>
      </c>
      <c r="E149" s="20">
        <v>0</v>
      </c>
      <c r="F149" s="20">
        <f t="shared" si="16"/>
        <v>3300</v>
      </c>
      <c r="G149" s="20">
        <v>27000</v>
      </c>
      <c r="H149" s="20">
        <v>0</v>
      </c>
      <c r="I149" s="20">
        <v>0</v>
      </c>
      <c r="J149" s="20">
        <f t="shared" si="17"/>
        <v>27000</v>
      </c>
    </row>
    <row r="150" spans="1:10" ht="56.25" hidden="1">
      <c r="A150" s="7" t="s">
        <v>271</v>
      </c>
      <c r="B150" s="8" t="s">
        <v>272</v>
      </c>
      <c r="C150" s="20">
        <f>C151</f>
        <v>0</v>
      </c>
      <c r="D150" s="20">
        <f>D151</f>
        <v>70</v>
      </c>
      <c r="E150" s="20">
        <f>E151</f>
        <v>0</v>
      </c>
      <c r="F150" s="20">
        <f t="shared" si="16"/>
        <v>70</v>
      </c>
      <c r="G150" s="20">
        <f>G151</f>
        <v>0</v>
      </c>
      <c r="H150" s="20">
        <f>H151</f>
        <v>0</v>
      </c>
      <c r="I150" s="20">
        <f>I151</f>
        <v>0</v>
      </c>
      <c r="J150" s="20">
        <f t="shared" si="17"/>
        <v>0</v>
      </c>
    </row>
    <row r="151" spans="1:10" ht="56.25" hidden="1">
      <c r="A151" s="7" t="s">
        <v>273</v>
      </c>
      <c r="B151" s="8" t="s">
        <v>274</v>
      </c>
      <c r="C151" s="20">
        <v>0</v>
      </c>
      <c r="D151" s="20">
        <v>70</v>
      </c>
      <c r="E151" s="20">
        <v>0</v>
      </c>
      <c r="F151" s="20">
        <f t="shared" si="16"/>
        <v>70</v>
      </c>
      <c r="G151" s="20">
        <v>0</v>
      </c>
      <c r="H151" s="20">
        <v>0</v>
      </c>
      <c r="I151" s="20">
        <v>0</v>
      </c>
      <c r="J151" s="20">
        <f t="shared" si="17"/>
        <v>0</v>
      </c>
    </row>
    <row r="152" spans="1:10" ht="56.25" hidden="1">
      <c r="A152" s="7" t="s">
        <v>196</v>
      </c>
      <c r="B152" s="8" t="s">
        <v>197</v>
      </c>
      <c r="C152" s="20">
        <f>C153</f>
        <v>100</v>
      </c>
      <c r="D152" s="20">
        <f>D153</f>
        <v>-100</v>
      </c>
      <c r="E152" s="20">
        <f>E153</f>
        <v>0</v>
      </c>
      <c r="F152" s="20">
        <f t="shared" si="16"/>
        <v>0</v>
      </c>
      <c r="G152" s="20">
        <f>G153</f>
        <v>0</v>
      </c>
      <c r="H152" s="20">
        <f>H153</f>
        <v>0</v>
      </c>
      <c r="I152" s="20">
        <f>I153</f>
        <v>0</v>
      </c>
      <c r="J152" s="20">
        <f t="shared" si="17"/>
        <v>0</v>
      </c>
    </row>
    <row r="153" spans="1:10" ht="56.25" hidden="1">
      <c r="A153" s="7" t="s">
        <v>198</v>
      </c>
      <c r="B153" s="8" t="s">
        <v>199</v>
      </c>
      <c r="C153" s="20">
        <v>100</v>
      </c>
      <c r="D153" s="20">
        <v>-100</v>
      </c>
      <c r="E153" s="20">
        <v>0</v>
      </c>
      <c r="F153" s="20">
        <f t="shared" si="16"/>
        <v>0</v>
      </c>
      <c r="G153" s="20">
        <v>0</v>
      </c>
      <c r="H153" s="20">
        <v>0</v>
      </c>
      <c r="I153" s="20">
        <v>0</v>
      </c>
      <c r="J153" s="20">
        <f t="shared" si="17"/>
        <v>0</v>
      </c>
    </row>
    <row r="154" spans="1:10" ht="37.5" hidden="1">
      <c r="A154" s="7" t="s">
        <v>200</v>
      </c>
      <c r="B154" s="8" t="s">
        <v>201</v>
      </c>
      <c r="C154" s="20">
        <f>C155</f>
        <v>1362500</v>
      </c>
      <c r="D154" s="20">
        <f>D155</f>
        <v>0</v>
      </c>
      <c r="E154" s="20">
        <f>E155</f>
        <v>0</v>
      </c>
      <c r="F154" s="20">
        <f t="shared" si="16"/>
        <v>1362500</v>
      </c>
      <c r="G154" s="20">
        <f>G155</f>
        <v>1498800</v>
      </c>
      <c r="H154" s="20">
        <f>H155</f>
        <v>0</v>
      </c>
      <c r="I154" s="20">
        <f>I155</f>
        <v>0</v>
      </c>
      <c r="J154" s="20">
        <f t="shared" si="17"/>
        <v>1498800</v>
      </c>
    </row>
    <row r="155" spans="1:10" ht="37.5" hidden="1">
      <c r="A155" s="7" t="s">
        <v>202</v>
      </c>
      <c r="B155" s="8" t="s">
        <v>203</v>
      </c>
      <c r="C155" s="20">
        <v>1362500</v>
      </c>
      <c r="D155" s="20">
        <v>0</v>
      </c>
      <c r="E155" s="20">
        <v>0</v>
      </c>
      <c r="F155" s="20">
        <f t="shared" si="16"/>
        <v>1362500</v>
      </c>
      <c r="G155" s="20">
        <v>1498800</v>
      </c>
      <c r="H155" s="20">
        <v>0</v>
      </c>
      <c r="I155" s="20">
        <v>0</v>
      </c>
      <c r="J155" s="20">
        <f t="shared" si="17"/>
        <v>1498800</v>
      </c>
    </row>
    <row r="156" spans="1:10" ht="26.25" hidden="1" customHeight="1">
      <c r="A156" s="7" t="s">
        <v>204</v>
      </c>
      <c r="B156" s="8" t="s">
        <v>205</v>
      </c>
      <c r="C156" s="20">
        <f>C157</f>
        <v>314600</v>
      </c>
      <c r="D156" s="20">
        <f>D157</f>
        <v>-186731.82</v>
      </c>
      <c r="E156" s="20">
        <f>E157</f>
        <v>0</v>
      </c>
      <c r="F156" s="20">
        <f t="shared" si="16"/>
        <v>127868.18</v>
      </c>
      <c r="G156" s="20">
        <f>G157</f>
        <v>1610900</v>
      </c>
      <c r="H156" s="20">
        <f>H157</f>
        <v>-199505.36</v>
      </c>
      <c r="I156" s="20">
        <f>I157</f>
        <v>0</v>
      </c>
      <c r="J156" s="20">
        <f t="shared" si="17"/>
        <v>1411394.6400000001</v>
      </c>
    </row>
    <row r="157" spans="1:10" ht="27.75" hidden="1" customHeight="1">
      <c r="A157" s="7" t="s">
        <v>206</v>
      </c>
      <c r="B157" s="8" t="s">
        <v>207</v>
      </c>
      <c r="C157" s="20">
        <f>C158+C159+C160</f>
        <v>314600</v>
      </c>
      <c r="D157" s="20">
        <f>D158+D159+D160</f>
        <v>-186731.82</v>
      </c>
      <c r="E157" s="20">
        <f>E158+E159+E160</f>
        <v>0</v>
      </c>
      <c r="F157" s="20">
        <f t="shared" si="16"/>
        <v>127868.18</v>
      </c>
      <c r="G157" s="20">
        <f>G158+G159+G160</f>
        <v>1610900</v>
      </c>
      <c r="H157" s="20">
        <f>H158+H159+H160</f>
        <v>-199505.36</v>
      </c>
      <c r="I157" s="20">
        <f>I158+I159+I160</f>
        <v>0</v>
      </c>
      <c r="J157" s="20">
        <f t="shared" si="17"/>
        <v>1411394.6400000001</v>
      </c>
    </row>
    <row r="158" spans="1:10" ht="56.25" hidden="1">
      <c r="A158" s="7"/>
      <c r="B158" s="14" t="s">
        <v>233</v>
      </c>
      <c r="C158" s="20">
        <v>127900</v>
      </c>
      <c r="D158" s="20">
        <v>-31.82</v>
      </c>
      <c r="E158" s="20">
        <v>0</v>
      </c>
      <c r="F158" s="20">
        <f t="shared" si="16"/>
        <v>127868.18</v>
      </c>
      <c r="G158" s="20">
        <v>132100</v>
      </c>
      <c r="H158" s="20">
        <v>-25.36</v>
      </c>
      <c r="I158" s="20">
        <v>0</v>
      </c>
      <c r="J158" s="20">
        <f t="shared" si="17"/>
        <v>132074.64000000001</v>
      </c>
    </row>
    <row r="159" spans="1:10" ht="59.25" hidden="1" customHeight="1">
      <c r="A159" s="7"/>
      <c r="B159" s="9" t="s">
        <v>234</v>
      </c>
      <c r="C159" s="20">
        <v>0</v>
      </c>
      <c r="D159" s="20">
        <v>0</v>
      </c>
      <c r="E159" s="20">
        <v>0</v>
      </c>
      <c r="F159" s="20">
        <f t="shared" si="16"/>
        <v>0</v>
      </c>
      <c r="G159" s="20">
        <v>1292100</v>
      </c>
      <c r="H159" s="20">
        <v>-12780</v>
      </c>
      <c r="I159" s="20">
        <v>0</v>
      </c>
      <c r="J159" s="20">
        <f t="shared" si="17"/>
        <v>1279320</v>
      </c>
    </row>
    <row r="160" spans="1:10" ht="56.25" hidden="1">
      <c r="A160" s="7"/>
      <c r="B160" s="9" t="s">
        <v>235</v>
      </c>
      <c r="C160" s="20">
        <v>186700</v>
      </c>
      <c r="D160" s="20">
        <v>-186700</v>
      </c>
      <c r="E160" s="20">
        <v>0</v>
      </c>
      <c r="F160" s="20">
        <f t="shared" si="16"/>
        <v>0</v>
      </c>
      <c r="G160" s="20">
        <v>186700</v>
      </c>
      <c r="H160" s="20">
        <v>-186700</v>
      </c>
      <c r="I160" s="20">
        <v>0</v>
      </c>
      <c r="J160" s="20">
        <f t="shared" si="17"/>
        <v>0</v>
      </c>
    </row>
    <row r="161" spans="1:10" ht="26.25" customHeight="1">
      <c r="A161" s="7" t="s">
        <v>208</v>
      </c>
      <c r="B161" s="8" t="s">
        <v>209</v>
      </c>
      <c r="C161" s="20">
        <f t="shared" ref="C161:E162" si="18">C162</f>
        <v>15236100</v>
      </c>
      <c r="D161" s="20">
        <f t="shared" si="18"/>
        <v>5776038</v>
      </c>
      <c r="E161" s="20">
        <f t="shared" si="18"/>
        <v>-4342286.22</v>
      </c>
      <c r="F161" s="20">
        <f t="shared" si="16"/>
        <v>16669851.780000001</v>
      </c>
      <c r="G161" s="20">
        <f t="shared" ref="G161:I162" si="19">G162</f>
        <v>0</v>
      </c>
      <c r="H161" s="20">
        <f t="shared" si="19"/>
        <v>6072544</v>
      </c>
      <c r="I161" s="20">
        <f t="shared" si="19"/>
        <v>0</v>
      </c>
      <c r="J161" s="20">
        <f t="shared" si="17"/>
        <v>6072544</v>
      </c>
    </row>
    <row r="162" spans="1:10" ht="23.25" customHeight="1">
      <c r="A162" s="7" t="s">
        <v>210</v>
      </c>
      <c r="B162" s="8" t="s">
        <v>211</v>
      </c>
      <c r="C162" s="20">
        <f t="shared" si="18"/>
        <v>15236100</v>
      </c>
      <c r="D162" s="20">
        <f t="shared" si="18"/>
        <v>5776038</v>
      </c>
      <c r="E162" s="20">
        <f t="shared" si="18"/>
        <v>-4342286.22</v>
      </c>
      <c r="F162" s="20">
        <f t="shared" si="16"/>
        <v>16669851.780000001</v>
      </c>
      <c r="G162" s="20">
        <f t="shared" si="19"/>
        <v>0</v>
      </c>
      <c r="H162" s="20">
        <f t="shared" si="19"/>
        <v>6072544</v>
      </c>
      <c r="I162" s="20">
        <f t="shared" si="19"/>
        <v>0</v>
      </c>
      <c r="J162" s="20">
        <f t="shared" si="17"/>
        <v>6072544</v>
      </c>
    </row>
    <row r="163" spans="1:10" ht="37.5">
      <c r="A163" s="7" t="s">
        <v>212</v>
      </c>
      <c r="B163" s="8" t="s">
        <v>213</v>
      </c>
      <c r="C163" s="20">
        <f>C164+C165</f>
        <v>15236100</v>
      </c>
      <c r="D163" s="20">
        <f>D164+D165+D166</f>
        <v>5776038</v>
      </c>
      <c r="E163" s="20">
        <f>E164+E165+E166</f>
        <v>-4342286.22</v>
      </c>
      <c r="F163" s="20">
        <f t="shared" si="16"/>
        <v>16669851.780000001</v>
      </c>
      <c r="G163" s="20">
        <f>G164+G165</f>
        <v>0</v>
      </c>
      <c r="H163" s="20">
        <f>H164+H165+H166</f>
        <v>6072544</v>
      </c>
      <c r="I163" s="20">
        <f>I164+I165+I166</f>
        <v>0</v>
      </c>
      <c r="J163" s="20">
        <f t="shared" si="17"/>
        <v>6072544</v>
      </c>
    </row>
    <row r="164" spans="1:10" ht="37.5">
      <c r="A164" s="15"/>
      <c r="B164" s="9" t="s">
        <v>236</v>
      </c>
      <c r="C164" s="21">
        <v>14474300</v>
      </c>
      <c r="D164" s="21">
        <v>-12.6</v>
      </c>
      <c r="E164" s="21">
        <v>-4342286.22</v>
      </c>
      <c r="F164" s="20">
        <f t="shared" si="16"/>
        <v>10132001.18</v>
      </c>
      <c r="G164" s="21">
        <v>0</v>
      </c>
      <c r="H164" s="21">
        <v>0</v>
      </c>
      <c r="I164" s="21">
        <v>0</v>
      </c>
      <c r="J164" s="20">
        <f t="shared" si="17"/>
        <v>0</v>
      </c>
    </row>
    <row r="165" spans="1:10" ht="56.25" hidden="1">
      <c r="A165" s="15"/>
      <c r="B165" s="9" t="s">
        <v>237</v>
      </c>
      <c r="C165" s="21">
        <v>761800</v>
      </c>
      <c r="D165" s="21">
        <v>4.5999999999999996</v>
      </c>
      <c r="E165" s="21">
        <v>0</v>
      </c>
      <c r="F165" s="20">
        <f t="shared" si="16"/>
        <v>761804.6</v>
      </c>
      <c r="G165" s="21">
        <v>0</v>
      </c>
      <c r="H165" s="21">
        <v>0</v>
      </c>
      <c r="I165" s="21">
        <v>0</v>
      </c>
      <c r="J165" s="20">
        <f t="shared" si="17"/>
        <v>0</v>
      </c>
    </row>
    <row r="166" spans="1:10" ht="37.5" hidden="1">
      <c r="A166" s="15"/>
      <c r="B166" s="9" t="s">
        <v>284</v>
      </c>
      <c r="C166" s="21">
        <v>0</v>
      </c>
      <c r="D166" s="21">
        <v>5776046</v>
      </c>
      <c r="E166" s="21">
        <v>0</v>
      </c>
      <c r="F166" s="20">
        <f t="shared" si="16"/>
        <v>5776046</v>
      </c>
      <c r="G166" s="21">
        <v>0</v>
      </c>
      <c r="H166" s="21">
        <v>6072544</v>
      </c>
      <c r="I166" s="21">
        <v>0</v>
      </c>
      <c r="J166" s="20">
        <f t="shared" si="17"/>
        <v>6072544</v>
      </c>
    </row>
  </sheetData>
  <mergeCells count="11">
    <mergeCell ref="H7:H9"/>
    <mergeCell ref="J7:J9"/>
    <mergeCell ref="A5:J5"/>
    <mergeCell ref="C7:C9"/>
    <mergeCell ref="A7:A9"/>
    <mergeCell ref="B7:B9"/>
    <mergeCell ref="G7:G9"/>
    <mergeCell ref="D7:D9"/>
    <mergeCell ref="F7:F9"/>
    <mergeCell ref="E7:E9"/>
    <mergeCell ref="I7:I9"/>
  </mergeCells>
  <pageMargins left="0.78740157480314965" right="0.39370078740157483" top="0.59055118110236227" bottom="0.59055118110236227" header="0.39370078740157483" footer="0.39370078740157483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2021 - 2022 годы</vt:lpstr>
      <vt:lpstr>'2021 - 2022 годы'!Заголовки_для_печати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ksv</cp:lastModifiedBy>
  <cp:lastPrinted>2020-04-13T10:33:27Z</cp:lastPrinted>
  <dcterms:created xsi:type="dcterms:W3CDTF">2019-10-23T04:40:53Z</dcterms:created>
  <dcterms:modified xsi:type="dcterms:W3CDTF">2020-04-13T10:34:00Z</dcterms:modified>
</cp:coreProperties>
</file>