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<sst xmlns="http://schemas.openxmlformats.org/spreadsheetml/2006/main" count="72" uniqueCount="66">
  <si>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</si>
  <si>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</si>
  <si>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</si>
  <si>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</si>
  <si>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</si>
  <si>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</si>
  <si>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</si>
  <si>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</si>
  <si>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</si>
  <si>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</si>
  <si>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</si>
  <si>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</si>
  <si>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</si>
  <si>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</si>
  <si>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</si>
  <si>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</si>
  <si>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Культура и  кинематография </t>
  </si>
  <si>
    <t>Культура</t>
  </si>
  <si>
    <t>Мероприятия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</si>
  <si>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</si>
  <si>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</si>
  <si>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</si>
  <si>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</si>
  <si>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ИТОГО</t>
  </si>
  <si>
    <t>КФСР</t>
  </si>
  <si>
    <t>Наименование КФСР</t>
  </si>
  <si>
    <t xml:space="preserve">Фактически   </t>
  </si>
  <si>
    <t>Структура</t>
  </si>
  <si>
    <t>%</t>
  </si>
  <si>
    <t>Исполнения</t>
  </si>
  <si>
    <t>уточнен.</t>
  </si>
  <si>
    <t>плана</t>
  </si>
  <si>
    <t>0100</t>
  </si>
  <si>
    <t>0102</t>
  </si>
  <si>
    <t>0104</t>
  </si>
  <si>
    <t>0111</t>
  </si>
  <si>
    <t>0203</t>
  </si>
  <si>
    <t>0300</t>
  </si>
  <si>
    <t>0310</t>
  </si>
  <si>
    <t>0400</t>
  </si>
  <si>
    <t>0406</t>
  </si>
  <si>
    <t>0409</t>
  </si>
  <si>
    <t>0500</t>
  </si>
  <si>
    <t>0501</t>
  </si>
  <si>
    <t>0502</t>
  </si>
  <si>
    <t>0503</t>
  </si>
  <si>
    <t>0800</t>
  </si>
  <si>
    <t>0801</t>
  </si>
  <si>
    <t>0113</t>
  </si>
  <si>
    <t>0200</t>
  </si>
  <si>
    <t>Первонач.</t>
  </si>
  <si>
    <t>Уточнен.</t>
  </si>
  <si>
    <t>план</t>
  </si>
  <si>
    <t>фактически</t>
  </si>
  <si>
    <t>0107</t>
  </si>
  <si>
    <t>Обеспечение проведения выборов и референдумов</t>
  </si>
  <si>
    <t>за 2018 год</t>
  </si>
  <si>
    <t xml:space="preserve"> план на 2019 год</t>
  </si>
  <si>
    <t>на 2019г</t>
  </si>
  <si>
    <t>% уточн.плана 2019г к факт.исполн.2018г</t>
  </si>
  <si>
    <t>0314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</si>
  <si>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</si>
  <si>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</si>
  <si>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t>Расходы бюджета Аспинского сельского поселения за девять месяцев 2019 года по разделам и подразделам классификации расходов бюджетов</t>
  </si>
  <si>
    <t>за  2019г.</t>
  </si>
  <si>
    <t>Приложение № 2                                                                   к решению Думы Уинского муниципального округа от 25.06.2020 № 140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</si>
</sst>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10" fontId="0" fillId="0" borderId="0" xfId="0" applyNumberFormat="1" applyAlignment="1">
      <alignment/>
    </xf>
    <xf numFmtId="10" fontId="2" fillId="0" borderId="10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vertical="top" wrapText="1"/>
    </xf>
    <xf numFmtId="10" fontId="3" fillId="0" borderId="12" xfId="0" applyNumberFormat="1" applyFont="1" applyBorder="1" applyAlignment="1">
      <alignment vertical="top" wrapText="1"/>
    </xf>
    <xf numFmtId="10" fontId="2" fillId="0" borderId="12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75" zoomScaleNormal="75" zoomScaleSheetLayoutView="75" zoomScalePageLayoutView="0" workbookViewId="0" topLeftCell="C1">
      <selection activeCell="H2" sqref="H2:K2"/>
    </sheetView>
  </sheetViews>
  <sheetFormatPr defaultColWidth="9.140625" defaultRowHeight="15"/>
  <cols>
    <col min="1" max="1" width="9.28125" style="0" bestFit="1" customWidth="1"/>
    <col min="2" max="2" width="60.8515625" style="0" customWidth="1"/>
    <col min="3" max="4" width="17.140625" style="0" customWidth="1"/>
    <col min="5" max="5" width="18.57421875" style="0" customWidth="1"/>
    <col min="6" max="6" width="17.421875" style="0" customWidth="1"/>
    <col min="7" max="7" width="12.421875" style="0" customWidth="1"/>
    <col min="8" max="8" width="20.421875" style="0" customWidth="1"/>
    <col min="9" max="9" width="11.140625" style="0" customWidth="1"/>
    <col min="10" max="10" width="14.28125" style="0" customWidth="1"/>
    <col min="11" max="11" width="12.8515625" style="0" customWidth="1"/>
    <col min="12" max="12" width="0.85546875" style="0" hidden="1" customWidth="1"/>
    <col min="13" max="13" width="7.57421875" style="0" hidden="1" customWidth="1"/>
  </cols>
  <sheetData>
    <row r="1" spans="6:11" ht="20.25" customHeight="1">
      <c r="F1" s="34"/>
      <c r="G1" s="34"/>
      <c r="H1" s="34"/>
      <c r="I1" s="34"/>
      <c r="J1" s="34"/>
      <c r="K1" s="34"/>
    </row>
    <row r="2" spans="6:11" ht="54" customHeight="1">
      <c r="F2" s="13"/>
      <c r="G2" s="13"/>
      <c r="H2" s="35" t="s">
        <v>65</v>
      </c>
      <c r="I2" s="35"/>
      <c r="J2" s="35"/>
      <c r="K2" s="35"/>
    </row>
    <row r="3" spans="6:11" ht="21.75" customHeight="1">
      <c r="F3" s="13"/>
      <c r="G3" s="13"/>
      <c r="H3" s="35"/>
      <c r="I3" s="35"/>
      <c r="J3" s="35"/>
      <c r="K3" s="35"/>
    </row>
    <row r="4" spans="1:11" ht="25.5" customHeight="1" thickBot="1">
      <c r="A4" s="36" t="s">
        <v>63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4.75" customHeight="1">
      <c r="A5" s="28" t="s">
        <v>24</v>
      </c>
      <c r="B5" s="31" t="s">
        <v>25</v>
      </c>
      <c r="C5" s="22" t="s">
        <v>53</v>
      </c>
      <c r="D5" s="22" t="s">
        <v>27</v>
      </c>
      <c r="E5" s="22" t="s">
        <v>50</v>
      </c>
      <c r="F5" s="22" t="s">
        <v>51</v>
      </c>
      <c r="G5" s="22" t="s">
        <v>27</v>
      </c>
      <c r="H5" s="22" t="s">
        <v>26</v>
      </c>
      <c r="I5" s="22" t="s">
        <v>27</v>
      </c>
      <c r="J5" s="28" t="s">
        <v>59</v>
      </c>
      <c r="K5" s="22" t="s">
        <v>28</v>
      </c>
    </row>
    <row r="6" spans="1:11" ht="36.75" customHeight="1">
      <c r="A6" s="29"/>
      <c r="B6" s="32"/>
      <c r="C6" s="23" t="s">
        <v>56</v>
      </c>
      <c r="D6" s="23" t="s">
        <v>28</v>
      </c>
      <c r="E6" s="23" t="s">
        <v>57</v>
      </c>
      <c r="F6" s="23" t="s">
        <v>52</v>
      </c>
      <c r="G6" s="23" t="s">
        <v>28</v>
      </c>
      <c r="H6" s="23" t="s">
        <v>64</v>
      </c>
      <c r="I6" s="23" t="s">
        <v>28</v>
      </c>
      <c r="J6" s="29"/>
      <c r="K6" s="23" t="s">
        <v>29</v>
      </c>
    </row>
    <row r="7" spans="1:11" ht="18">
      <c r="A7" s="29"/>
      <c r="B7" s="32"/>
      <c r="C7" s="23"/>
      <c r="D7" s="23"/>
      <c r="E7" s="24"/>
      <c r="F7" s="23" t="s">
        <v>58</v>
      </c>
      <c r="G7" s="23"/>
      <c r="H7" s="24"/>
      <c r="I7" s="24"/>
      <c r="J7" s="29"/>
      <c r="K7" s="23" t="s">
        <v>30</v>
      </c>
    </row>
    <row r="8" spans="1:11" ht="18" thickBot="1">
      <c r="A8" s="30"/>
      <c r="B8" s="33"/>
      <c r="C8" s="25"/>
      <c r="D8" s="25"/>
      <c r="E8" s="26"/>
      <c r="F8" s="26"/>
      <c r="G8" s="26"/>
      <c r="H8" s="26"/>
      <c r="I8" s="26"/>
      <c r="J8" s="30"/>
      <c r="K8" s="25" t="s">
        <v>31</v>
      </c>
    </row>
    <row r="9" spans="1:13" ht="21.75" customHeight="1" thickBot="1">
      <c r="A9" s="14" t="s">
        <v>32</v>
      </c>
      <c r="B9" s="1" t="s">
        <v>0</v>
      </c>
      <c r="C9" s="27">
        <f>C10+C11+C12+C13+C14</f>
        <v>4973708.6899999995</v>
      </c>
      <c r="D9" s="17">
        <f>C9/C37</f>
        <v>0.49432878547272197</v>
      </c>
      <c r="E9" s="7">
        <f>E10+E11+E12+E13+E14</f>
        <v>4239619</v>
      </c>
      <c r="F9" s="7">
        <f>F10+F11+F12+F13+F14</f>
        <v>4608386.8100000005</v>
      </c>
      <c r="G9" s="11">
        <f>F9/F37</f>
        <v>0.3473924727325717</v>
      </c>
      <c r="H9" s="7">
        <f>H10+H11+H13+H14</f>
        <v>4239288.75</v>
      </c>
      <c r="I9" s="11">
        <f>H9/H37</f>
        <v>0.34671510946533235</v>
      </c>
      <c r="J9" s="11">
        <f>F9/C9</f>
        <v>0.9265494015090782</v>
      </c>
      <c r="K9" s="11">
        <f>H9/F9</f>
        <v>0.9199073178494753</v>
      </c>
      <c r="L9" s="10">
        <f aca="true" t="shared" si="0" ref="L9:L37">H9/$H$37</f>
        <v>0.34671510946533235</v>
      </c>
      <c r="M9" s="10">
        <f>H9/F9</f>
        <v>0.9199073178494753</v>
      </c>
    </row>
    <row r="10" spans="1:13" ht="59.25" customHeight="1" thickBot="1">
      <c r="A10" s="15" t="s">
        <v>33</v>
      </c>
      <c r="B10" s="3" t="s">
        <v>1</v>
      </c>
      <c r="C10" s="3">
        <v>717220.14</v>
      </c>
      <c r="D10" s="17">
        <f>C10/C37</f>
        <v>0.07128333861522872</v>
      </c>
      <c r="E10" s="8">
        <v>723050</v>
      </c>
      <c r="F10" s="8">
        <v>723050</v>
      </c>
      <c r="G10" s="11">
        <f>F10/F37</f>
        <v>0.054505434930989645</v>
      </c>
      <c r="H10" s="8">
        <v>702138.34</v>
      </c>
      <c r="I10" s="12">
        <f>H10/H37</f>
        <v>0.0574251922360577</v>
      </c>
      <c r="J10" s="11">
        <f aca="true" t="shared" si="1" ref="J10:J37">F10/C10</f>
        <v>1.0081284108948754</v>
      </c>
      <c r="K10" s="11">
        <f aca="true" t="shared" si="2" ref="K10:K37">H10/F10</f>
        <v>0.9710785422861489</v>
      </c>
      <c r="L10" s="10">
        <f t="shared" si="0"/>
        <v>0.0574251922360577</v>
      </c>
      <c r="M10" s="10">
        <f aca="true" t="shared" si="3" ref="M10:M37">H10/F10</f>
        <v>0.9710785422861489</v>
      </c>
    </row>
    <row r="11" spans="1:13" ht="60" customHeight="1" thickBot="1">
      <c r="A11" s="15" t="s">
        <v>34</v>
      </c>
      <c r="B11" s="3" t="s">
        <v>2</v>
      </c>
      <c r="C11" s="3">
        <v>3944143.55</v>
      </c>
      <c r="D11" s="18">
        <f>C11/C37</f>
        <v>0.39200198731413244</v>
      </c>
      <c r="E11" s="8">
        <v>3481569</v>
      </c>
      <c r="F11" s="8">
        <v>3860336.81</v>
      </c>
      <c r="G11" s="11">
        <f>F11/F37</f>
        <v>0.29100247121106304</v>
      </c>
      <c r="H11" s="8">
        <v>3512150.41</v>
      </c>
      <c r="I11" s="12">
        <f>H11/H37</f>
        <v>0.28724526345648477</v>
      </c>
      <c r="J11" s="11">
        <f t="shared" si="1"/>
        <v>0.9787515999512747</v>
      </c>
      <c r="K11" s="11">
        <f t="shared" si="2"/>
        <v>0.9098041396030415</v>
      </c>
      <c r="L11" s="10">
        <f t="shared" si="0"/>
        <v>0.28724526345648477</v>
      </c>
      <c r="M11" s="10">
        <f t="shared" si="3"/>
        <v>0.9098041396030415</v>
      </c>
    </row>
    <row r="12" spans="1:13" ht="42" customHeight="1" thickBot="1">
      <c r="A12" s="15" t="s">
        <v>54</v>
      </c>
      <c r="B12" s="3" t="s">
        <v>55</v>
      </c>
      <c r="C12" s="21">
        <v>231665</v>
      </c>
      <c r="D12" s="18" t="e">
        <f>C12/C38</f>
        <v>#DIV/0!</v>
      </c>
      <c r="E12" s="8">
        <v>0</v>
      </c>
      <c r="F12" s="8">
        <v>0</v>
      </c>
      <c r="G12" s="11">
        <v>0</v>
      </c>
      <c r="H12" s="8">
        <v>0</v>
      </c>
      <c r="I12" s="12" t="e">
        <f>H12/H38</f>
        <v>#DIV/0!</v>
      </c>
      <c r="J12" s="11">
        <f t="shared" si="1"/>
        <v>0</v>
      </c>
      <c r="K12" s="11" t="e">
        <f t="shared" si="2"/>
        <v>#DIV/0!</v>
      </c>
      <c r="L12" s="10"/>
      <c r="M12" s="10"/>
    </row>
    <row r="13" spans="1:13" ht="21.75" customHeight="1" thickBot="1">
      <c r="A13" s="15" t="s">
        <v>35</v>
      </c>
      <c r="B13" s="3" t="s">
        <v>3</v>
      </c>
      <c r="C13" s="3">
        <v>0</v>
      </c>
      <c r="D13" s="18">
        <v>0</v>
      </c>
      <c r="E13" s="8">
        <v>10000</v>
      </c>
      <c r="F13" s="8">
        <v>0</v>
      </c>
      <c r="G13" s="11">
        <f>F13/F37</f>
        <v>0</v>
      </c>
      <c r="H13" s="8">
        <v>0</v>
      </c>
      <c r="I13" s="12">
        <v>0</v>
      </c>
      <c r="J13" s="11" t="e">
        <f t="shared" si="1"/>
        <v>#DIV/0!</v>
      </c>
      <c r="K13" s="11" t="e">
        <f t="shared" si="2"/>
        <v>#DIV/0!</v>
      </c>
      <c r="L13" s="10">
        <f t="shared" si="0"/>
        <v>0</v>
      </c>
      <c r="M13" s="10" t="e">
        <f t="shared" si="3"/>
        <v>#DIV/0!</v>
      </c>
    </row>
    <row r="14" spans="1:13" ht="21.75" customHeight="1" thickBot="1">
      <c r="A14" s="15" t="s">
        <v>48</v>
      </c>
      <c r="B14" s="3" t="s">
        <v>4</v>
      </c>
      <c r="C14" s="21">
        <v>80680</v>
      </c>
      <c r="D14" s="18">
        <f>C14/C37</f>
        <v>0.008018653463184474</v>
      </c>
      <c r="E14" s="8">
        <v>25000</v>
      </c>
      <c r="F14" s="8">
        <v>25000</v>
      </c>
      <c r="G14" s="11">
        <f>F14/F37</f>
        <v>0.0018845665905189697</v>
      </c>
      <c r="H14" s="8">
        <v>25000</v>
      </c>
      <c r="I14" s="12">
        <f>H14/H37</f>
        <v>0.002044653772789907</v>
      </c>
      <c r="J14" s="11">
        <f t="shared" si="1"/>
        <v>0.3098661378284581</v>
      </c>
      <c r="K14" s="11">
        <f t="shared" si="2"/>
        <v>1</v>
      </c>
      <c r="L14" s="10">
        <f t="shared" si="0"/>
        <v>0.002044653772789907</v>
      </c>
      <c r="M14" s="10">
        <f t="shared" si="3"/>
        <v>1</v>
      </c>
    </row>
    <row r="15" spans="1:13" ht="32.25" customHeight="1" thickBot="1">
      <c r="A15" s="16" t="s">
        <v>49</v>
      </c>
      <c r="B15" s="5" t="s">
        <v>5</v>
      </c>
      <c r="C15" s="20">
        <f>C16</f>
        <v>81500</v>
      </c>
      <c r="D15" s="18">
        <f>C15/C37</f>
        <v>0.008100151924262947</v>
      </c>
      <c r="E15" s="9">
        <f>E16</f>
        <v>220800</v>
      </c>
      <c r="F15" s="9">
        <f>F16</f>
        <v>220800</v>
      </c>
      <c r="G15" s="11">
        <f>F15/F37</f>
        <v>0.01664449212746354</v>
      </c>
      <c r="H15" s="9">
        <f>H16</f>
        <v>220800</v>
      </c>
      <c r="I15" s="12">
        <f>H15/H37</f>
        <v>0.01805838212128046</v>
      </c>
      <c r="J15" s="11">
        <f t="shared" si="1"/>
        <v>2.70920245398773</v>
      </c>
      <c r="K15" s="11">
        <f t="shared" si="2"/>
        <v>1</v>
      </c>
      <c r="L15" s="10">
        <f t="shared" si="0"/>
        <v>0.01805838212128046</v>
      </c>
      <c r="M15" s="10">
        <f t="shared" si="3"/>
        <v>1</v>
      </c>
    </row>
    <row r="16" spans="1:13" ht="21.75" customHeight="1" thickBot="1">
      <c r="A16" s="15" t="s">
        <v>36</v>
      </c>
      <c r="B16" s="3" t="s">
        <v>6</v>
      </c>
      <c r="C16" s="21">
        <v>81500</v>
      </c>
      <c r="D16" s="18">
        <f>C16/C37</f>
        <v>0.008100151924262947</v>
      </c>
      <c r="E16" s="8">
        <v>220800</v>
      </c>
      <c r="F16" s="8">
        <v>220800</v>
      </c>
      <c r="G16" s="11">
        <f>F16/F37</f>
        <v>0.01664449212746354</v>
      </c>
      <c r="H16" s="8">
        <v>220800</v>
      </c>
      <c r="I16" s="12">
        <f>H16/H37</f>
        <v>0.01805838212128046</v>
      </c>
      <c r="J16" s="11">
        <f t="shared" si="1"/>
        <v>2.70920245398773</v>
      </c>
      <c r="K16" s="11">
        <f t="shared" si="2"/>
        <v>1</v>
      </c>
      <c r="L16" s="10">
        <f t="shared" si="0"/>
        <v>0.01805838212128046</v>
      </c>
      <c r="M16" s="10">
        <f t="shared" si="3"/>
        <v>1</v>
      </c>
    </row>
    <row r="17" spans="1:13" ht="41.25" customHeight="1" thickBot="1">
      <c r="A17" s="16" t="s">
        <v>37</v>
      </c>
      <c r="B17" s="5" t="s">
        <v>7</v>
      </c>
      <c r="C17" s="20">
        <f>C18+C19</f>
        <v>7200</v>
      </c>
      <c r="D17" s="18">
        <f>C17/C37</f>
        <v>0.0007155962436158678</v>
      </c>
      <c r="E17" s="9">
        <f>E18+E19</f>
        <v>2046620</v>
      </c>
      <c r="F17" s="9">
        <f>F18+F19</f>
        <v>2038860.88</v>
      </c>
      <c r="G17" s="11">
        <f>F17/F37</f>
        <v>0.15369476388656425</v>
      </c>
      <c r="H17" s="9">
        <f>H18</f>
        <v>1990093.24</v>
      </c>
      <c r="I17" s="12">
        <f>H17/H37</f>
        <v>0.1627620660547876</v>
      </c>
      <c r="J17" s="11">
        <f t="shared" si="1"/>
        <v>283.1751222222222</v>
      </c>
      <c r="K17" s="11">
        <f t="shared" si="2"/>
        <v>0.9760809379009715</v>
      </c>
      <c r="L17" s="10">
        <f t="shared" si="0"/>
        <v>0.1627620660547876</v>
      </c>
      <c r="M17" s="10">
        <f t="shared" si="3"/>
        <v>0.9760809379009715</v>
      </c>
    </row>
    <row r="18" spans="1:13" ht="21.75" customHeight="1" thickBot="1">
      <c r="A18" s="15" t="s">
        <v>38</v>
      </c>
      <c r="B18" s="3" t="s">
        <v>8</v>
      </c>
      <c r="C18" s="21">
        <v>7200</v>
      </c>
      <c r="D18" s="18">
        <f>C18/C37</f>
        <v>0.0007155962436158678</v>
      </c>
      <c r="E18" s="8">
        <v>2043620</v>
      </c>
      <c r="F18" s="8">
        <v>2038860.88</v>
      </c>
      <c r="G18" s="11">
        <f>F18/F37</f>
        <v>0.15369476388656425</v>
      </c>
      <c r="H18" s="8">
        <v>1990093.24</v>
      </c>
      <c r="I18" s="12">
        <f>H18/H37</f>
        <v>0.1627620660547876</v>
      </c>
      <c r="J18" s="11">
        <f t="shared" si="1"/>
        <v>283.1751222222222</v>
      </c>
      <c r="K18" s="11">
        <f t="shared" si="2"/>
        <v>0.9760809379009715</v>
      </c>
      <c r="L18" s="10">
        <f t="shared" si="0"/>
        <v>0.1627620660547876</v>
      </c>
      <c r="M18" s="10">
        <f t="shared" si="3"/>
        <v>0.9760809379009715</v>
      </c>
    </row>
    <row r="19" spans="1:13" ht="42.75" customHeight="1" thickBot="1">
      <c r="A19" s="15" t="s">
        <v>60</v>
      </c>
      <c r="B19" s="3" t="s">
        <v>61</v>
      </c>
      <c r="C19" s="21">
        <v>0</v>
      </c>
      <c r="D19" s="18"/>
      <c r="E19" s="8">
        <v>3000</v>
      </c>
      <c r="F19" s="8">
        <v>0</v>
      </c>
      <c r="G19" s="11"/>
      <c r="H19" s="8"/>
      <c r="I19" s="12"/>
      <c r="J19" s="11" t="e">
        <f t="shared" si="1"/>
        <v>#DIV/0!</v>
      </c>
      <c r="K19" s="11"/>
      <c r="L19" s="10"/>
      <c r="M19" s="10"/>
    </row>
    <row r="20" spans="1:13" ht="21.75" customHeight="1" thickBot="1">
      <c r="A20" s="16" t="s">
        <v>39</v>
      </c>
      <c r="B20" s="5" t="s">
        <v>9</v>
      </c>
      <c r="C20" s="5">
        <f>C21+C22</f>
        <v>1254113.49</v>
      </c>
      <c r="D20" s="18">
        <f>C20/C37</f>
        <v>0.12464429201555363</v>
      </c>
      <c r="E20" s="9">
        <f>E21+E22</f>
        <v>1141954</v>
      </c>
      <c r="F20" s="9">
        <f>F21+F22</f>
        <v>1247034.98</v>
      </c>
      <c r="G20" s="11">
        <f>F20/F37</f>
        <v>0.09400481842065966</v>
      </c>
      <c r="H20" s="9">
        <f>H21+H22</f>
        <v>1178552.02</v>
      </c>
      <c r="I20" s="12">
        <f>H20/H37</f>
        <v>0.09638923336488664</v>
      </c>
      <c r="J20" s="11">
        <f t="shared" si="1"/>
        <v>0.994355766000093</v>
      </c>
      <c r="K20" s="11">
        <f t="shared" si="2"/>
        <v>0.945083368872299</v>
      </c>
      <c r="L20" s="10">
        <f t="shared" si="0"/>
        <v>0.09638923336488664</v>
      </c>
      <c r="M20" s="10">
        <f t="shared" si="3"/>
        <v>0.945083368872299</v>
      </c>
    </row>
    <row r="21" spans="1:13" ht="21.75" customHeight="1" thickBot="1">
      <c r="A21" s="15" t="s">
        <v>40</v>
      </c>
      <c r="B21" s="3" t="s">
        <v>10</v>
      </c>
      <c r="C21" s="21">
        <v>23200</v>
      </c>
      <c r="D21" s="18">
        <f>C21/C37</f>
        <v>0.0023058101183177962</v>
      </c>
      <c r="E21" s="8">
        <v>25200</v>
      </c>
      <c r="F21" s="8">
        <v>0</v>
      </c>
      <c r="G21" s="11">
        <v>0</v>
      </c>
      <c r="H21" s="8">
        <v>0</v>
      </c>
      <c r="I21" s="12">
        <f>H21/H37</f>
        <v>0</v>
      </c>
      <c r="J21" s="11">
        <f t="shared" si="1"/>
        <v>0</v>
      </c>
      <c r="K21" s="11" t="e">
        <f t="shared" si="2"/>
        <v>#DIV/0!</v>
      </c>
      <c r="L21" s="10">
        <f t="shared" si="0"/>
        <v>0</v>
      </c>
      <c r="M21" s="10" t="e">
        <f t="shared" si="3"/>
        <v>#DIV/0!</v>
      </c>
    </row>
    <row r="22" spans="1:13" ht="21.75" customHeight="1" thickBot="1">
      <c r="A22" s="15" t="s">
        <v>41</v>
      </c>
      <c r="B22" s="3" t="s">
        <v>11</v>
      </c>
      <c r="C22" s="3">
        <v>1230913.49</v>
      </c>
      <c r="D22" s="18">
        <f>C22/C37</f>
        <v>0.12233848189723584</v>
      </c>
      <c r="E22" s="8">
        <v>1116754</v>
      </c>
      <c r="F22" s="8">
        <v>1247034.98</v>
      </c>
      <c r="G22" s="11">
        <f>F22/F37</f>
        <v>0.09400481842065966</v>
      </c>
      <c r="H22" s="8">
        <v>1178552.02</v>
      </c>
      <c r="I22" s="12">
        <f>H22/H37</f>
        <v>0.09638923336488664</v>
      </c>
      <c r="J22" s="11">
        <f t="shared" si="1"/>
        <v>1.0130971754968743</v>
      </c>
      <c r="K22" s="11">
        <f t="shared" si="2"/>
        <v>0.945083368872299</v>
      </c>
      <c r="L22" s="10">
        <f t="shared" si="0"/>
        <v>0.09638923336488664</v>
      </c>
      <c r="M22" s="10">
        <f t="shared" si="3"/>
        <v>0.945083368872299</v>
      </c>
    </row>
    <row r="23" spans="1:13" ht="21.75" customHeight="1" thickBot="1">
      <c r="A23" s="16" t="s">
        <v>42</v>
      </c>
      <c r="B23" s="5" t="s">
        <v>12</v>
      </c>
      <c r="C23" s="20">
        <f>C24+C25+C26</f>
        <v>895381.81</v>
      </c>
      <c r="D23" s="18">
        <f>C23/C37</f>
        <v>0.08899053608860787</v>
      </c>
      <c r="E23" s="9">
        <f>E24+E25+E26</f>
        <v>1404707</v>
      </c>
      <c r="F23" s="9">
        <f>F24+F25+F26</f>
        <v>1110847.95</v>
      </c>
      <c r="G23" s="11">
        <f>F23/F37</f>
        <v>0.08373867734865947</v>
      </c>
      <c r="H23" s="9">
        <f>H24+H25+H26</f>
        <v>861589.98</v>
      </c>
      <c r="I23" s="12">
        <f>H23/H37</f>
        <v>0.07046612812819922</v>
      </c>
      <c r="J23" s="11">
        <f t="shared" si="1"/>
        <v>1.2406416319759723</v>
      </c>
      <c r="K23" s="11">
        <f t="shared" si="2"/>
        <v>0.7756146824594671</v>
      </c>
      <c r="L23" s="10">
        <f t="shared" si="0"/>
        <v>0.07046612812819922</v>
      </c>
      <c r="M23" s="10">
        <f t="shared" si="3"/>
        <v>0.7756146824594671</v>
      </c>
    </row>
    <row r="24" spans="1:13" ht="21.75" customHeight="1" thickBot="1">
      <c r="A24" s="15" t="s">
        <v>43</v>
      </c>
      <c r="B24" s="3" t="s">
        <v>13</v>
      </c>
      <c r="C24" s="21">
        <v>88528.62</v>
      </c>
      <c r="D24" s="18">
        <f>C24/C37</f>
        <v>0.008798714989513413</v>
      </c>
      <c r="E24" s="8">
        <v>595850</v>
      </c>
      <c r="F24" s="8">
        <v>34663</v>
      </c>
      <c r="G24" s="11">
        <f>F24/F37</f>
        <v>0.002612989269086362</v>
      </c>
      <c r="H24" s="8">
        <v>34663</v>
      </c>
      <c r="I24" s="12">
        <f>H24/H37</f>
        <v>0.002834953349048662</v>
      </c>
      <c r="J24" s="11">
        <f t="shared" si="1"/>
        <v>0.3915456944884039</v>
      </c>
      <c r="K24" s="11">
        <f t="shared" si="2"/>
        <v>1</v>
      </c>
      <c r="L24" s="10">
        <f t="shared" si="0"/>
        <v>0.002834953349048662</v>
      </c>
      <c r="M24" s="10">
        <f t="shared" si="3"/>
        <v>1</v>
      </c>
    </row>
    <row r="25" spans="1:13" ht="21.75" customHeight="1" thickBot="1">
      <c r="A25" s="15" t="s">
        <v>44</v>
      </c>
      <c r="B25" s="3" t="s">
        <v>14</v>
      </c>
      <c r="C25" s="3">
        <v>346503.64</v>
      </c>
      <c r="D25" s="18">
        <f>C25/C37</f>
        <v>0.03443843099767013</v>
      </c>
      <c r="E25" s="8">
        <v>335792</v>
      </c>
      <c r="F25" s="8">
        <v>380792</v>
      </c>
      <c r="G25" s="11">
        <f>F25/F37</f>
        <v>0.028705115245475983</v>
      </c>
      <c r="H25" s="8">
        <v>295470.27</v>
      </c>
      <c r="I25" s="12">
        <f>H25/H37</f>
        <v>0.024165376092110103</v>
      </c>
      <c r="J25" s="11">
        <f t="shared" si="1"/>
        <v>1.0989552663862348</v>
      </c>
      <c r="K25" s="11">
        <f t="shared" si="2"/>
        <v>0.775936127859829</v>
      </c>
      <c r="L25" s="10">
        <f t="shared" si="0"/>
        <v>0.024165376092110103</v>
      </c>
      <c r="M25" s="10">
        <f t="shared" si="3"/>
        <v>0.775936127859829</v>
      </c>
    </row>
    <row r="26" spans="1:13" ht="21.75" customHeight="1" thickBot="1">
      <c r="A26" s="15" t="s">
        <v>45</v>
      </c>
      <c r="B26" s="3" t="s">
        <v>15</v>
      </c>
      <c r="C26" s="3">
        <v>460349.55</v>
      </c>
      <c r="D26" s="18">
        <f>C26/C37</f>
        <v>0.04575339010142432</v>
      </c>
      <c r="E26" s="8">
        <v>473065</v>
      </c>
      <c r="F26" s="8">
        <v>695392.95</v>
      </c>
      <c r="G26" s="11">
        <f>F26/F37</f>
        <v>0.05242057283409713</v>
      </c>
      <c r="H26" s="8">
        <v>531456.71</v>
      </c>
      <c r="I26" s="12">
        <f>H26/H37</f>
        <v>0.04346579868704046</v>
      </c>
      <c r="J26" s="11">
        <f t="shared" si="1"/>
        <v>1.5105759308334286</v>
      </c>
      <c r="K26" s="11">
        <f t="shared" si="2"/>
        <v>0.7642538078650352</v>
      </c>
      <c r="L26" s="10">
        <f t="shared" si="0"/>
        <v>0.04346579868704046</v>
      </c>
      <c r="M26" s="10">
        <f t="shared" si="3"/>
        <v>0.7642538078650352</v>
      </c>
    </row>
    <row r="27" spans="1:13" ht="21.75" customHeight="1" thickBot="1">
      <c r="A27" s="16" t="s">
        <v>46</v>
      </c>
      <c r="B27" s="5" t="s">
        <v>16</v>
      </c>
      <c r="C27" s="20">
        <f>C28</f>
        <v>2552280.92</v>
      </c>
      <c r="D27" s="18">
        <f>C27/C37</f>
        <v>0.2536670331950627</v>
      </c>
      <c r="E27" s="9">
        <f>E28</f>
        <v>3468300</v>
      </c>
      <c r="F27" s="9">
        <f>F28</f>
        <v>3850231.96</v>
      </c>
      <c r="G27" s="11">
        <f>F27/F37</f>
        <v>0.29024074070257483</v>
      </c>
      <c r="H27" s="9">
        <f>H29+H30</f>
        <v>3579279.47</v>
      </c>
      <c r="I27" s="12">
        <f>H27/H37</f>
        <v>0.2927354908881984</v>
      </c>
      <c r="J27" s="11">
        <f t="shared" si="1"/>
        <v>1.508545524839797</v>
      </c>
      <c r="K27" s="11">
        <f t="shared" si="2"/>
        <v>0.9296269697995028</v>
      </c>
      <c r="L27" s="10">
        <f t="shared" si="0"/>
        <v>0.2927354908881984</v>
      </c>
      <c r="M27" s="10">
        <f t="shared" si="3"/>
        <v>0.9296269697995028</v>
      </c>
    </row>
    <row r="28" spans="1:13" ht="21.75" customHeight="1" thickBot="1">
      <c r="A28" s="15" t="s">
        <v>47</v>
      </c>
      <c r="B28" s="3" t="s">
        <v>17</v>
      </c>
      <c r="C28" s="21">
        <f>C29+C30</f>
        <v>2552280.92</v>
      </c>
      <c r="D28" s="18">
        <f>C28/C37</f>
        <v>0.2536670331950627</v>
      </c>
      <c r="E28" s="8">
        <f>E29+E30</f>
        <v>3468300</v>
      </c>
      <c r="F28" s="8">
        <f>F29+F30</f>
        <v>3850231.96</v>
      </c>
      <c r="G28" s="11">
        <f>F28/F37</f>
        <v>0.29024074070257483</v>
      </c>
      <c r="H28" s="8">
        <f>H27</f>
        <v>3579279.47</v>
      </c>
      <c r="I28" s="12">
        <f>H28/H37</f>
        <v>0.2927354908881984</v>
      </c>
      <c r="J28" s="11">
        <f t="shared" si="1"/>
        <v>1.508545524839797</v>
      </c>
      <c r="K28" s="11">
        <f t="shared" si="2"/>
        <v>0.9296269697995028</v>
      </c>
      <c r="L28" s="10">
        <f t="shared" si="0"/>
        <v>0.2927354908881984</v>
      </c>
      <c r="M28" s="10">
        <f t="shared" si="3"/>
        <v>0.9296269697995028</v>
      </c>
    </row>
    <row r="29" spans="1:13" ht="21.75" customHeight="1" thickBot="1">
      <c r="A29" s="2"/>
      <c r="B29" s="3" t="s">
        <v>17</v>
      </c>
      <c r="C29" s="3">
        <v>2500061.12</v>
      </c>
      <c r="D29" s="18">
        <f>C29/C37</f>
        <v>0.24847699253917768</v>
      </c>
      <c r="E29" s="8">
        <v>3443300</v>
      </c>
      <c r="F29" s="8">
        <v>3797231.96</v>
      </c>
      <c r="G29" s="11">
        <f>F29/F37</f>
        <v>0.2862454595306746</v>
      </c>
      <c r="H29" s="8">
        <v>3528502.47</v>
      </c>
      <c r="I29" s="12">
        <v>0.1887</v>
      </c>
      <c r="J29" s="11">
        <f t="shared" si="1"/>
        <v>1.518855651017044</v>
      </c>
      <c r="K29" s="11">
        <f t="shared" si="2"/>
        <v>0.9292301621731848</v>
      </c>
      <c r="L29" s="10">
        <f t="shared" si="0"/>
        <v>0.2885826355033603</v>
      </c>
      <c r="M29" s="10">
        <f t="shared" si="3"/>
        <v>0.9292301621731848</v>
      </c>
    </row>
    <row r="30" spans="1:13" ht="21.75" customHeight="1" thickBot="1">
      <c r="A30" s="2"/>
      <c r="B30" s="3" t="s">
        <v>18</v>
      </c>
      <c r="C30" s="21">
        <v>52219.8</v>
      </c>
      <c r="D30" s="18">
        <f>C30/C37</f>
        <v>0.005190040655884985</v>
      </c>
      <c r="E30" s="8">
        <v>25000</v>
      </c>
      <c r="F30" s="8">
        <v>53000</v>
      </c>
      <c r="G30" s="11">
        <f>F30/F37</f>
        <v>0.003995281171900216</v>
      </c>
      <c r="H30" s="8">
        <v>50777</v>
      </c>
      <c r="I30" s="12">
        <f>H30/H37</f>
        <v>0.0041528553848381245</v>
      </c>
      <c r="J30" s="11">
        <f t="shared" si="1"/>
        <v>1.0149406929938452</v>
      </c>
      <c r="K30" s="11">
        <f t="shared" si="2"/>
        <v>0.9580566037735849</v>
      </c>
      <c r="L30" s="10">
        <f t="shared" si="0"/>
        <v>0.0041528553848381245</v>
      </c>
      <c r="M30" s="10">
        <f t="shared" si="3"/>
        <v>0.9580566037735849</v>
      </c>
    </row>
    <row r="31" spans="1:13" ht="21.75" customHeight="1" thickBot="1">
      <c r="A31" s="4">
        <v>1000</v>
      </c>
      <c r="B31" s="5" t="s">
        <v>19</v>
      </c>
      <c r="C31" s="20">
        <f>C32+C33</f>
        <v>164854.77</v>
      </c>
      <c r="D31" s="18">
        <f>C31/C37</f>
        <v>0.0163846464102997</v>
      </c>
      <c r="E31" s="9">
        <f>E32+E33</f>
        <v>154000</v>
      </c>
      <c r="F31" s="9">
        <f>F32+F33</f>
        <v>162000</v>
      </c>
      <c r="G31" s="11">
        <f>F31/F37</f>
        <v>0.012211991506562924</v>
      </c>
      <c r="H31" s="9">
        <f>H32+H33</f>
        <v>134468.5</v>
      </c>
      <c r="I31" s="12">
        <f>H31/H37</f>
        <v>0.010997661033855985</v>
      </c>
      <c r="J31" s="11">
        <f t="shared" si="1"/>
        <v>0.982683121634879</v>
      </c>
      <c r="K31" s="11">
        <f t="shared" si="2"/>
        <v>0.8300524691358024</v>
      </c>
      <c r="L31" s="10">
        <f t="shared" si="0"/>
        <v>0.010997661033855985</v>
      </c>
      <c r="M31" s="10">
        <f t="shared" si="3"/>
        <v>0.8300524691358024</v>
      </c>
    </row>
    <row r="32" spans="1:13" ht="21.75" customHeight="1" thickBot="1">
      <c r="A32" s="2">
        <v>1001</v>
      </c>
      <c r="B32" s="3" t="s">
        <v>62</v>
      </c>
      <c r="C32" s="21">
        <v>20056.15</v>
      </c>
      <c r="D32" s="18">
        <v>0.002</v>
      </c>
      <c r="E32" s="9">
        <v>102000</v>
      </c>
      <c r="F32" s="9">
        <v>102000</v>
      </c>
      <c r="G32" s="11">
        <v>0.0073</v>
      </c>
      <c r="H32" s="9">
        <v>74468.5</v>
      </c>
      <c r="I32" s="12">
        <v>0.0045</v>
      </c>
      <c r="J32" s="11">
        <v>0.129</v>
      </c>
      <c r="K32" s="11">
        <v>0.129</v>
      </c>
      <c r="L32" s="10"/>
      <c r="M32" s="10"/>
    </row>
    <row r="33" spans="1:13" ht="21.75" customHeight="1" thickBot="1">
      <c r="A33" s="2">
        <v>1003</v>
      </c>
      <c r="B33" s="3" t="s">
        <v>20</v>
      </c>
      <c r="C33" s="21">
        <v>144798.62</v>
      </c>
      <c r="D33" s="18">
        <f>C33/C37</f>
        <v>0.014391298410105759</v>
      </c>
      <c r="E33" s="8">
        <v>52000</v>
      </c>
      <c r="F33" s="8">
        <v>60000</v>
      </c>
      <c r="G33" s="11">
        <f>F33/F37</f>
        <v>0.004522959817245527</v>
      </c>
      <c r="H33" s="8">
        <v>60000</v>
      </c>
      <c r="I33" s="12">
        <f>H33/H37</f>
        <v>0.004907169054695777</v>
      </c>
      <c r="J33" s="11">
        <f t="shared" si="1"/>
        <v>0.41436858997689346</v>
      </c>
      <c r="K33" s="11">
        <f t="shared" si="2"/>
        <v>1</v>
      </c>
      <c r="L33" s="10">
        <f t="shared" si="0"/>
        <v>0.004907169054695777</v>
      </c>
      <c r="M33" s="10">
        <f t="shared" si="3"/>
        <v>1</v>
      </c>
    </row>
    <row r="34" spans="1:13" ht="21.75" customHeight="1" thickBot="1">
      <c r="A34" s="4">
        <v>1100</v>
      </c>
      <c r="B34" s="5" t="s">
        <v>21</v>
      </c>
      <c r="C34" s="20">
        <f>C35</f>
        <v>132500</v>
      </c>
      <c r="D34" s="18">
        <f>C34/C37</f>
        <v>0.013168958649875344</v>
      </c>
      <c r="E34" s="9">
        <f>E35</f>
        <v>40000</v>
      </c>
      <c r="F34" s="9">
        <f>F35</f>
        <v>27487</v>
      </c>
      <c r="G34" s="11">
        <f>F34/F37</f>
        <v>0.002072043274943797</v>
      </c>
      <c r="H34" s="9">
        <f>H35</f>
        <v>22937</v>
      </c>
      <c r="I34" s="12">
        <f>H34/H37</f>
        <v>0.001875928943459284</v>
      </c>
      <c r="J34" s="11">
        <f t="shared" si="1"/>
        <v>0.20744905660377358</v>
      </c>
      <c r="K34" s="11">
        <f t="shared" si="2"/>
        <v>0.8344672026776294</v>
      </c>
      <c r="L34" s="10">
        <f t="shared" si="0"/>
        <v>0.001875928943459284</v>
      </c>
      <c r="M34" s="10">
        <f t="shared" si="3"/>
        <v>0.8344672026776294</v>
      </c>
    </row>
    <row r="35" spans="1:13" ht="21.75" customHeight="1" thickBot="1">
      <c r="A35" s="2">
        <v>1101</v>
      </c>
      <c r="B35" s="3" t="s">
        <v>22</v>
      </c>
      <c r="C35" s="21">
        <v>132500</v>
      </c>
      <c r="D35" s="18">
        <f>C35/C37</f>
        <v>0.013168958649875344</v>
      </c>
      <c r="E35" s="8">
        <v>40000</v>
      </c>
      <c r="F35" s="8">
        <v>27487</v>
      </c>
      <c r="G35" s="11">
        <f>F35/F37</f>
        <v>0.002072043274943797</v>
      </c>
      <c r="H35" s="8">
        <v>22937</v>
      </c>
      <c r="I35" s="12">
        <v>0</v>
      </c>
      <c r="J35" s="11">
        <f t="shared" si="1"/>
        <v>0.20744905660377358</v>
      </c>
      <c r="K35" s="11">
        <f t="shared" si="2"/>
        <v>0.8344672026776294</v>
      </c>
      <c r="L35" s="10">
        <f t="shared" si="0"/>
        <v>0.001875928943459284</v>
      </c>
      <c r="M35" s="10">
        <f t="shared" si="3"/>
        <v>0.8344672026776294</v>
      </c>
    </row>
    <row r="36" spans="1:13" ht="21.75" customHeight="1" hidden="1" thickBot="1">
      <c r="A36" s="4"/>
      <c r="B36" s="5"/>
      <c r="C36" s="5"/>
      <c r="D36" s="18"/>
      <c r="E36" s="9"/>
      <c r="F36" s="9"/>
      <c r="G36" s="11"/>
      <c r="H36" s="9"/>
      <c r="I36" s="9"/>
      <c r="J36" s="11" t="e">
        <f t="shared" si="1"/>
        <v>#DIV/0!</v>
      </c>
      <c r="K36" s="11"/>
      <c r="L36" s="10">
        <f t="shared" si="0"/>
        <v>0</v>
      </c>
      <c r="M36" s="10" t="e">
        <f t="shared" si="3"/>
        <v>#DIV/0!</v>
      </c>
    </row>
    <row r="37" spans="1:13" ht="21.75" customHeight="1" thickBot="1">
      <c r="A37" s="4"/>
      <c r="B37" s="6" t="s">
        <v>23</v>
      </c>
      <c r="C37" s="9">
        <f>C9+C15+C17+C20+C23+C27+C31+C34</f>
        <v>10061539.68</v>
      </c>
      <c r="D37" s="19">
        <v>1</v>
      </c>
      <c r="E37" s="9">
        <f>E9+E15+E17+E20+E23+E27+E31+E34</f>
        <v>12716000</v>
      </c>
      <c r="F37" s="9">
        <f>F9+F15+F17+F20+F23+F27+F31+F34</f>
        <v>13265649.579999998</v>
      </c>
      <c r="G37" s="11">
        <v>1</v>
      </c>
      <c r="H37" s="9">
        <f>H9+H15+H17+H20+H23+H27+H31+H34</f>
        <v>12227008.96</v>
      </c>
      <c r="I37" s="6">
        <v>100</v>
      </c>
      <c r="J37" s="11">
        <f t="shared" si="1"/>
        <v>1.3184512511906128</v>
      </c>
      <c r="K37" s="11">
        <f t="shared" si="2"/>
        <v>0.9217045035196838</v>
      </c>
      <c r="L37" s="10">
        <f t="shared" si="0"/>
        <v>1</v>
      </c>
      <c r="M37" s="10">
        <f t="shared" si="3"/>
        <v>0.9217045035196838</v>
      </c>
    </row>
  </sheetData>
  <sheetProtection/>
  <mergeCells count="7">
    <mergeCell ref="A5:A8"/>
    <mergeCell ref="B5:B8"/>
    <mergeCell ref="F1:K1"/>
    <mergeCell ref="H2:K2"/>
    <mergeCell ref="H3:K3"/>
    <mergeCell ref="J5:J8"/>
    <mergeCell ref="A4:K4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2015-11-05T09:42:39Z</cp:lastPrinted>
  <dcterms:created xsi:type="dcterms:W3CDTF">2006-09-28T05:33:49Z</dcterms:created>
  <dcterms:modified xsi:type="dcterms:W3CDTF">2020-06-29T06:28:11Z</dcterms:modified>
  <cp:category/>
  <cp:version/>
  <cp:contentType/>
  <cp:contentStatus/>
</cp:coreProperties>
</file>