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ДЧБ!$A$20:$I$21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6"/>
  <c r="G147"/>
  <c r="G148"/>
  <c r="G149"/>
  <c r="G151"/>
  <c r="G152"/>
  <c r="G153"/>
  <c r="G154"/>
  <c r="G155"/>
  <c r="G156"/>
  <c r="G157"/>
  <c r="G160"/>
  <c r="G161"/>
  <c r="G179"/>
  <c r="G180"/>
  <c r="G183"/>
  <c r="G184"/>
  <c r="G185"/>
  <c r="G186"/>
  <c r="G187"/>
  <c r="G190"/>
  <c r="G191"/>
  <c r="G192"/>
  <c r="G193"/>
  <c r="G194"/>
  <c r="G195"/>
  <c r="G197"/>
  <c r="G198"/>
  <c r="G199"/>
  <c r="G202"/>
  <c r="G203"/>
  <c r="G204"/>
  <c r="G205"/>
  <c r="G212"/>
  <c r="G215"/>
  <c r="G216"/>
  <c r="G217"/>
  <c r="G218"/>
  <c r="G219"/>
  <c r="G220"/>
  <c r="G221"/>
  <c r="G223"/>
  <c r="G232"/>
  <c r="G234"/>
  <c r="G235"/>
  <c r="G237"/>
  <c r="G238"/>
  <c r="G239"/>
  <c r="G240"/>
  <c r="G241"/>
  <c r="G242"/>
  <c r="G243"/>
  <c r="G246"/>
  <c r="G249"/>
  <c r="G258"/>
  <c r="G259"/>
  <c r="G260"/>
  <c r="G261"/>
  <c r="G262"/>
  <c r="G263"/>
  <c r="G267"/>
  <c r="G268"/>
  <c r="G274"/>
  <c r="G275"/>
  <c r="G276"/>
  <c r="G277"/>
  <c r="G278"/>
  <c r="G279"/>
  <c r="G280"/>
  <c r="G281"/>
  <c r="G282"/>
  <c r="G283"/>
  <c r="G284"/>
  <c r="G286"/>
  <c r="G287"/>
  <c r="G289"/>
  <c r="G290"/>
  <c r="G291"/>
  <c r="G293"/>
  <c r="G294"/>
  <c r="G297"/>
  <c r="G300"/>
  <c r="G303"/>
  <c r="G305"/>
  <c r="G306"/>
  <c r="G307"/>
  <c r="G308"/>
  <c r="G309"/>
  <c r="G315"/>
  <c r="G316"/>
  <c r="G317"/>
  <c r="G318"/>
  <c r="G319"/>
  <c r="G320"/>
  <c r="G321"/>
  <c r="G322"/>
  <c r="G323"/>
  <c r="G324"/>
  <c r="G325"/>
  <c r="G326"/>
  <c r="G327"/>
  <c r="G328"/>
  <c r="G334"/>
  <c r="G338"/>
  <c r="D224"/>
  <c r="F224"/>
  <c r="C224"/>
  <c r="D247"/>
  <c r="E247"/>
  <c r="F247"/>
  <c r="C247"/>
  <c r="C259"/>
  <c r="F220"/>
  <c r="E220"/>
  <c r="F329"/>
  <c r="F330"/>
  <c r="F331"/>
  <c r="F332"/>
  <c r="D314"/>
  <c r="E314"/>
  <c r="G314" s="1"/>
  <c r="F314"/>
  <c r="C314"/>
  <c r="D304" l="1"/>
  <c r="E304"/>
  <c r="G304" s="1"/>
  <c r="F304"/>
  <c r="C304"/>
  <c r="D301"/>
  <c r="E301"/>
  <c r="F301"/>
  <c r="C301"/>
  <c r="D298"/>
  <c r="E298"/>
  <c r="F298"/>
  <c r="C298"/>
  <c r="D295"/>
  <c r="E295"/>
  <c r="F295"/>
  <c r="C295"/>
  <c r="D292"/>
  <c r="E292"/>
  <c r="G292" s="1"/>
  <c r="F292"/>
  <c r="C292"/>
  <c r="D289"/>
  <c r="E289"/>
  <c r="F289"/>
  <c r="C289"/>
  <c r="D259" l="1"/>
  <c r="E259"/>
  <c r="F259"/>
  <c r="D255"/>
  <c r="E255"/>
  <c r="F255"/>
  <c r="C255"/>
  <c r="D256"/>
  <c r="E256"/>
  <c r="F256"/>
  <c r="C256"/>
  <c r="E248"/>
  <c r="F248"/>
  <c r="D248"/>
  <c r="D244"/>
  <c r="E244"/>
  <c r="F244"/>
  <c r="C244"/>
  <c r="D240"/>
  <c r="E240"/>
  <c r="F240"/>
  <c r="F239" s="1"/>
  <c r="C240"/>
  <c r="D239"/>
  <c r="E239"/>
  <c r="C239"/>
  <c r="D236"/>
  <c r="E236"/>
  <c r="G236" s="1"/>
  <c r="F236"/>
  <c r="C236"/>
  <c r="D233"/>
  <c r="E233"/>
  <c r="F233"/>
  <c r="C233"/>
  <c r="E226"/>
  <c r="F226"/>
  <c r="D226"/>
  <c r="G233" l="1"/>
  <c r="E224"/>
  <c r="G224" s="1"/>
  <c r="D123"/>
  <c r="E123"/>
  <c r="F123"/>
  <c r="D162"/>
  <c r="E162"/>
  <c r="F162"/>
  <c r="C162"/>
  <c r="D161"/>
  <c r="E161"/>
  <c r="F161"/>
  <c r="C161"/>
  <c r="D207"/>
  <c r="E207"/>
  <c r="F207"/>
  <c r="C207"/>
  <c r="D195"/>
  <c r="E195"/>
  <c r="F195"/>
  <c r="C195"/>
  <c r="D191"/>
  <c r="E191"/>
  <c r="F191"/>
  <c r="C191"/>
  <c r="D188"/>
  <c r="E188"/>
  <c r="F188"/>
  <c r="C188"/>
  <c r="D181"/>
  <c r="E181"/>
  <c r="F181"/>
  <c r="C181"/>
  <c r="F177"/>
  <c r="D175"/>
  <c r="E175"/>
  <c r="F175"/>
  <c r="C175"/>
  <c r="D173"/>
  <c r="E173"/>
  <c r="F173"/>
  <c r="C173"/>
  <c r="D171"/>
  <c r="E171"/>
  <c r="F171"/>
  <c r="C171"/>
  <c r="D169"/>
  <c r="E169"/>
  <c r="F169"/>
  <c r="C169"/>
  <c r="D167"/>
  <c r="E167"/>
  <c r="F167"/>
  <c r="C167"/>
  <c r="D165"/>
  <c r="E165"/>
  <c r="F165"/>
  <c r="C165"/>
  <c r="C163"/>
  <c r="D163"/>
  <c r="E163"/>
  <c r="F163"/>
  <c r="F149"/>
  <c r="E149"/>
  <c r="D87"/>
  <c r="E87"/>
  <c r="F87"/>
  <c r="C87"/>
  <c r="D81"/>
  <c r="E81"/>
  <c r="F81"/>
  <c r="C81"/>
  <c r="D61" l="1"/>
  <c r="E61"/>
  <c r="F61"/>
  <c r="C61"/>
  <c r="D50"/>
  <c r="E50"/>
  <c r="F50"/>
  <c r="C50"/>
  <c r="D48"/>
  <c r="E48"/>
  <c r="F48"/>
  <c r="C48"/>
  <c r="E38"/>
  <c r="F38"/>
  <c r="D225"/>
  <c r="E225"/>
  <c r="F225"/>
  <c r="C226"/>
  <c r="C225" s="1"/>
  <c r="D273" l="1"/>
  <c r="E273"/>
  <c r="G273" s="1"/>
  <c r="F273"/>
  <c r="C273"/>
  <c r="D253" l="1"/>
  <c r="D252" s="1"/>
  <c r="E253"/>
  <c r="E252" s="1"/>
  <c r="F253"/>
  <c r="F252" s="1"/>
  <c r="C253"/>
  <c r="C252" s="1"/>
  <c r="D220"/>
  <c r="C220"/>
  <c r="D323" l="1"/>
  <c r="D324"/>
  <c r="E324"/>
  <c r="E323" s="1"/>
  <c r="F324"/>
  <c r="F323" s="1"/>
  <c r="C324"/>
  <c r="C323" s="1"/>
  <c r="D335"/>
  <c r="E335"/>
  <c r="C335"/>
  <c r="F336"/>
  <c r="F335" s="1"/>
  <c r="D308"/>
  <c r="D307" s="1"/>
  <c r="E308"/>
  <c r="E307" s="1"/>
  <c r="F308"/>
  <c r="F307" s="1"/>
  <c r="C308"/>
  <c r="C307" s="1"/>
  <c r="D272"/>
  <c r="E272"/>
  <c r="G272" s="1"/>
  <c r="F272"/>
  <c r="C272"/>
  <c r="F258" l="1"/>
  <c r="D258"/>
  <c r="C258"/>
  <c r="E258" l="1"/>
  <c r="F313"/>
  <c r="F271"/>
  <c r="F219"/>
  <c r="F216"/>
  <c r="F210"/>
  <c r="F209" s="1"/>
  <c r="F200"/>
  <c r="F194" s="1"/>
  <c r="F187"/>
  <c r="F158"/>
  <c r="F155"/>
  <c r="F148"/>
  <c r="F144"/>
  <c r="F141"/>
  <c r="F137"/>
  <c r="F128"/>
  <c r="F120"/>
  <c r="F113"/>
  <c r="F112" s="1"/>
  <c r="F109"/>
  <c r="F106"/>
  <c r="F103"/>
  <c r="F100"/>
  <c r="F94"/>
  <c r="F80"/>
  <c r="F67"/>
  <c r="F56"/>
  <c r="F44"/>
  <c r="F41"/>
  <c r="F35"/>
  <c r="F15"/>
  <c r="D313"/>
  <c r="D312" s="1"/>
  <c r="E313"/>
  <c r="C313"/>
  <c r="C312" s="1"/>
  <c r="D271"/>
  <c r="E271"/>
  <c r="G271" s="1"/>
  <c r="C271"/>
  <c r="D219"/>
  <c r="E219"/>
  <c r="C219"/>
  <c r="D216"/>
  <c r="E216"/>
  <c r="C216"/>
  <c r="D210"/>
  <c r="D209" s="1"/>
  <c r="E210"/>
  <c r="E209" s="1"/>
  <c r="C210"/>
  <c r="C209" s="1"/>
  <c r="D201"/>
  <c r="D200" s="1"/>
  <c r="D194" s="1"/>
  <c r="E201"/>
  <c r="E200" s="1"/>
  <c r="E194" s="1"/>
  <c r="C201"/>
  <c r="C200" s="1"/>
  <c r="C194" s="1"/>
  <c r="D187"/>
  <c r="E187"/>
  <c r="C187"/>
  <c r="D158"/>
  <c r="E158"/>
  <c r="C158"/>
  <c r="D155"/>
  <c r="E155"/>
  <c r="C155"/>
  <c r="D148"/>
  <c r="E148"/>
  <c r="C148"/>
  <c r="D144"/>
  <c r="E144"/>
  <c r="C144"/>
  <c r="D141"/>
  <c r="E141"/>
  <c r="C141"/>
  <c r="D137"/>
  <c r="D136" s="1"/>
  <c r="E137"/>
  <c r="E136" s="1"/>
  <c r="C137"/>
  <c r="C136" s="1"/>
  <c r="D128"/>
  <c r="D124" s="1"/>
  <c r="E128"/>
  <c r="E124" s="1"/>
  <c r="C128"/>
  <c r="C124" s="1"/>
  <c r="C123" s="1"/>
  <c r="D120"/>
  <c r="D116" s="1"/>
  <c r="E120"/>
  <c r="E116" s="1"/>
  <c r="C120"/>
  <c r="C116" s="1"/>
  <c r="D113"/>
  <c r="D112" s="1"/>
  <c r="E113"/>
  <c r="E112" s="1"/>
  <c r="C113"/>
  <c r="C112" s="1"/>
  <c r="D109"/>
  <c r="E109"/>
  <c r="C109"/>
  <c r="D106"/>
  <c r="E106"/>
  <c r="C106"/>
  <c r="D103"/>
  <c r="E103"/>
  <c r="C103"/>
  <c r="D100"/>
  <c r="E100"/>
  <c r="C100"/>
  <c r="D94"/>
  <c r="D93" s="1"/>
  <c r="E94"/>
  <c r="E93" s="1"/>
  <c r="C94"/>
  <c r="C93" s="1"/>
  <c r="D80"/>
  <c r="E80"/>
  <c r="C80"/>
  <c r="D67"/>
  <c r="E67"/>
  <c r="C67"/>
  <c r="D56"/>
  <c r="D47" s="1"/>
  <c r="E56"/>
  <c r="E47" s="1"/>
  <c r="C56"/>
  <c r="C47" s="1"/>
  <c r="D44"/>
  <c r="E44"/>
  <c r="C44"/>
  <c r="D41"/>
  <c r="E41"/>
  <c r="C41"/>
  <c r="D38"/>
  <c r="C38"/>
  <c r="D35"/>
  <c r="E35"/>
  <c r="C35"/>
  <c r="D15"/>
  <c r="D14" s="1"/>
  <c r="E15"/>
  <c r="E14" s="1"/>
  <c r="C15"/>
  <c r="C14" s="1"/>
  <c r="E312" l="1"/>
  <c r="G312" s="1"/>
  <c r="G313"/>
  <c r="C60"/>
  <c r="F14"/>
  <c r="F116"/>
  <c r="F312"/>
  <c r="F124"/>
  <c r="F93"/>
  <c r="F136"/>
  <c r="D60"/>
  <c r="C215"/>
  <c r="C214" s="1"/>
  <c r="C213" s="1"/>
  <c r="E60"/>
  <c r="D140"/>
  <c r="D135" s="1"/>
  <c r="F60"/>
  <c r="E99"/>
  <c r="E98" s="1"/>
  <c r="F99"/>
  <c r="F47"/>
  <c r="E34"/>
  <c r="E33" s="1"/>
  <c r="D34"/>
  <c r="D33" s="1"/>
  <c r="C154"/>
  <c r="C147" s="1"/>
  <c r="F34"/>
  <c r="C99"/>
  <c r="C98" s="1"/>
  <c r="C140"/>
  <c r="C135" s="1"/>
  <c r="D215"/>
  <c r="D214" s="1"/>
  <c r="D213" s="1"/>
  <c r="D154"/>
  <c r="D147" s="1"/>
  <c r="F140"/>
  <c r="E215"/>
  <c r="F154"/>
  <c r="F215"/>
  <c r="E154"/>
  <c r="E147" s="1"/>
  <c r="E140"/>
  <c r="E135" s="1"/>
  <c r="D99"/>
  <c r="D98" s="1"/>
  <c r="C34"/>
  <c r="C33" s="1"/>
  <c r="E214" l="1"/>
  <c r="G214" s="1"/>
  <c r="F98"/>
  <c r="F147"/>
  <c r="F135"/>
  <c r="F214"/>
  <c r="F33"/>
  <c r="C13"/>
  <c r="C12" s="1"/>
  <c r="E13"/>
  <c r="D13"/>
  <c r="D12" s="1"/>
  <c r="E213" l="1"/>
  <c r="G213" s="1"/>
  <c r="F13"/>
  <c r="F213"/>
  <c r="E12" l="1"/>
  <c r="G12" s="1"/>
  <c r="F12"/>
</calcChain>
</file>

<file path=xl/sharedStrings.xml><?xml version="1.0" encoding="utf-8"?>
<sst xmlns="http://schemas.openxmlformats.org/spreadsheetml/2006/main" count="633" uniqueCount="471">
  <si>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</si>
  <si>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</si>
  <si>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</si>
  <si>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</si>
  <si>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</si>
  <si>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</si>
  <si>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</si>
  <si>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</si>
  <si>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</si>
  <si>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</si>
  <si>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</si>
  <si>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</si>
  <si>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</si>
  <si>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</si>
  <si>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</si>
  <si>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</si>
  <si>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</si>
  <si>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</si>
  <si>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</si>
  <si>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</si>
  <si>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</si>
  <si>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</si>
  <si>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</si>
  <si>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</si>
  <si>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</si>
  <si>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</si>
  <si>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</si>
  <si>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</si>
  <si>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</si>
  <si>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</si>
  <si>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</si>
  <si>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</si>
  <si>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</si>
  <si>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</si>
  <si>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</si>
  <si>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</si>
  <si>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</si>
  <si>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</si>
  <si>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</si>
  <si>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</si>
  <si>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</si>
  <si>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</si>
  <si>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</si>
  <si>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</si>
  <si>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</si>
  <si>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</si>
  <si>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</si>
  <si>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</si>
  <si>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</si>
  <si>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</si>
  <si>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</si>
  <si>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</si>
  <si>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</si>
  <si>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</si>
  <si>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</si>
  <si>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</si>
  <si>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</si>
  <si>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</si>
  <si>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</si>
  <si>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</si>
  <si>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</si>
  <si>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</si>
  <si>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</si>
  <si>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</si>
  <si>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</si>
  <si>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</si>
  <si>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</si>
  <si>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</si>
  <si>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</si>
  <si>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</si>
  <si>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</si>
  <si>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</si>
  <si>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</si>
  <si>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</si>
  <si>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</si>
  <si>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</si>
  <si>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</si>
  <si>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</si>
  <si>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</si>
  <si>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</si>
  <si>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</si>
  <si>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</si>
  <si>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</si>
  <si>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</si>
  <si>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</si>
  <si>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</si>
  <si>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</si>
  <si>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</si>
  <si>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</si>
  <si>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</si>
  <si>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</si>
  <si>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</si>
  <si>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</si>
  <si>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</si>
  <si>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</si>
  <si>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</si>
  <si>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</si>
  <si>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</si>
  <si>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</si>
  <si>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</si>
  <si>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</si>
  <si>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</si>
  <si>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</si>
  <si>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</si>
  <si>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</si>
  <si>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</si>
  <si>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</si>
  <si>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</si>
  <si>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</si>
  <si>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</si>
  <si>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</si>
  <si>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</si>
  <si>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</si>
  <si>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</si>
  <si>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</si>
  <si>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</si>
  <si>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</si>
  <si>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</si>
  <si>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</si>
  <si>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</si>
  <si>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</si>
  <si>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</si>
  <si>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</si>
  <si>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</si>
  <si>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</si>
  <si>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</si>
  <si>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</si>
  <si>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</si>
  <si>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</si>
  <si>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</si>
  <si>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</si>
  <si>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</si>
  <si>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</si>
  <si>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</si>
  <si>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</si>
  <si>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</si>
  <si>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</si>
  <si>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</si>
  <si>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</si>
  <si>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</si>
  <si>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</si>
  <si>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</si>
  <si>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</si>
  <si>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</si>
  <si>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</si>
  <si>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</si>
  <si>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</si>
  <si>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</si>
  <si>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</si>
  <si>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</si>
  <si>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</si>
  <si>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</si>
  <si>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</si>
  <si>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</si>
  <si>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</si>
  <si>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</si>
  <si>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</si>
  <si>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</si>
  <si>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</si>
  <si>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</si>
  <si>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</si>
  <si>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</si>
  <si>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</si>
  <si>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</si>
  <si>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</si>
  <si>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</si>
  <si>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</si>
  <si>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</si>
  <si>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</si>
  <si>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</si>
  <si>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</si>
  <si>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</si>
  <si>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</si>
  <si>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</si>
  <si>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</si>
  <si>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</si>
  <si>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</si>
  <si>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</si>
  <si>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</si>
  <si>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</si>
  <si>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</si>
  <si>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</si>
  <si>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</si>
  <si>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</si>
  <si>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</si>
  <si>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</si>
  <si>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</si>
  <si>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</si>
  <si>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</si>
  <si>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</si>
  <si>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</si>
  <si>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</si>
  <si>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</si>
  <si>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</si>
  <si>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</si>
  <si>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</si>
  <si>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</si>
  <si>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</si>
  <si>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</si>
  <si>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</si>
  <si>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</si>
  <si>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</si>
  <si>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</si>
  <si>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</si>
  <si>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</si>
  <si>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</si>
  <si>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</si>
  <si>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</si>
  <si>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</si>
  <si>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</si>
  <si>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</si>
  <si>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</si>
  <si>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</si>
  <si>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</si>
  <si>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</si>
  <si>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</si>
  <si>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</si>
  <si>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</si>
  <si>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</si>
  <si>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</si>
  <si>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</si>
  <si>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</si>
  <si>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</si>
  <si>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</si>
  <si>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</si>
  <si>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</si>
  <si>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</si>
  <si>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</si>
  <si>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</si>
  <si>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</si>
  <si>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</si>
  <si>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</si>
  <si>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</si>
  <si>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</si>
  <si>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</si>
  <si>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</si>
  <si>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</si>
  <si>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</si>
  <si>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</si>
  <si>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</si>
  <si>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</si>
  <si>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</si>
  <si>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</si>
  <si>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</si>
  <si>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</si>
  <si>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</si>
  <si>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</si>
  <si>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</si>
  <si>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</si>
  <si>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</si>
  <si>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</si>
  <si>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</si>
  <si>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</si>
  <si>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</si>
  <si>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</si>
  <si>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</si>
  <si>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</si>
  <si>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</si>
  <si>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</si>
  <si>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</si>
  <si>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</si>
  <si>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</si>
  <si>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</si>
  <si>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</si>
  <si>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</si>
  <si>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</si>
  <si>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</si>
  <si>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</si>
  <si>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</si>
  <si>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</si>
  <si>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</si>
  <si>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</si>
  <si>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</si>
  <si>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</si>
  <si>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</si>
  <si>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</si>
  <si>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</si>
  <si>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</si>
  <si>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</si>
  <si>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</si>
  <si>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</si>
  <si>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</si>
  <si>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</si>
  <si>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</si>
  <si>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</si>
  <si>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</si>
  <si>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</si>
  <si>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</si>
  <si>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</si>
  <si>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</si>
  <si>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</si>
  <si>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</si>
  <si>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</si>
  <si>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</si>
  <si>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</si>
  <si>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</si>
  <si>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</si>
  <si>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</si>
  <si>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</si>
  <si>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</si>
  <si>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</si>
  <si>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</si>
  <si>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</si>
  <si>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Субсидии бюджетам на софинансирование капитальных вложений в объекты муниципальной собственности</t>
  </si>
  <si>
    <t>20227112040000150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</si>
  <si>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</si>
  <si>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</si>
  <si>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</si>
  <si>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</si>
  <si>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</si>
  <si>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</si>
  <si>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</si>
  <si>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</si>
  <si>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</si>
  <si>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</si>
  <si>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</si>
  <si>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</si>
  <si>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</si>
  <si>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</si>
  <si>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</si>
  <si>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</si>
  <si>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</si>
  <si>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</si>
  <si>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</si>
  <si>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</si>
  <si>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</si>
  <si>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</si>
  <si>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</si>
  <si>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</si>
  <si>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</si>
  <si>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</si>
  <si>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</si>
  <si>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</si>
  <si>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</si>
  <si>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</si>
  <si>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</si>
  <si>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</si>
  <si>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</si>
  <si>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</si>
  <si>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</si>
  <si>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</si>
  <si>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</si>
  <si>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</si>
  <si>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</si>
  <si>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</si>
  <si>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</si>
  <si>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</si>
  <si>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</si>
  <si>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</si>
  <si>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</si>
  <si>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</si>
  <si>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</si>
  <si>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</si>
  <si>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</si>
  <si>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</si>
  <si>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</si>
  <si>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</si>
  <si>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</si>
  <si>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</si>
  <si>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</si>
  <si>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</si>
  <si>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</si>
  <si>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</si>
  <si>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</si>
  <si>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</si>
  <si>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</si>
  <si>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</si>
  <si>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</si>
  <si>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</si>
  <si>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</si>
  <si>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</si>
  <si>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</si>
  <si>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</si>
  <si>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</si>
  <si>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</si>
  <si>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</si>
  <si>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</si>
  <si>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</si>
  <si>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</si>
  <si>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</si>
  <si>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</si>
  <si>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Утвержденный план на 2020 год</t>
  </si>
  <si>
    <t>1</t>
  </si>
  <si>
    <t>2</t>
  </si>
  <si>
    <t>3</t>
  </si>
  <si>
    <t>4</t>
  </si>
  <si>
    <t>5</t>
  </si>
  <si>
    <t>6</t>
  </si>
  <si>
    <t>Уточненный план</t>
  </si>
  <si>
    <t>на 2020 год</t>
  </si>
  <si>
    <t>7</t>
  </si>
  <si>
    <t>(рублей)</t>
  </si>
  <si>
    <t>Приложение  1</t>
  </si>
  <si>
    <t>к постановлению администрации</t>
  </si>
  <si>
    <t>Пермского края</t>
  </si>
  <si>
    <t>Уинского муниципального округа</t>
  </si>
  <si>
    <t>Субсидии на государственную поддержку отрасли культуры (государственная поддержка лучших работников сельских учреждений культуры)</t>
  </si>
  <si>
    <t>Субсидии на государственную поддержку отрасли культуры (государственная поддержка лучших сельских учреждений культуры)</t>
  </si>
  <si>
    <t>Субсидии на обеспечение комплексного развития сельских территорий</t>
  </si>
  <si>
    <t>Субсидия на путевки на санаторно-курортное лечение работникам муниципальных учреждений</t>
  </si>
  <si>
    <t>Субсидия на устройство спортивных площадок и их оснащение</t>
  </si>
  <si>
    <t>Субсидия на выплату материального стимулирования народным дружинникам</t>
  </si>
  <si>
    <t>Субсидия на проектирование, строительство (реконструкция), кап.ремонт и ремонт местных дорог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</si>
  <si>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</si>
  <si>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софинансирование проектов инициативного бюджетирования</t>
  </si>
  <si>
    <t>Субсидия на реализацию программ развития преобразованных муниципальных образований</t>
  </si>
  <si>
    <t>Субсидия на реализацию мероприятий в сфере молодежной политики</t>
  </si>
  <si>
    <t>Субсидия на приведение в нормативное состояние помещений, приобретение и установку модульных конструкций</t>
  </si>
  <si>
    <t>Субвенция на получение жилищных субсидий в связи с переселением из районов Крайнего Севера</t>
  </si>
  <si>
    <t>Иные МБТ на обеспечение жильем молодых семей</t>
  </si>
  <si>
    <t>Иные МБТ на организацию занятий физической культурой в образовательных организациях</t>
  </si>
  <si>
    <t>Иные дотации на стимулирование муниципальных образований к росту доходов</t>
  </si>
  <si>
    <t>Иные дотации на компенсацию выпадающих доходов бюджетам муниципальных образований в случае отмены единого налога на вмененный доход</t>
  </si>
  <si>
    <t>Иные дотации на компенсацию расходов, связанных с формированием эффективной структуры органов местного самоуправления</t>
  </si>
  <si>
    <t>Субсидии на обеспечение комплексного развития сельских территорий (Благоустройство сельских территорий)</t>
  </si>
  <si>
    <t>Субсидии на обеспечение комплексного развития сельских территорий (Улучшение жилищных условий граждан)</t>
  </si>
  <si>
    <t>Субсидия на строительство (реконструкцию) ГТС муниципальной собственности</t>
  </si>
  <si>
    <t xml:space="preserve"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 (Газификация))  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</si>
  <si>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</si>
  <si>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</si>
  <si>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</si>
  <si>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</si>
  <si>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</si>
  <si>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</si>
  <si>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</si>
  <si>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</si>
  <si>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</si>
  <si>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</si>
  <si>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</si>
  <si>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</si>
  <si>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</si>
  <si>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</si>
  <si>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20220077000000150 </t>
  </si>
  <si>
    <t xml:space="preserve">20220077040000150 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</si>
  <si>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</si>
  <si>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</si>
  <si>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устойчивого сокращения непригодного для проживания жилого фонда</t>
  </si>
  <si>
    <t>Информация по исполнению доходов бюджета Уинского муниципального округа Пермского края за 1 полугодие 2020 года</t>
  </si>
  <si>
    <t>на 01.07.2020</t>
  </si>
  <si>
    <t>Исполнено      за 1 полугодие 2020 года</t>
  </si>
  <si>
    <t>% выполнения уточненного плана на 01.07.2020 г.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</si>
  <si>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</si>
  <si>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</si>
  <si>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</si>
  <si>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</si>
  <si>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11601080010000140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</si>
  <si>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</si>
  <si>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</si>
  <si>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</si>
  <si>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11601140010000140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</si>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</sst>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8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 vertical="center"/>
    </xf>
    <xf numFmtId="166" fontId="6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6" fontId="1" fillId="0" borderId="1" xfId="0" applyNumberFormat="1" applyFont="1" applyBorder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4" fontId="5" fillId="0" borderId="0" xfId="0" applyNumberFormat="1" applyFont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40"/>
  <sheetViews>
    <sheetView showGridLines="0" tabSelected="1" topLeftCell="A298" workbookViewId="0">
      <selection activeCell="H16" sqref="H16"/>
    </sheetView>
  </sheetViews>
  <sheetFormatPr defaultRowHeight="12.75" customHeight="1" outlineLevelRow="7"/>
  <cols>
    <col min="1" max="1" width="15.42578125" style="7" customWidth="1"/>
    <col min="2" max="2" width="29.140625" style="7" customWidth="1"/>
    <col min="3" max="4" width="12" style="7" customWidth="1"/>
    <col min="5" max="6" width="11.42578125" style="7" customWidth="1"/>
    <col min="7" max="7" width="9.7109375" style="7" customWidth="1"/>
    <col min="8" max="8" width="30.28515625" style="7" customWidth="1"/>
    <col min="9" max="9" width="12.5703125" style="7" customWidth="1"/>
    <col min="10" max="11" width="9.140625" style="7" customWidth="1"/>
    <col min="12" max="16384" width="9.140625" style="7"/>
  </cols>
  <sheetData>
    <row r="1" spans="1:11" ht="12">
      <c r="A1" s="5"/>
      <c r="B1" s="5"/>
      <c r="C1" s="5"/>
      <c r="D1" s="5"/>
      <c r="E1" s="1" t="s">
        <v>392</v>
      </c>
      <c r="F1" s="5"/>
      <c r="G1" s="5"/>
      <c r="H1" s="6"/>
      <c r="I1" s="6"/>
      <c r="J1" s="6"/>
      <c r="K1" s="6"/>
    </row>
    <row r="2" spans="1:11" ht="12">
      <c r="A2" s="8"/>
      <c r="B2" s="9"/>
      <c r="C2" s="9"/>
      <c r="D2" s="9"/>
      <c r="E2" s="1" t="s">
        <v>393</v>
      </c>
      <c r="F2" s="9"/>
      <c r="G2" s="9"/>
      <c r="H2" s="9"/>
      <c r="I2" s="9"/>
      <c r="J2" s="9"/>
      <c r="K2" s="9"/>
    </row>
    <row r="3" spans="1:11" ht="12">
      <c r="A3" s="10"/>
      <c r="B3" s="10"/>
      <c r="C3" s="10"/>
      <c r="D3" s="10"/>
      <c r="E3" s="1" t="s">
        <v>395</v>
      </c>
      <c r="F3" s="10"/>
      <c r="G3" s="10"/>
      <c r="H3" s="11"/>
      <c r="I3" s="11"/>
      <c r="J3" s="9"/>
      <c r="K3" s="9"/>
    </row>
    <row r="4" spans="1:11" ht="12">
      <c r="A4" s="12"/>
      <c r="B4" s="12"/>
      <c r="C4" s="12"/>
      <c r="D4" s="12"/>
      <c r="E4" s="1" t="s">
        <v>394</v>
      </c>
      <c r="F4" s="12"/>
      <c r="G4" s="12"/>
      <c r="H4" s="13"/>
      <c r="I4" s="13"/>
      <c r="J4" s="13"/>
      <c r="K4" s="13"/>
    </row>
    <row r="5" spans="1:11" ht="12">
      <c r="A5" s="14"/>
      <c r="B5" s="14"/>
      <c r="C5" s="14"/>
      <c r="D5" s="14"/>
      <c r="E5" s="1"/>
      <c r="F5" s="2"/>
      <c r="G5" s="14"/>
    </row>
    <row r="6" spans="1:11" ht="12">
      <c r="A6" s="15"/>
      <c r="B6" s="15"/>
      <c r="C6" s="15"/>
      <c r="D6" s="15"/>
      <c r="E6" s="15"/>
      <c r="F6" s="15"/>
      <c r="G6" s="15"/>
    </row>
    <row r="7" spans="1:11" ht="31.5" customHeight="1">
      <c r="A7" s="45" t="s">
        <v>437</v>
      </c>
      <c r="B7" s="45"/>
      <c r="C7" s="45"/>
      <c r="D7" s="45"/>
      <c r="E7" s="45"/>
      <c r="F7" s="45"/>
      <c r="G7" s="45"/>
    </row>
    <row r="8" spans="1:11" ht="12">
      <c r="A8" s="5"/>
      <c r="B8" s="5"/>
      <c r="C8" s="5"/>
      <c r="D8" s="5"/>
      <c r="E8" s="5"/>
      <c r="F8" s="5"/>
      <c r="G8" s="14" t="s">
        <v>391</v>
      </c>
      <c r="H8" s="6"/>
      <c r="I8" s="6"/>
      <c r="J8" s="6"/>
      <c r="K8" s="6"/>
    </row>
    <row r="9" spans="1:11" ht="12">
      <c r="A9" s="46" t="s">
        <v>379</v>
      </c>
      <c r="B9" s="44" t="s">
        <v>380</v>
      </c>
      <c r="C9" s="44" t="s">
        <v>381</v>
      </c>
      <c r="D9" s="44" t="s">
        <v>388</v>
      </c>
      <c r="E9" s="47"/>
      <c r="F9" s="44" t="s">
        <v>439</v>
      </c>
      <c r="G9" s="44" t="s">
        <v>440</v>
      </c>
    </row>
    <row r="10" spans="1:11" ht="47.25" customHeight="1">
      <c r="A10" s="46"/>
      <c r="B10" s="44"/>
      <c r="C10" s="44"/>
      <c r="D10" s="16" t="s">
        <v>389</v>
      </c>
      <c r="E10" s="37" t="s">
        <v>438</v>
      </c>
      <c r="F10" s="44"/>
      <c r="G10" s="44"/>
    </row>
    <row r="11" spans="1:11" ht="12">
      <c r="A11" s="16" t="s">
        <v>382</v>
      </c>
      <c r="B11" s="16" t="s">
        <v>383</v>
      </c>
      <c r="C11" s="16" t="s">
        <v>384</v>
      </c>
      <c r="D11" s="16" t="s">
        <v>385</v>
      </c>
      <c r="E11" s="16" t="s">
        <v>386</v>
      </c>
      <c r="F11" s="16" t="s">
        <v>387</v>
      </c>
      <c r="G11" s="16" t="s">
        <v>390</v>
      </c>
    </row>
    <row r="12" spans="1:11" ht="12">
      <c r="A12" s="17" t="s">
        <v>0</v>
      </c>
      <c r="B12" s="18"/>
      <c r="C12" s="19">
        <f>C13+C213</f>
        <v>450487586.82999998</v>
      </c>
      <c r="D12" s="19">
        <f>D13+D213</f>
        <v>490528236.95999998</v>
      </c>
      <c r="E12" s="19">
        <f>E13+E213</f>
        <v>208884184.03</v>
      </c>
      <c r="F12" s="19">
        <f>F13+F213</f>
        <v>200170801.50999999</v>
      </c>
      <c r="G12" s="20">
        <f>F12/E12*100</f>
        <v>95.828605904050363</v>
      </c>
    </row>
    <row r="13" spans="1:11" ht="12" customHeight="1">
      <c r="A13" s="21" t="s">
        <v>1</v>
      </c>
      <c r="B13" s="22" t="s">
        <v>2</v>
      </c>
      <c r="C13" s="23">
        <f>C14+C33+C47+C60+C93+C98+C123+C135+C147+C161+C209</f>
        <v>71033700</v>
      </c>
      <c r="D13" s="23">
        <f>D14+D33+D47+D60+D93+D98+D123+D135+D147+D161+D209</f>
        <v>72861310</v>
      </c>
      <c r="E13" s="23">
        <f>E14+E33+E47+E60+E93+E98+E123+E135+E147+E161+E209</f>
        <v>29536920.379999999</v>
      </c>
      <c r="F13" s="23">
        <f>F14+F33+F47+F60+F93+F98+F123+F135+F147+F161+F209</f>
        <v>29997579.459999997</v>
      </c>
      <c r="G13" s="20">
        <f t="shared" ref="G13:G76" si="0">F13/E13*100</f>
        <v>101.559604298869</v>
      </c>
    </row>
    <row r="14" spans="1:11" ht="12" customHeight="1" outlineLevel="1">
      <c r="A14" s="21" t="s">
        <v>3</v>
      </c>
      <c r="B14" s="22" t="s">
        <v>4</v>
      </c>
      <c r="C14" s="23">
        <f>C15</f>
        <v>19948000</v>
      </c>
      <c r="D14" s="23">
        <f t="shared" ref="D14:F14" si="1">D15</f>
        <v>19948000</v>
      </c>
      <c r="E14" s="23">
        <f t="shared" si="1"/>
        <v>9574000</v>
      </c>
      <c r="F14" s="23">
        <f t="shared" si="1"/>
        <v>9686545.5800000001</v>
      </c>
      <c r="G14" s="20">
        <f t="shared" si="0"/>
        <v>101.17553352830583</v>
      </c>
    </row>
    <row r="15" spans="1:11" ht="24" outlineLevel="2">
      <c r="A15" s="16" t="s">
        <v>5</v>
      </c>
      <c r="B15" s="3" t="s">
        <v>6</v>
      </c>
      <c r="C15" s="24">
        <f>C16+C23+C26</f>
        <v>19948000</v>
      </c>
      <c r="D15" s="24">
        <f t="shared" ref="D15:F15" si="2">D16+D23+D26</f>
        <v>19948000</v>
      </c>
      <c r="E15" s="24">
        <f t="shared" si="2"/>
        <v>9574000</v>
      </c>
      <c r="F15" s="24">
        <f t="shared" si="2"/>
        <v>9686545.5800000001</v>
      </c>
      <c r="G15" s="25">
        <f t="shared" si="0"/>
        <v>101.17553352830583</v>
      </c>
    </row>
    <row r="16" spans="1:11" ht="96" outlineLevel="3" collapsed="1">
      <c r="A16" s="16" t="s">
        <v>7</v>
      </c>
      <c r="B16" s="26" t="s">
        <v>8</v>
      </c>
      <c r="C16" s="24">
        <v>19788000</v>
      </c>
      <c r="D16" s="24">
        <v>19788000</v>
      </c>
      <c r="E16" s="24">
        <v>9494000</v>
      </c>
      <c r="F16" s="24">
        <v>9666313.8699999992</v>
      </c>
      <c r="G16" s="25">
        <f t="shared" si="0"/>
        <v>101.81497651148092</v>
      </c>
      <c r="H16" s="27"/>
    </row>
    <row r="17" spans="1:7" ht="144" hidden="1" outlineLevel="4">
      <c r="A17" s="16" t="s">
        <v>9</v>
      </c>
      <c r="B17" s="26" t="s">
        <v>10</v>
      </c>
      <c r="C17" s="24">
        <v>19788000</v>
      </c>
      <c r="D17" s="24">
        <v>19788000</v>
      </c>
      <c r="E17" s="24">
        <v>4547000</v>
      </c>
      <c r="F17" s="24">
        <v>4592584.8600000003</v>
      </c>
      <c r="G17" s="25">
        <f t="shared" si="0"/>
        <v>101.00252606113922</v>
      </c>
    </row>
    <row r="18" spans="1:7" ht="144" hidden="1" outlineLevel="7">
      <c r="A18" s="16" t="s">
        <v>9</v>
      </c>
      <c r="B18" s="26" t="s">
        <v>10</v>
      </c>
      <c r="C18" s="24">
        <v>19788000</v>
      </c>
      <c r="D18" s="24">
        <v>19788000</v>
      </c>
      <c r="E18" s="24">
        <v>4547000</v>
      </c>
      <c r="F18" s="24">
        <v>4592584.8600000003</v>
      </c>
      <c r="G18" s="25">
        <f t="shared" si="0"/>
        <v>101.00252606113922</v>
      </c>
    </row>
    <row r="19" spans="1:7" ht="108" hidden="1" outlineLevel="4">
      <c r="A19" s="16" t="s">
        <v>11</v>
      </c>
      <c r="B19" s="26" t="s">
        <v>12</v>
      </c>
      <c r="C19" s="24">
        <v>0</v>
      </c>
      <c r="D19" s="24">
        <v>0</v>
      </c>
      <c r="E19" s="24">
        <v>0</v>
      </c>
      <c r="F19" s="24">
        <v>1049.44</v>
      </c>
      <c r="G19" s="25" t="e">
        <f t="shared" si="0"/>
        <v>#DIV/0!</v>
      </c>
    </row>
    <row r="20" spans="1:7" ht="108" hidden="1" outlineLevel="7">
      <c r="A20" s="16" t="s">
        <v>11</v>
      </c>
      <c r="B20" s="26" t="s">
        <v>12</v>
      </c>
      <c r="C20" s="24">
        <v>0</v>
      </c>
      <c r="D20" s="24">
        <v>0</v>
      </c>
      <c r="E20" s="24">
        <v>0</v>
      </c>
      <c r="F20" s="24">
        <v>1049.44</v>
      </c>
      <c r="G20" s="25" t="e">
        <f t="shared" si="0"/>
        <v>#DIV/0!</v>
      </c>
    </row>
    <row r="21" spans="1:7" ht="144" hidden="1" outlineLevel="4">
      <c r="A21" s="16" t="s">
        <v>13</v>
      </c>
      <c r="B21" s="26" t="s">
        <v>14</v>
      </c>
      <c r="C21" s="24">
        <v>0</v>
      </c>
      <c r="D21" s="24">
        <v>0</v>
      </c>
      <c r="E21" s="24">
        <v>0</v>
      </c>
      <c r="F21" s="24">
        <v>1014.31</v>
      </c>
      <c r="G21" s="25" t="e">
        <f t="shared" si="0"/>
        <v>#DIV/0!</v>
      </c>
    </row>
    <row r="22" spans="1:7" ht="144" hidden="1" outlineLevel="7">
      <c r="A22" s="16" t="s">
        <v>13</v>
      </c>
      <c r="B22" s="26" t="s">
        <v>14</v>
      </c>
      <c r="C22" s="24">
        <v>0</v>
      </c>
      <c r="D22" s="24">
        <v>0</v>
      </c>
      <c r="E22" s="24">
        <v>0</v>
      </c>
      <c r="F22" s="24">
        <v>1014.31</v>
      </c>
      <c r="G22" s="25" t="e">
        <f t="shared" si="0"/>
        <v>#DIV/0!</v>
      </c>
    </row>
    <row r="23" spans="1:7" ht="156" outlineLevel="3" collapsed="1">
      <c r="A23" s="16" t="s">
        <v>15</v>
      </c>
      <c r="B23" s="26" t="s">
        <v>16</v>
      </c>
      <c r="C23" s="24">
        <v>0</v>
      </c>
      <c r="D23" s="24">
        <v>0</v>
      </c>
      <c r="E23" s="24">
        <v>0</v>
      </c>
      <c r="F23" s="24">
        <v>6943.21</v>
      </c>
      <c r="G23" s="25">
        <v>0</v>
      </c>
    </row>
    <row r="24" spans="1:7" ht="204" hidden="1" outlineLevel="4">
      <c r="A24" s="16" t="s">
        <v>17</v>
      </c>
      <c r="B24" s="26" t="s">
        <v>18</v>
      </c>
      <c r="C24" s="24">
        <v>0</v>
      </c>
      <c r="D24" s="24">
        <v>0</v>
      </c>
      <c r="E24" s="24">
        <v>0</v>
      </c>
      <c r="F24" s="24">
        <v>502.5</v>
      </c>
      <c r="G24" s="25" t="e">
        <f t="shared" si="0"/>
        <v>#DIV/0!</v>
      </c>
    </row>
    <row r="25" spans="1:7" ht="204" hidden="1" outlineLevel="7">
      <c r="A25" s="16" t="s">
        <v>17</v>
      </c>
      <c r="B25" s="26" t="s">
        <v>18</v>
      </c>
      <c r="C25" s="24">
        <v>0</v>
      </c>
      <c r="D25" s="24">
        <v>0</v>
      </c>
      <c r="E25" s="24">
        <v>0</v>
      </c>
      <c r="F25" s="24">
        <v>502.5</v>
      </c>
      <c r="G25" s="25" t="e">
        <f t="shared" si="0"/>
        <v>#DIV/0!</v>
      </c>
    </row>
    <row r="26" spans="1:7" ht="60" outlineLevel="3" collapsed="1">
      <c r="A26" s="16" t="s">
        <v>19</v>
      </c>
      <c r="B26" s="3" t="s">
        <v>20</v>
      </c>
      <c r="C26" s="24">
        <v>160000</v>
      </c>
      <c r="D26" s="24">
        <v>160000</v>
      </c>
      <c r="E26" s="24">
        <v>80000</v>
      </c>
      <c r="F26" s="24">
        <v>13288.5</v>
      </c>
      <c r="G26" s="25">
        <f t="shared" si="0"/>
        <v>16.610625000000002</v>
      </c>
    </row>
    <row r="27" spans="1:7" ht="108" hidden="1" outlineLevel="4">
      <c r="A27" s="16" t="s">
        <v>21</v>
      </c>
      <c r="B27" s="3" t="s">
        <v>22</v>
      </c>
      <c r="C27" s="24">
        <v>160000</v>
      </c>
      <c r="D27" s="24">
        <v>160000</v>
      </c>
      <c r="E27" s="24">
        <v>40000</v>
      </c>
      <c r="F27" s="24">
        <v>-8167.97</v>
      </c>
      <c r="G27" s="20">
        <f t="shared" si="0"/>
        <v>-20.419924999999999</v>
      </c>
    </row>
    <row r="28" spans="1:7" ht="108" hidden="1" outlineLevel="7">
      <c r="A28" s="16" t="s">
        <v>21</v>
      </c>
      <c r="B28" s="3" t="s">
        <v>22</v>
      </c>
      <c r="C28" s="24">
        <v>160000</v>
      </c>
      <c r="D28" s="24">
        <v>160000</v>
      </c>
      <c r="E28" s="24">
        <v>40000</v>
      </c>
      <c r="F28" s="24">
        <v>-8167.97</v>
      </c>
      <c r="G28" s="20">
        <f t="shared" si="0"/>
        <v>-20.419924999999999</v>
      </c>
    </row>
    <row r="29" spans="1:7" ht="72" hidden="1" outlineLevel="4">
      <c r="A29" s="16" t="s">
        <v>23</v>
      </c>
      <c r="B29" s="3" t="s">
        <v>24</v>
      </c>
      <c r="C29" s="24">
        <v>0</v>
      </c>
      <c r="D29" s="24">
        <v>0</v>
      </c>
      <c r="E29" s="24">
        <v>0</v>
      </c>
      <c r="F29" s="24">
        <v>-20.46</v>
      </c>
      <c r="G29" s="20" t="e">
        <f t="shared" si="0"/>
        <v>#DIV/0!</v>
      </c>
    </row>
    <row r="30" spans="1:7" ht="72" hidden="1" outlineLevel="7">
      <c r="A30" s="16" t="s">
        <v>23</v>
      </c>
      <c r="B30" s="3" t="s">
        <v>24</v>
      </c>
      <c r="C30" s="24">
        <v>0</v>
      </c>
      <c r="D30" s="24">
        <v>0</v>
      </c>
      <c r="E30" s="24">
        <v>0</v>
      </c>
      <c r="F30" s="24">
        <v>-20.46</v>
      </c>
      <c r="G30" s="20" t="e">
        <f t="shared" si="0"/>
        <v>#DIV/0!</v>
      </c>
    </row>
    <row r="31" spans="1:7" ht="108" hidden="1" outlineLevel="4">
      <c r="A31" s="16" t="s">
        <v>25</v>
      </c>
      <c r="B31" s="3" t="s">
        <v>26</v>
      </c>
      <c r="C31" s="24">
        <v>0</v>
      </c>
      <c r="D31" s="24">
        <v>0</v>
      </c>
      <c r="E31" s="24">
        <v>0</v>
      </c>
      <c r="F31" s="24">
        <v>274.36</v>
      </c>
      <c r="G31" s="20" t="e">
        <f t="shared" si="0"/>
        <v>#DIV/0!</v>
      </c>
    </row>
    <row r="32" spans="1:7" ht="108" hidden="1" outlineLevel="7">
      <c r="A32" s="16" t="s">
        <v>25</v>
      </c>
      <c r="B32" s="3" t="s">
        <v>26</v>
      </c>
      <c r="C32" s="24">
        <v>0</v>
      </c>
      <c r="D32" s="24">
        <v>0</v>
      </c>
      <c r="E32" s="24">
        <v>0</v>
      </c>
      <c r="F32" s="24">
        <v>274.36</v>
      </c>
      <c r="G32" s="20" t="e">
        <f t="shared" si="0"/>
        <v>#DIV/0!</v>
      </c>
    </row>
    <row r="33" spans="1:8" ht="48" outlineLevel="1">
      <c r="A33" s="21" t="s">
        <v>27</v>
      </c>
      <c r="B33" s="22" t="s">
        <v>28</v>
      </c>
      <c r="C33" s="23">
        <f>C34</f>
        <v>7997000</v>
      </c>
      <c r="D33" s="23">
        <f t="shared" ref="D33:F33" si="3">D34</f>
        <v>7997000</v>
      </c>
      <c r="E33" s="23">
        <f t="shared" si="3"/>
        <v>3998500</v>
      </c>
      <c r="F33" s="23">
        <f t="shared" si="3"/>
        <v>3614613.83</v>
      </c>
      <c r="G33" s="20">
        <f t="shared" si="0"/>
        <v>90.39924546705015</v>
      </c>
    </row>
    <row r="34" spans="1:8" ht="36" outlineLevel="2">
      <c r="A34" s="16" t="s">
        <v>29</v>
      </c>
      <c r="B34" s="3" t="s">
        <v>30</v>
      </c>
      <c r="C34" s="24">
        <f>C35+C38+C41+C44</f>
        <v>7997000</v>
      </c>
      <c r="D34" s="24">
        <f t="shared" ref="D34:F34" si="4">D35+D38+D41+D44</f>
        <v>7997000</v>
      </c>
      <c r="E34" s="24">
        <f t="shared" si="4"/>
        <v>3998500</v>
      </c>
      <c r="F34" s="24">
        <f t="shared" si="4"/>
        <v>3614613.83</v>
      </c>
      <c r="G34" s="25">
        <f t="shared" si="0"/>
        <v>90.39924546705015</v>
      </c>
      <c r="H34" s="27"/>
    </row>
    <row r="35" spans="1:8" ht="96" outlineLevel="3">
      <c r="A35" s="16" t="s">
        <v>31</v>
      </c>
      <c r="B35" s="3" t="s">
        <v>32</v>
      </c>
      <c r="C35" s="24">
        <f>C36</f>
        <v>3614000</v>
      </c>
      <c r="D35" s="24">
        <f t="shared" ref="D35:F35" si="5">D36</f>
        <v>3614000</v>
      </c>
      <c r="E35" s="24">
        <f t="shared" si="5"/>
        <v>1807000</v>
      </c>
      <c r="F35" s="24">
        <f t="shared" si="5"/>
        <v>1712534.6</v>
      </c>
      <c r="G35" s="25">
        <f t="shared" si="0"/>
        <v>94.772252351964596</v>
      </c>
    </row>
    <row r="36" spans="1:8" ht="156" outlineLevel="4" collapsed="1">
      <c r="A36" s="16" t="s">
        <v>33</v>
      </c>
      <c r="B36" s="26" t="s">
        <v>34</v>
      </c>
      <c r="C36" s="24">
        <v>3614000</v>
      </c>
      <c r="D36" s="24">
        <v>3614000</v>
      </c>
      <c r="E36" s="24">
        <v>1807000</v>
      </c>
      <c r="F36" s="24">
        <v>1712534.6</v>
      </c>
      <c r="G36" s="25">
        <f t="shared" si="0"/>
        <v>94.772252351964596</v>
      </c>
    </row>
    <row r="37" spans="1:8" ht="156" hidden="1" outlineLevel="7">
      <c r="A37" s="16" t="s">
        <v>33</v>
      </c>
      <c r="B37" s="26" t="s">
        <v>34</v>
      </c>
      <c r="C37" s="24">
        <v>3614000</v>
      </c>
      <c r="D37" s="24">
        <v>3614000</v>
      </c>
      <c r="E37" s="24">
        <v>903500</v>
      </c>
      <c r="F37" s="24">
        <v>877858.29</v>
      </c>
      <c r="G37" s="25">
        <f t="shared" si="0"/>
        <v>97.161957941339239</v>
      </c>
    </row>
    <row r="38" spans="1:8" ht="120" outlineLevel="3">
      <c r="A38" s="16" t="s">
        <v>35</v>
      </c>
      <c r="B38" s="26" t="s">
        <v>36</v>
      </c>
      <c r="C38" s="24">
        <f>C39</f>
        <v>28000</v>
      </c>
      <c r="D38" s="24">
        <f t="shared" ref="D38:F38" si="6">D39</f>
        <v>28000</v>
      </c>
      <c r="E38" s="24">
        <f t="shared" si="6"/>
        <v>14000</v>
      </c>
      <c r="F38" s="24">
        <f t="shared" si="6"/>
        <v>11204.75</v>
      </c>
      <c r="G38" s="25">
        <f t="shared" si="0"/>
        <v>80.033928571428575</v>
      </c>
    </row>
    <row r="39" spans="1:8" ht="180" outlineLevel="4" collapsed="1">
      <c r="A39" s="16" t="s">
        <v>37</v>
      </c>
      <c r="B39" s="26" t="s">
        <v>38</v>
      </c>
      <c r="C39" s="24">
        <v>28000</v>
      </c>
      <c r="D39" s="24">
        <v>28000</v>
      </c>
      <c r="E39" s="24">
        <v>14000</v>
      </c>
      <c r="F39" s="24">
        <v>11204.75</v>
      </c>
      <c r="G39" s="25">
        <f t="shared" si="0"/>
        <v>80.033928571428575</v>
      </c>
    </row>
    <row r="40" spans="1:8" ht="180" hidden="1" outlineLevel="7">
      <c r="A40" s="16" t="s">
        <v>37</v>
      </c>
      <c r="B40" s="26" t="s">
        <v>38</v>
      </c>
      <c r="C40" s="24">
        <v>28000</v>
      </c>
      <c r="D40" s="24">
        <v>28000</v>
      </c>
      <c r="E40" s="24">
        <v>7000</v>
      </c>
      <c r="F40" s="24">
        <v>5722.74</v>
      </c>
      <c r="G40" s="25">
        <f t="shared" si="0"/>
        <v>81.753428571428572</v>
      </c>
    </row>
    <row r="41" spans="1:8" ht="96" outlineLevel="3">
      <c r="A41" s="16" t="s">
        <v>39</v>
      </c>
      <c r="B41" s="3" t="s">
        <v>40</v>
      </c>
      <c r="C41" s="24">
        <f>C42</f>
        <v>4998000</v>
      </c>
      <c r="D41" s="24">
        <f t="shared" ref="D41:F41" si="7">D42</f>
        <v>4998000</v>
      </c>
      <c r="E41" s="24">
        <f t="shared" si="7"/>
        <v>2499000</v>
      </c>
      <c r="F41" s="24">
        <f t="shared" si="7"/>
        <v>2231727.87</v>
      </c>
      <c r="G41" s="25">
        <f t="shared" si="0"/>
        <v>89.304836734693879</v>
      </c>
    </row>
    <row r="42" spans="1:8" ht="156" outlineLevel="4" collapsed="1">
      <c r="A42" s="16" t="s">
        <v>41</v>
      </c>
      <c r="B42" s="26" t="s">
        <v>42</v>
      </c>
      <c r="C42" s="24">
        <v>4998000</v>
      </c>
      <c r="D42" s="24">
        <v>4998000</v>
      </c>
      <c r="E42" s="24">
        <v>2499000</v>
      </c>
      <c r="F42" s="24">
        <v>2231727.87</v>
      </c>
      <c r="G42" s="25">
        <f t="shared" si="0"/>
        <v>89.304836734693879</v>
      </c>
    </row>
    <row r="43" spans="1:8" ht="156" hidden="1" outlineLevel="7">
      <c r="A43" s="16" t="s">
        <v>41</v>
      </c>
      <c r="B43" s="26" t="s">
        <v>42</v>
      </c>
      <c r="C43" s="24">
        <v>4998000</v>
      </c>
      <c r="D43" s="24">
        <v>4998000</v>
      </c>
      <c r="E43" s="24">
        <v>1249500</v>
      </c>
      <c r="F43" s="24">
        <v>1232120.8</v>
      </c>
      <c r="G43" s="25">
        <f t="shared" si="0"/>
        <v>98.609107643057229</v>
      </c>
    </row>
    <row r="44" spans="1:8" ht="96" outlineLevel="3">
      <c r="A44" s="16" t="s">
        <v>43</v>
      </c>
      <c r="B44" s="3" t="s">
        <v>44</v>
      </c>
      <c r="C44" s="24">
        <f>C45</f>
        <v>-643000</v>
      </c>
      <c r="D44" s="24">
        <f t="shared" ref="D44:F44" si="8">D45</f>
        <v>-643000</v>
      </c>
      <c r="E44" s="24">
        <f t="shared" si="8"/>
        <v>-321500</v>
      </c>
      <c r="F44" s="24">
        <f t="shared" si="8"/>
        <v>-340853.39</v>
      </c>
      <c r="G44" s="25">
        <f t="shared" si="0"/>
        <v>106.0197169517885</v>
      </c>
    </row>
    <row r="45" spans="1:8" ht="156" outlineLevel="4" collapsed="1">
      <c r="A45" s="16" t="s">
        <v>45</v>
      </c>
      <c r="B45" s="26" t="s">
        <v>46</v>
      </c>
      <c r="C45" s="24">
        <v>-643000</v>
      </c>
      <c r="D45" s="24">
        <v>-643000</v>
      </c>
      <c r="E45" s="24">
        <v>-321500</v>
      </c>
      <c r="F45" s="24">
        <v>-340853.39</v>
      </c>
      <c r="G45" s="25">
        <f t="shared" si="0"/>
        <v>106.0197169517885</v>
      </c>
    </row>
    <row r="46" spans="1:8" ht="156" hidden="1" outlineLevel="7">
      <c r="A46" s="16" t="s">
        <v>45</v>
      </c>
      <c r="B46" s="26" t="s">
        <v>46</v>
      </c>
      <c r="C46" s="24">
        <v>-643000</v>
      </c>
      <c r="D46" s="24">
        <v>-643000</v>
      </c>
      <c r="E46" s="24">
        <v>-160750</v>
      </c>
      <c r="F46" s="24">
        <v>-181327.82</v>
      </c>
      <c r="G46" s="20">
        <f t="shared" si="0"/>
        <v>112.80113219284604</v>
      </c>
    </row>
    <row r="47" spans="1:8" ht="24" outlineLevel="1">
      <c r="A47" s="21" t="s">
        <v>47</v>
      </c>
      <c r="B47" s="22" t="s">
        <v>48</v>
      </c>
      <c r="C47" s="23">
        <f>C48+C50+C56</f>
        <v>255700</v>
      </c>
      <c r="D47" s="23">
        <f>D48+D50+D56</f>
        <v>255700</v>
      </c>
      <c r="E47" s="23">
        <f>E48+E50+E56</f>
        <v>127800</v>
      </c>
      <c r="F47" s="23">
        <f>F48+F50+F56</f>
        <v>846634.2300000001</v>
      </c>
      <c r="G47" s="20">
        <f t="shared" si="0"/>
        <v>662.46809859154939</v>
      </c>
    </row>
    <row r="48" spans="1:8" ht="24" outlineLevel="2">
      <c r="A48" s="16" t="s">
        <v>49</v>
      </c>
      <c r="B48" s="3" t="s">
        <v>50</v>
      </c>
      <c r="C48" s="24">
        <f>C49</f>
        <v>0</v>
      </c>
      <c r="D48" s="24">
        <f t="shared" ref="D48:F48" si="9">D49</f>
        <v>0</v>
      </c>
      <c r="E48" s="24">
        <f t="shared" si="9"/>
        <v>0</v>
      </c>
      <c r="F48" s="24">
        <f t="shared" si="9"/>
        <v>586376.81000000006</v>
      </c>
      <c r="G48" s="25">
        <v>0</v>
      </c>
    </row>
    <row r="49" spans="1:7" ht="24" outlineLevel="3">
      <c r="A49" s="16" t="s">
        <v>51</v>
      </c>
      <c r="B49" s="3" t="s">
        <v>50</v>
      </c>
      <c r="C49" s="24">
        <v>0</v>
      </c>
      <c r="D49" s="24">
        <v>0</v>
      </c>
      <c r="E49" s="24">
        <v>0</v>
      </c>
      <c r="F49" s="24">
        <v>586376.81000000006</v>
      </c>
      <c r="G49" s="25">
        <v>0</v>
      </c>
    </row>
    <row r="50" spans="1:7" ht="24" outlineLevel="2">
      <c r="A50" s="16" t="s">
        <v>52</v>
      </c>
      <c r="B50" s="3" t="s">
        <v>53</v>
      </c>
      <c r="C50" s="24">
        <f>C51</f>
        <v>102000</v>
      </c>
      <c r="D50" s="24">
        <f t="shared" ref="D50:F50" si="10">D51</f>
        <v>102000</v>
      </c>
      <c r="E50" s="24">
        <f t="shared" si="10"/>
        <v>51000</v>
      </c>
      <c r="F50" s="24">
        <f t="shared" si="10"/>
        <v>18198.52</v>
      </c>
      <c r="G50" s="25">
        <f t="shared" si="0"/>
        <v>35.683372549019609</v>
      </c>
    </row>
    <row r="51" spans="1:7" ht="24" outlineLevel="3" collapsed="1">
      <c r="A51" s="16" t="s">
        <v>54</v>
      </c>
      <c r="B51" s="3" t="s">
        <v>53</v>
      </c>
      <c r="C51" s="24">
        <v>102000</v>
      </c>
      <c r="D51" s="24">
        <v>102000</v>
      </c>
      <c r="E51" s="24">
        <v>51000</v>
      </c>
      <c r="F51" s="24">
        <v>18198.52</v>
      </c>
      <c r="G51" s="25">
        <f t="shared" si="0"/>
        <v>35.683372549019609</v>
      </c>
    </row>
    <row r="52" spans="1:7" ht="60" hidden="1" outlineLevel="4" collapsed="1">
      <c r="A52" s="16" t="s">
        <v>55</v>
      </c>
      <c r="B52" s="3" t="s">
        <v>56</v>
      </c>
      <c r="C52" s="24">
        <v>102000</v>
      </c>
      <c r="D52" s="24">
        <v>102000</v>
      </c>
      <c r="E52" s="24">
        <v>51000</v>
      </c>
      <c r="F52" s="24">
        <v>3080</v>
      </c>
      <c r="G52" s="25">
        <f t="shared" si="0"/>
        <v>6.0392156862745097</v>
      </c>
    </row>
    <row r="53" spans="1:7" ht="60" hidden="1" outlineLevel="7">
      <c r="A53" s="16" t="s">
        <v>55</v>
      </c>
      <c r="B53" s="3" t="s">
        <v>56</v>
      </c>
      <c r="C53" s="24">
        <v>102000</v>
      </c>
      <c r="D53" s="24">
        <v>102000</v>
      </c>
      <c r="E53" s="24">
        <v>51000</v>
      </c>
      <c r="F53" s="24">
        <v>3080</v>
      </c>
      <c r="G53" s="25">
        <f t="shared" si="0"/>
        <v>6.0392156862745097</v>
      </c>
    </row>
    <row r="54" spans="1:7" ht="24" hidden="1" outlineLevel="4" collapsed="1">
      <c r="A54" s="16" t="s">
        <v>57</v>
      </c>
      <c r="B54" s="3" t="s">
        <v>58</v>
      </c>
      <c r="C54" s="24">
        <v>0</v>
      </c>
      <c r="D54" s="24">
        <v>0</v>
      </c>
      <c r="E54" s="24">
        <v>0</v>
      </c>
      <c r="F54" s="24">
        <v>1.51</v>
      </c>
      <c r="G54" s="25" t="e">
        <f t="shared" si="0"/>
        <v>#DIV/0!</v>
      </c>
    </row>
    <row r="55" spans="1:7" ht="24" hidden="1" outlineLevel="7">
      <c r="A55" s="16" t="s">
        <v>57</v>
      </c>
      <c r="B55" s="3" t="s">
        <v>58</v>
      </c>
      <c r="C55" s="24">
        <v>0</v>
      </c>
      <c r="D55" s="24">
        <v>0</v>
      </c>
      <c r="E55" s="24">
        <v>0</v>
      </c>
      <c r="F55" s="24">
        <v>1.51</v>
      </c>
      <c r="G55" s="25" t="e">
        <f t="shared" si="0"/>
        <v>#DIV/0!</v>
      </c>
    </row>
    <row r="56" spans="1:7" ht="36" outlineLevel="2">
      <c r="A56" s="16" t="s">
        <v>59</v>
      </c>
      <c r="B56" s="3" t="s">
        <v>60</v>
      </c>
      <c r="C56" s="24">
        <f>C57</f>
        <v>153700</v>
      </c>
      <c r="D56" s="24">
        <f t="shared" ref="D56:F56" si="11">D57</f>
        <v>153700</v>
      </c>
      <c r="E56" s="24">
        <f t="shared" si="11"/>
        <v>76800</v>
      </c>
      <c r="F56" s="24">
        <f t="shared" si="11"/>
        <v>242058.9</v>
      </c>
      <c r="G56" s="25">
        <f t="shared" si="0"/>
        <v>315.18085937499995</v>
      </c>
    </row>
    <row r="57" spans="1:7" ht="48" outlineLevel="3" collapsed="1">
      <c r="A57" s="16" t="s">
        <v>61</v>
      </c>
      <c r="B57" s="3" t="s">
        <v>62</v>
      </c>
      <c r="C57" s="24">
        <v>153700</v>
      </c>
      <c r="D57" s="24">
        <v>153700</v>
      </c>
      <c r="E57" s="24">
        <v>76800</v>
      </c>
      <c r="F57" s="24">
        <v>242058.9</v>
      </c>
      <c r="G57" s="25">
        <f t="shared" si="0"/>
        <v>315.18085937499995</v>
      </c>
    </row>
    <row r="58" spans="1:7" ht="96" hidden="1" outlineLevel="4" collapsed="1">
      <c r="A58" s="16" t="s">
        <v>63</v>
      </c>
      <c r="B58" s="3" t="s">
        <v>64</v>
      </c>
      <c r="C58" s="24">
        <v>153700</v>
      </c>
      <c r="D58" s="24">
        <v>153700</v>
      </c>
      <c r="E58" s="24">
        <v>38400</v>
      </c>
      <c r="F58" s="24">
        <v>239710.5</v>
      </c>
      <c r="G58" s="20">
        <f t="shared" si="0"/>
        <v>624.24609375</v>
      </c>
    </row>
    <row r="59" spans="1:7" ht="96" hidden="1" outlineLevel="7">
      <c r="A59" s="16" t="s">
        <v>63</v>
      </c>
      <c r="B59" s="3" t="s">
        <v>64</v>
      </c>
      <c r="C59" s="24">
        <v>153700</v>
      </c>
      <c r="D59" s="24">
        <v>153700</v>
      </c>
      <c r="E59" s="24">
        <v>38400</v>
      </c>
      <c r="F59" s="24">
        <v>239710.5</v>
      </c>
      <c r="G59" s="20">
        <f t="shared" si="0"/>
        <v>624.24609375</v>
      </c>
    </row>
    <row r="60" spans="1:7" ht="24" outlineLevel="1">
      <c r="A60" s="21" t="s">
        <v>65</v>
      </c>
      <c r="B60" s="22" t="s">
        <v>66</v>
      </c>
      <c r="C60" s="23">
        <f>C61+C67+C80</f>
        <v>15308000</v>
      </c>
      <c r="D60" s="23">
        <f t="shared" ref="D60:F60" si="12">D61+D67+D80</f>
        <v>15308000</v>
      </c>
      <c r="E60" s="23">
        <f t="shared" si="12"/>
        <v>2647500</v>
      </c>
      <c r="F60" s="23">
        <f t="shared" si="12"/>
        <v>2503101.67</v>
      </c>
      <c r="G60" s="20">
        <f t="shared" si="0"/>
        <v>94.545861000944285</v>
      </c>
    </row>
    <row r="61" spans="1:7" ht="24" outlineLevel="2">
      <c r="A61" s="16" t="s">
        <v>67</v>
      </c>
      <c r="B61" s="3" t="s">
        <v>68</v>
      </c>
      <c r="C61" s="24">
        <f>C62</f>
        <v>2326000</v>
      </c>
      <c r="D61" s="24">
        <f t="shared" ref="D61:F61" si="13">D62</f>
        <v>2326000</v>
      </c>
      <c r="E61" s="24">
        <f t="shared" si="13"/>
        <v>140000</v>
      </c>
      <c r="F61" s="24">
        <f t="shared" si="13"/>
        <v>219363.26</v>
      </c>
      <c r="G61" s="25">
        <f t="shared" si="0"/>
        <v>156.68804285714288</v>
      </c>
    </row>
    <row r="62" spans="1:7" ht="60" outlineLevel="3" collapsed="1">
      <c r="A62" s="16" t="s">
        <v>69</v>
      </c>
      <c r="B62" s="3" t="s">
        <v>70</v>
      </c>
      <c r="C62" s="24">
        <v>2326000</v>
      </c>
      <c r="D62" s="24">
        <v>2326000</v>
      </c>
      <c r="E62" s="24">
        <v>140000</v>
      </c>
      <c r="F62" s="24">
        <v>219363.26</v>
      </c>
      <c r="G62" s="25">
        <f t="shared" si="0"/>
        <v>156.68804285714288</v>
      </c>
    </row>
    <row r="63" spans="1:7" ht="108" hidden="1" outlineLevel="4">
      <c r="A63" s="16" t="s">
        <v>71</v>
      </c>
      <c r="B63" s="3" t="s">
        <v>72</v>
      </c>
      <c r="C63" s="24">
        <v>2326000</v>
      </c>
      <c r="D63" s="24">
        <v>2326000</v>
      </c>
      <c r="E63" s="24">
        <v>100000</v>
      </c>
      <c r="F63" s="24">
        <v>163884.23000000001</v>
      </c>
      <c r="G63" s="25">
        <f t="shared" si="0"/>
        <v>163.88423</v>
      </c>
    </row>
    <row r="64" spans="1:7" ht="108" hidden="1" outlineLevel="7">
      <c r="A64" s="16" t="s">
        <v>71</v>
      </c>
      <c r="B64" s="3" t="s">
        <v>72</v>
      </c>
      <c r="C64" s="24">
        <v>2326000</v>
      </c>
      <c r="D64" s="24">
        <v>2326000</v>
      </c>
      <c r="E64" s="24">
        <v>100000</v>
      </c>
      <c r="F64" s="24">
        <v>163884.23000000001</v>
      </c>
      <c r="G64" s="25">
        <f t="shared" si="0"/>
        <v>163.88423</v>
      </c>
    </row>
    <row r="65" spans="1:7" ht="72" hidden="1" outlineLevel="4">
      <c r="A65" s="16" t="s">
        <v>73</v>
      </c>
      <c r="B65" s="3" t="s">
        <v>74</v>
      </c>
      <c r="C65" s="24">
        <v>0</v>
      </c>
      <c r="D65" s="24">
        <v>0</v>
      </c>
      <c r="E65" s="24">
        <v>0</v>
      </c>
      <c r="F65" s="24">
        <v>-1588.04</v>
      </c>
      <c r="G65" s="25" t="e">
        <f t="shared" si="0"/>
        <v>#DIV/0!</v>
      </c>
    </row>
    <row r="66" spans="1:7" ht="72" hidden="1" outlineLevel="7">
      <c r="A66" s="16" t="s">
        <v>73</v>
      </c>
      <c r="B66" s="3" t="s">
        <v>74</v>
      </c>
      <c r="C66" s="24">
        <v>0</v>
      </c>
      <c r="D66" s="24">
        <v>0</v>
      </c>
      <c r="E66" s="24">
        <v>0</v>
      </c>
      <c r="F66" s="24">
        <v>-1588.04</v>
      </c>
      <c r="G66" s="25" t="e">
        <f t="shared" si="0"/>
        <v>#DIV/0!</v>
      </c>
    </row>
    <row r="67" spans="1:7" ht="24" outlineLevel="2">
      <c r="A67" s="16" t="s">
        <v>75</v>
      </c>
      <c r="B67" s="3" t="s">
        <v>76</v>
      </c>
      <c r="C67" s="24">
        <f>C68+C75</f>
        <v>10449000</v>
      </c>
      <c r="D67" s="24">
        <f t="shared" ref="D67:F67" si="14">D68+D75</f>
        <v>10449000</v>
      </c>
      <c r="E67" s="24">
        <f t="shared" si="14"/>
        <v>1705500</v>
      </c>
      <c r="F67" s="24">
        <f t="shared" si="14"/>
        <v>1635673.1600000001</v>
      </c>
      <c r="G67" s="25">
        <f t="shared" si="0"/>
        <v>95.905784813837585</v>
      </c>
    </row>
    <row r="68" spans="1:7" ht="24" outlineLevel="3" collapsed="1">
      <c r="A68" s="16" t="s">
        <v>77</v>
      </c>
      <c r="B68" s="3" t="s">
        <v>78</v>
      </c>
      <c r="C68" s="24">
        <v>871000</v>
      </c>
      <c r="D68" s="24">
        <v>871000</v>
      </c>
      <c r="E68" s="24">
        <v>635500</v>
      </c>
      <c r="F68" s="24">
        <v>598888.1</v>
      </c>
      <c r="G68" s="25">
        <f t="shared" si="0"/>
        <v>94.238882769472852</v>
      </c>
    </row>
    <row r="69" spans="1:7" ht="60" hidden="1" outlineLevel="4">
      <c r="A69" s="16" t="s">
        <v>79</v>
      </c>
      <c r="B69" s="3" t="s">
        <v>80</v>
      </c>
      <c r="C69" s="24">
        <v>871000</v>
      </c>
      <c r="D69" s="24">
        <v>871000</v>
      </c>
      <c r="E69" s="24">
        <v>436750</v>
      </c>
      <c r="F69" s="24">
        <v>424951.8</v>
      </c>
      <c r="G69" s="25">
        <f t="shared" si="0"/>
        <v>97.298637664567835</v>
      </c>
    </row>
    <row r="70" spans="1:7" ht="60" hidden="1" outlineLevel="7">
      <c r="A70" s="16" t="s">
        <v>79</v>
      </c>
      <c r="B70" s="3" t="s">
        <v>80</v>
      </c>
      <c r="C70" s="24">
        <v>871000</v>
      </c>
      <c r="D70" s="24">
        <v>871000</v>
      </c>
      <c r="E70" s="24">
        <v>436750</v>
      </c>
      <c r="F70" s="24">
        <v>424951.8</v>
      </c>
      <c r="G70" s="25">
        <f t="shared" si="0"/>
        <v>97.298637664567835</v>
      </c>
    </row>
    <row r="71" spans="1:7" ht="24" hidden="1" outlineLevel="4">
      <c r="A71" s="16" t="s">
        <v>81</v>
      </c>
      <c r="B71" s="3" t="s">
        <v>82</v>
      </c>
      <c r="C71" s="24">
        <v>0</v>
      </c>
      <c r="D71" s="24">
        <v>0</v>
      </c>
      <c r="E71" s="24">
        <v>0</v>
      </c>
      <c r="F71" s="24">
        <v>10711.88</v>
      </c>
      <c r="G71" s="25" t="e">
        <f t="shared" si="0"/>
        <v>#DIV/0!</v>
      </c>
    </row>
    <row r="72" spans="1:7" ht="24" hidden="1" outlineLevel="7">
      <c r="A72" s="16" t="s">
        <v>81</v>
      </c>
      <c r="B72" s="3" t="s">
        <v>82</v>
      </c>
      <c r="C72" s="24">
        <v>0</v>
      </c>
      <c r="D72" s="24">
        <v>0</v>
      </c>
      <c r="E72" s="24">
        <v>0</v>
      </c>
      <c r="F72" s="24">
        <v>10711.88</v>
      </c>
      <c r="G72" s="25" t="e">
        <f t="shared" si="0"/>
        <v>#DIV/0!</v>
      </c>
    </row>
    <row r="73" spans="1:7" ht="60" hidden="1" outlineLevel="4">
      <c r="A73" s="16" t="s">
        <v>83</v>
      </c>
      <c r="B73" s="3" t="s">
        <v>84</v>
      </c>
      <c r="C73" s="24">
        <v>0</v>
      </c>
      <c r="D73" s="24">
        <v>0</v>
      </c>
      <c r="E73" s="24">
        <v>0</v>
      </c>
      <c r="F73" s="24">
        <v>1015.05</v>
      </c>
      <c r="G73" s="25" t="e">
        <f t="shared" si="0"/>
        <v>#DIV/0!</v>
      </c>
    </row>
    <row r="74" spans="1:7" ht="60" hidden="1" outlineLevel="7">
      <c r="A74" s="16" t="s">
        <v>83</v>
      </c>
      <c r="B74" s="3" t="s">
        <v>84</v>
      </c>
      <c r="C74" s="24">
        <v>0</v>
      </c>
      <c r="D74" s="24">
        <v>0</v>
      </c>
      <c r="E74" s="24">
        <v>0</v>
      </c>
      <c r="F74" s="24">
        <v>1015.05</v>
      </c>
      <c r="G74" s="25" t="e">
        <f t="shared" si="0"/>
        <v>#DIV/0!</v>
      </c>
    </row>
    <row r="75" spans="1:7" ht="24" outlineLevel="3" collapsed="1">
      <c r="A75" s="16" t="s">
        <v>85</v>
      </c>
      <c r="B75" s="3" t="s">
        <v>86</v>
      </c>
      <c r="C75" s="24">
        <v>9578000</v>
      </c>
      <c r="D75" s="24">
        <v>9578000</v>
      </c>
      <c r="E75" s="24">
        <v>1070000</v>
      </c>
      <c r="F75" s="24">
        <v>1036785.06</v>
      </c>
      <c r="G75" s="25">
        <f t="shared" si="0"/>
        <v>96.895800000000008</v>
      </c>
    </row>
    <row r="76" spans="1:7" ht="60" hidden="1" outlineLevel="4">
      <c r="A76" s="16" t="s">
        <v>87</v>
      </c>
      <c r="B76" s="3" t="s">
        <v>88</v>
      </c>
      <c r="C76" s="24">
        <v>9578000</v>
      </c>
      <c r="D76" s="24">
        <v>9578000</v>
      </c>
      <c r="E76" s="24">
        <v>681000</v>
      </c>
      <c r="F76" s="24">
        <v>704466.55</v>
      </c>
      <c r="G76" s="25">
        <f t="shared" si="0"/>
        <v>103.44589574155654</v>
      </c>
    </row>
    <row r="77" spans="1:7" ht="60" hidden="1" outlineLevel="7">
      <c r="A77" s="16" t="s">
        <v>87</v>
      </c>
      <c r="B77" s="3" t="s">
        <v>88</v>
      </c>
      <c r="C77" s="24">
        <v>9578000</v>
      </c>
      <c r="D77" s="24">
        <v>9578000</v>
      </c>
      <c r="E77" s="24">
        <v>681000</v>
      </c>
      <c r="F77" s="24">
        <v>704466.55</v>
      </c>
      <c r="G77" s="25">
        <f t="shared" ref="G77:G140" si="15">F77/E77*100</f>
        <v>103.44589574155654</v>
      </c>
    </row>
    <row r="78" spans="1:7" ht="36" hidden="1" outlineLevel="4">
      <c r="A78" s="16" t="s">
        <v>89</v>
      </c>
      <c r="B78" s="3" t="s">
        <v>90</v>
      </c>
      <c r="C78" s="24">
        <v>0</v>
      </c>
      <c r="D78" s="24">
        <v>0</v>
      </c>
      <c r="E78" s="24">
        <v>0</v>
      </c>
      <c r="F78" s="24">
        <v>20948.29</v>
      </c>
      <c r="G78" s="25" t="e">
        <f t="shared" si="15"/>
        <v>#DIV/0!</v>
      </c>
    </row>
    <row r="79" spans="1:7" ht="36" hidden="1" outlineLevel="7">
      <c r="A79" s="16" t="s">
        <v>89</v>
      </c>
      <c r="B79" s="3" t="s">
        <v>90</v>
      </c>
      <c r="C79" s="24">
        <v>0</v>
      </c>
      <c r="D79" s="24">
        <v>0</v>
      </c>
      <c r="E79" s="24">
        <v>0</v>
      </c>
      <c r="F79" s="24">
        <v>20948.29</v>
      </c>
      <c r="G79" s="25" t="e">
        <f t="shared" si="15"/>
        <v>#DIV/0!</v>
      </c>
    </row>
    <row r="80" spans="1:7" ht="24" outlineLevel="2">
      <c r="A80" s="16" t="s">
        <v>91</v>
      </c>
      <c r="B80" s="3" t="s">
        <v>92</v>
      </c>
      <c r="C80" s="24">
        <f>C81+C87</f>
        <v>2533000</v>
      </c>
      <c r="D80" s="24">
        <f t="shared" ref="D80:F80" si="16">D81+D87</f>
        <v>2533000</v>
      </c>
      <c r="E80" s="24">
        <f t="shared" si="16"/>
        <v>802000</v>
      </c>
      <c r="F80" s="24">
        <f t="shared" si="16"/>
        <v>648065.25</v>
      </c>
      <c r="G80" s="25">
        <f t="shared" si="15"/>
        <v>80.806140897755611</v>
      </c>
    </row>
    <row r="81" spans="1:7" ht="24" outlineLevel="3">
      <c r="A81" s="16" t="s">
        <v>93</v>
      </c>
      <c r="B81" s="3" t="s">
        <v>94</v>
      </c>
      <c r="C81" s="24">
        <f>C82</f>
        <v>1044000</v>
      </c>
      <c r="D81" s="24">
        <f t="shared" ref="D81:F81" si="17">D82</f>
        <v>1044000</v>
      </c>
      <c r="E81" s="24">
        <f t="shared" si="17"/>
        <v>522000</v>
      </c>
      <c r="F81" s="24">
        <f t="shared" si="17"/>
        <v>341290.77</v>
      </c>
      <c r="G81" s="25">
        <f t="shared" si="15"/>
        <v>65.381373563218389</v>
      </c>
    </row>
    <row r="82" spans="1:7" ht="48" outlineLevel="4" collapsed="1">
      <c r="A82" s="16" t="s">
        <v>95</v>
      </c>
      <c r="B82" s="3" t="s">
        <v>96</v>
      </c>
      <c r="C82" s="24">
        <v>1044000</v>
      </c>
      <c r="D82" s="24">
        <v>1044000</v>
      </c>
      <c r="E82" s="24">
        <v>522000</v>
      </c>
      <c r="F82" s="24">
        <v>341290.77</v>
      </c>
      <c r="G82" s="25">
        <f t="shared" si="15"/>
        <v>65.381373563218389</v>
      </c>
    </row>
    <row r="83" spans="1:7" ht="96" hidden="1" outlineLevel="5">
      <c r="A83" s="16" t="s">
        <v>97</v>
      </c>
      <c r="B83" s="3" t="s">
        <v>98</v>
      </c>
      <c r="C83" s="24">
        <v>1044000</v>
      </c>
      <c r="D83" s="24">
        <v>1044000</v>
      </c>
      <c r="E83" s="24">
        <v>261000</v>
      </c>
      <c r="F83" s="24">
        <v>197207.62</v>
      </c>
      <c r="G83" s="25">
        <f t="shared" si="15"/>
        <v>75.55847509578544</v>
      </c>
    </row>
    <row r="84" spans="1:7" ht="96" hidden="1" outlineLevel="7">
      <c r="A84" s="16" t="s">
        <v>97</v>
      </c>
      <c r="B84" s="3" t="s">
        <v>98</v>
      </c>
      <c r="C84" s="24">
        <v>1044000</v>
      </c>
      <c r="D84" s="24">
        <v>1044000</v>
      </c>
      <c r="E84" s="24">
        <v>261000</v>
      </c>
      <c r="F84" s="24">
        <v>197207.62</v>
      </c>
      <c r="G84" s="25">
        <f t="shared" si="15"/>
        <v>75.55847509578544</v>
      </c>
    </row>
    <row r="85" spans="1:7" ht="60" hidden="1" outlineLevel="5">
      <c r="A85" s="16" t="s">
        <v>99</v>
      </c>
      <c r="B85" s="3" t="s">
        <v>100</v>
      </c>
      <c r="C85" s="24">
        <v>0</v>
      </c>
      <c r="D85" s="24">
        <v>0</v>
      </c>
      <c r="E85" s="24">
        <v>0</v>
      </c>
      <c r="F85" s="24">
        <v>1443.07</v>
      </c>
      <c r="G85" s="25" t="e">
        <f t="shared" si="15"/>
        <v>#DIV/0!</v>
      </c>
    </row>
    <row r="86" spans="1:7" ht="60" hidden="1" outlineLevel="7">
      <c r="A86" s="16" t="s">
        <v>99</v>
      </c>
      <c r="B86" s="3" t="s">
        <v>100</v>
      </c>
      <c r="C86" s="24">
        <v>0</v>
      </c>
      <c r="D86" s="24">
        <v>0</v>
      </c>
      <c r="E86" s="24">
        <v>0</v>
      </c>
      <c r="F86" s="24">
        <v>1443.07</v>
      </c>
      <c r="G86" s="25" t="e">
        <f t="shared" si="15"/>
        <v>#DIV/0!</v>
      </c>
    </row>
    <row r="87" spans="1:7" ht="24" outlineLevel="3">
      <c r="A87" s="16" t="s">
        <v>101</v>
      </c>
      <c r="B87" s="3" t="s">
        <v>102</v>
      </c>
      <c r="C87" s="24">
        <f>C88</f>
        <v>1489000</v>
      </c>
      <c r="D87" s="24">
        <f t="shared" ref="D87:F87" si="18">D88</f>
        <v>1489000</v>
      </c>
      <c r="E87" s="24">
        <f t="shared" si="18"/>
        <v>280000</v>
      </c>
      <c r="F87" s="24">
        <f t="shared" si="18"/>
        <v>306774.48</v>
      </c>
      <c r="G87" s="25">
        <f t="shared" si="15"/>
        <v>109.56231428571428</v>
      </c>
    </row>
    <row r="88" spans="1:7" ht="48" outlineLevel="4" collapsed="1">
      <c r="A88" s="16" t="s">
        <v>103</v>
      </c>
      <c r="B88" s="3" t="s">
        <v>104</v>
      </c>
      <c r="C88" s="24">
        <v>1489000</v>
      </c>
      <c r="D88" s="24">
        <v>1489000</v>
      </c>
      <c r="E88" s="24">
        <v>280000</v>
      </c>
      <c r="F88" s="24">
        <v>306774.48</v>
      </c>
      <c r="G88" s="25">
        <f t="shared" si="15"/>
        <v>109.56231428571428</v>
      </c>
    </row>
    <row r="89" spans="1:7" ht="96" hidden="1" outlineLevel="5">
      <c r="A89" s="16" t="s">
        <v>105</v>
      </c>
      <c r="B89" s="3" t="s">
        <v>106</v>
      </c>
      <c r="C89" s="24">
        <v>1489000</v>
      </c>
      <c r="D89" s="24">
        <v>1489000</v>
      </c>
      <c r="E89" s="24">
        <v>230000</v>
      </c>
      <c r="F89" s="24">
        <v>277509.53000000003</v>
      </c>
      <c r="G89" s="20">
        <f t="shared" si="15"/>
        <v>120.65631739130436</v>
      </c>
    </row>
    <row r="90" spans="1:7" ht="96" hidden="1" outlineLevel="7">
      <c r="A90" s="16" t="s">
        <v>105</v>
      </c>
      <c r="B90" s="3" t="s">
        <v>106</v>
      </c>
      <c r="C90" s="24">
        <v>1489000</v>
      </c>
      <c r="D90" s="24">
        <v>1489000</v>
      </c>
      <c r="E90" s="24">
        <v>230000</v>
      </c>
      <c r="F90" s="24">
        <v>277509.53000000003</v>
      </c>
      <c r="G90" s="20">
        <f t="shared" si="15"/>
        <v>120.65631739130436</v>
      </c>
    </row>
    <row r="91" spans="1:7" ht="60" hidden="1" outlineLevel="5">
      <c r="A91" s="16" t="s">
        <v>107</v>
      </c>
      <c r="B91" s="3" t="s">
        <v>108</v>
      </c>
      <c r="C91" s="24">
        <v>0</v>
      </c>
      <c r="D91" s="24">
        <v>0</v>
      </c>
      <c r="E91" s="24">
        <v>0</v>
      </c>
      <c r="F91" s="24">
        <v>5364.52</v>
      </c>
      <c r="G91" s="20" t="e">
        <f t="shared" si="15"/>
        <v>#DIV/0!</v>
      </c>
    </row>
    <row r="92" spans="1:7" ht="60" hidden="1" outlineLevel="7">
      <c r="A92" s="16" t="s">
        <v>107</v>
      </c>
      <c r="B92" s="3" t="s">
        <v>108</v>
      </c>
      <c r="C92" s="24">
        <v>0</v>
      </c>
      <c r="D92" s="24">
        <v>0</v>
      </c>
      <c r="E92" s="24">
        <v>0</v>
      </c>
      <c r="F92" s="24">
        <v>5364.52</v>
      </c>
      <c r="G92" s="20" t="e">
        <f t="shared" si="15"/>
        <v>#DIV/0!</v>
      </c>
    </row>
    <row r="93" spans="1:7" ht="24" outlineLevel="1">
      <c r="A93" s="21" t="s">
        <v>109</v>
      </c>
      <c r="B93" s="22" t="s">
        <v>110</v>
      </c>
      <c r="C93" s="23">
        <f>C94</f>
        <v>836000</v>
      </c>
      <c r="D93" s="23">
        <f t="shared" ref="D93:F94" si="19">D94</f>
        <v>836000</v>
      </c>
      <c r="E93" s="23">
        <f t="shared" si="19"/>
        <v>418000</v>
      </c>
      <c r="F93" s="23">
        <f t="shared" si="19"/>
        <v>343206.54</v>
      </c>
      <c r="G93" s="20">
        <f t="shared" si="15"/>
        <v>82.106827751196164</v>
      </c>
    </row>
    <row r="94" spans="1:7" ht="36" outlineLevel="2">
      <c r="A94" s="16" t="s">
        <v>111</v>
      </c>
      <c r="B94" s="3" t="s">
        <v>112</v>
      </c>
      <c r="C94" s="24">
        <f>C95</f>
        <v>836000</v>
      </c>
      <c r="D94" s="24">
        <f t="shared" si="19"/>
        <v>836000</v>
      </c>
      <c r="E94" s="24">
        <f t="shared" si="19"/>
        <v>418000</v>
      </c>
      <c r="F94" s="24">
        <f t="shared" si="19"/>
        <v>343206.54</v>
      </c>
      <c r="G94" s="25">
        <f t="shared" si="15"/>
        <v>82.106827751196164</v>
      </c>
    </row>
    <row r="95" spans="1:7" ht="60" outlineLevel="3" collapsed="1">
      <c r="A95" s="16" t="s">
        <v>113</v>
      </c>
      <c r="B95" s="3" t="s">
        <v>114</v>
      </c>
      <c r="C95" s="24">
        <v>836000</v>
      </c>
      <c r="D95" s="24">
        <v>836000</v>
      </c>
      <c r="E95" s="24">
        <v>418000</v>
      </c>
      <c r="F95" s="24">
        <v>343206.54</v>
      </c>
      <c r="G95" s="25">
        <f t="shared" si="15"/>
        <v>82.106827751196164</v>
      </c>
    </row>
    <row r="96" spans="1:7" ht="108" hidden="1" outlineLevel="4">
      <c r="A96" s="16" t="s">
        <v>115</v>
      </c>
      <c r="B96" s="26" t="s">
        <v>116</v>
      </c>
      <c r="C96" s="24">
        <v>836000</v>
      </c>
      <c r="D96" s="24">
        <v>836000</v>
      </c>
      <c r="E96" s="24">
        <v>209000</v>
      </c>
      <c r="F96" s="24">
        <v>171839.03</v>
      </c>
      <c r="G96" s="20">
        <f t="shared" si="15"/>
        <v>82.219631578947372</v>
      </c>
    </row>
    <row r="97" spans="1:7" ht="108" hidden="1" outlineLevel="7">
      <c r="A97" s="16" t="s">
        <v>115</v>
      </c>
      <c r="B97" s="26" t="s">
        <v>116</v>
      </c>
      <c r="C97" s="24">
        <v>836000</v>
      </c>
      <c r="D97" s="24">
        <v>836000</v>
      </c>
      <c r="E97" s="24">
        <v>209000</v>
      </c>
      <c r="F97" s="24">
        <v>171839.03</v>
      </c>
      <c r="G97" s="20">
        <f t="shared" si="15"/>
        <v>82.219631578947372</v>
      </c>
    </row>
    <row r="98" spans="1:7" ht="60" outlineLevel="1">
      <c r="A98" s="21" t="s">
        <v>117</v>
      </c>
      <c r="B98" s="22" t="s">
        <v>118</v>
      </c>
      <c r="C98" s="23">
        <f>C99+C112+C116</f>
        <v>20104900</v>
      </c>
      <c r="D98" s="23">
        <f t="shared" ref="D98:F98" si="20">D99+D112+D116</f>
        <v>20104900</v>
      </c>
      <c r="E98" s="23">
        <f t="shared" si="20"/>
        <v>10205050</v>
      </c>
      <c r="F98" s="23">
        <f t="shared" si="20"/>
        <v>10963085.799999997</v>
      </c>
      <c r="G98" s="20">
        <f t="shared" si="15"/>
        <v>107.42804591844231</v>
      </c>
    </row>
    <row r="99" spans="1:7" ht="120" outlineLevel="2">
      <c r="A99" s="16" t="s">
        <v>119</v>
      </c>
      <c r="B99" s="26" t="s">
        <v>120</v>
      </c>
      <c r="C99" s="24">
        <f>C100+C103+C106+C109</f>
        <v>19815200</v>
      </c>
      <c r="D99" s="24">
        <f t="shared" ref="D99:F99" si="21">D100+D103+D106+D109</f>
        <v>19815200</v>
      </c>
      <c r="E99" s="24">
        <f t="shared" si="21"/>
        <v>10036450</v>
      </c>
      <c r="F99" s="24">
        <f t="shared" si="21"/>
        <v>10890101.019999998</v>
      </c>
      <c r="G99" s="25">
        <f t="shared" si="15"/>
        <v>108.50550762470792</v>
      </c>
    </row>
    <row r="100" spans="1:7" ht="84" outlineLevel="3">
      <c r="A100" s="16" t="s">
        <v>121</v>
      </c>
      <c r="B100" s="3" t="s">
        <v>122</v>
      </c>
      <c r="C100" s="24">
        <f>C101</f>
        <v>18937600</v>
      </c>
      <c r="D100" s="24">
        <f t="shared" ref="D100:F100" si="22">D101</f>
        <v>18937600</v>
      </c>
      <c r="E100" s="24">
        <f t="shared" si="22"/>
        <v>9600000</v>
      </c>
      <c r="F100" s="24">
        <f t="shared" si="22"/>
        <v>10655789.77</v>
      </c>
      <c r="G100" s="25">
        <f t="shared" si="15"/>
        <v>110.99781010416667</v>
      </c>
    </row>
    <row r="101" spans="1:7" ht="108" outlineLevel="4" collapsed="1">
      <c r="A101" s="16" t="s">
        <v>123</v>
      </c>
      <c r="B101" s="26" t="s">
        <v>124</v>
      </c>
      <c r="C101" s="24">
        <v>18937600</v>
      </c>
      <c r="D101" s="24">
        <v>18937600</v>
      </c>
      <c r="E101" s="24">
        <v>9600000</v>
      </c>
      <c r="F101" s="24">
        <v>10655789.77</v>
      </c>
      <c r="G101" s="25">
        <f t="shared" si="15"/>
        <v>110.99781010416667</v>
      </c>
    </row>
    <row r="102" spans="1:7" ht="108" hidden="1" outlineLevel="7">
      <c r="A102" s="16" t="s">
        <v>123</v>
      </c>
      <c r="B102" s="26" t="s">
        <v>124</v>
      </c>
      <c r="C102" s="24">
        <v>18937600</v>
      </c>
      <c r="D102" s="24">
        <v>18937600</v>
      </c>
      <c r="E102" s="24">
        <v>154000</v>
      </c>
      <c r="F102" s="24">
        <v>153037.79999999999</v>
      </c>
      <c r="G102" s="25">
        <f t="shared" si="15"/>
        <v>99.375194805194795</v>
      </c>
    </row>
    <row r="103" spans="1:7" ht="108" outlineLevel="3">
      <c r="A103" s="16" t="s">
        <v>125</v>
      </c>
      <c r="B103" s="26" t="s">
        <v>126</v>
      </c>
      <c r="C103" s="24">
        <f>C104</f>
        <v>85500</v>
      </c>
      <c r="D103" s="24">
        <f t="shared" ref="D103:F103" si="23">D104</f>
        <v>85500</v>
      </c>
      <c r="E103" s="24">
        <f t="shared" si="23"/>
        <v>40400</v>
      </c>
      <c r="F103" s="24">
        <f t="shared" si="23"/>
        <v>24217.79</v>
      </c>
      <c r="G103" s="25">
        <f t="shared" si="15"/>
        <v>59.945024752475248</v>
      </c>
    </row>
    <row r="104" spans="1:7" ht="96" outlineLevel="4" collapsed="1">
      <c r="A104" s="16" t="s">
        <v>127</v>
      </c>
      <c r="B104" s="3" t="s">
        <v>128</v>
      </c>
      <c r="C104" s="24">
        <v>85500</v>
      </c>
      <c r="D104" s="24">
        <v>85500</v>
      </c>
      <c r="E104" s="24">
        <v>40400</v>
      </c>
      <c r="F104" s="24">
        <v>24217.79</v>
      </c>
      <c r="G104" s="25">
        <f t="shared" si="15"/>
        <v>59.945024752475248</v>
      </c>
    </row>
    <row r="105" spans="1:7" ht="96" hidden="1" outlineLevel="7">
      <c r="A105" s="16" t="s">
        <v>127</v>
      </c>
      <c r="B105" s="3" t="s">
        <v>128</v>
      </c>
      <c r="C105" s="24">
        <v>85500</v>
      </c>
      <c r="D105" s="24">
        <v>85500</v>
      </c>
      <c r="E105" s="24">
        <v>20400</v>
      </c>
      <c r="F105" s="24">
        <v>6969.97</v>
      </c>
      <c r="G105" s="25">
        <f t="shared" si="15"/>
        <v>34.166519607843135</v>
      </c>
    </row>
    <row r="106" spans="1:7" ht="108" outlineLevel="3">
      <c r="A106" s="16" t="s">
        <v>129</v>
      </c>
      <c r="B106" s="26" t="s">
        <v>130</v>
      </c>
      <c r="C106" s="24">
        <f>C107</f>
        <v>124900</v>
      </c>
      <c r="D106" s="24">
        <f t="shared" ref="D106:F106" si="24">D107</f>
        <v>124900</v>
      </c>
      <c r="E106" s="24">
        <f t="shared" si="24"/>
        <v>62450</v>
      </c>
      <c r="F106" s="24">
        <f t="shared" si="24"/>
        <v>30122.18</v>
      </c>
      <c r="G106" s="25">
        <f t="shared" si="15"/>
        <v>48.234075260208165</v>
      </c>
    </row>
    <row r="107" spans="1:7" ht="96" outlineLevel="4" collapsed="1">
      <c r="A107" s="16" t="s">
        <v>131</v>
      </c>
      <c r="B107" s="3" t="s">
        <v>132</v>
      </c>
      <c r="C107" s="24">
        <v>124900</v>
      </c>
      <c r="D107" s="24">
        <v>124900</v>
      </c>
      <c r="E107" s="24">
        <v>62450</v>
      </c>
      <c r="F107" s="24">
        <v>30122.18</v>
      </c>
      <c r="G107" s="25">
        <f t="shared" si="15"/>
        <v>48.234075260208165</v>
      </c>
    </row>
    <row r="108" spans="1:7" ht="96" hidden="1" outlineLevel="7">
      <c r="A108" s="16" t="s">
        <v>131</v>
      </c>
      <c r="B108" s="3" t="s">
        <v>132</v>
      </c>
      <c r="C108" s="24">
        <v>124900</v>
      </c>
      <c r="D108" s="24">
        <v>124900</v>
      </c>
      <c r="E108" s="24">
        <v>31225</v>
      </c>
      <c r="F108" s="24">
        <v>18521.330000000002</v>
      </c>
      <c r="G108" s="25">
        <f t="shared" si="15"/>
        <v>59.315708566853488</v>
      </c>
    </row>
    <row r="109" spans="1:7" ht="48" outlineLevel="3">
      <c r="A109" s="16" t="s">
        <v>133</v>
      </c>
      <c r="B109" s="3" t="s">
        <v>134</v>
      </c>
      <c r="C109" s="24">
        <f>C110</f>
        <v>667200</v>
      </c>
      <c r="D109" s="24">
        <f t="shared" ref="D109:F109" si="25">D110</f>
        <v>667200</v>
      </c>
      <c r="E109" s="24">
        <f t="shared" si="25"/>
        <v>333600</v>
      </c>
      <c r="F109" s="24">
        <f t="shared" si="25"/>
        <v>179971.28</v>
      </c>
      <c r="G109" s="25">
        <f t="shared" si="15"/>
        <v>53.948225419664261</v>
      </c>
    </row>
    <row r="110" spans="1:7" ht="48" outlineLevel="4" collapsed="1">
      <c r="A110" s="16" t="s">
        <v>135</v>
      </c>
      <c r="B110" s="3" t="s">
        <v>136</v>
      </c>
      <c r="C110" s="24">
        <v>667200</v>
      </c>
      <c r="D110" s="24">
        <v>667200</v>
      </c>
      <c r="E110" s="24">
        <v>333600</v>
      </c>
      <c r="F110" s="24">
        <v>179971.28</v>
      </c>
      <c r="G110" s="25">
        <f t="shared" si="15"/>
        <v>53.948225419664261</v>
      </c>
    </row>
    <row r="111" spans="1:7" ht="48" hidden="1" outlineLevel="7">
      <c r="A111" s="16" t="s">
        <v>135</v>
      </c>
      <c r="B111" s="3" t="s">
        <v>136</v>
      </c>
      <c r="C111" s="24">
        <v>667200</v>
      </c>
      <c r="D111" s="24">
        <v>667200</v>
      </c>
      <c r="E111" s="24">
        <v>166800</v>
      </c>
      <c r="F111" s="24">
        <v>70247.78</v>
      </c>
      <c r="G111" s="25">
        <f t="shared" si="15"/>
        <v>42.114976019184653</v>
      </c>
    </row>
    <row r="112" spans="1:7" ht="36" outlineLevel="2">
      <c r="A112" s="16" t="s">
        <v>137</v>
      </c>
      <c r="B112" s="3" t="s">
        <v>138</v>
      </c>
      <c r="C112" s="24">
        <f>C113</f>
        <v>47500</v>
      </c>
      <c r="D112" s="24">
        <f t="shared" ref="D112:F113" si="26">D113</f>
        <v>47500</v>
      </c>
      <c r="E112" s="24">
        <f t="shared" si="26"/>
        <v>47500</v>
      </c>
      <c r="F112" s="24">
        <f t="shared" si="26"/>
        <v>10750</v>
      </c>
      <c r="G112" s="25">
        <f t="shared" si="15"/>
        <v>22.631578947368421</v>
      </c>
    </row>
    <row r="113" spans="1:7" ht="72" outlineLevel="3">
      <c r="A113" s="16" t="s">
        <v>139</v>
      </c>
      <c r="B113" s="3" t="s">
        <v>140</v>
      </c>
      <c r="C113" s="24">
        <f>C114</f>
        <v>47500</v>
      </c>
      <c r="D113" s="24">
        <f t="shared" si="26"/>
        <v>47500</v>
      </c>
      <c r="E113" s="24">
        <f t="shared" si="26"/>
        <v>47500</v>
      </c>
      <c r="F113" s="24">
        <f t="shared" si="26"/>
        <v>10750</v>
      </c>
      <c r="G113" s="25">
        <f t="shared" si="15"/>
        <v>22.631578947368421</v>
      </c>
    </row>
    <row r="114" spans="1:7" ht="72" outlineLevel="4" collapsed="1">
      <c r="A114" s="16" t="s">
        <v>141</v>
      </c>
      <c r="B114" s="3" t="s">
        <v>142</v>
      </c>
      <c r="C114" s="24">
        <v>47500</v>
      </c>
      <c r="D114" s="24">
        <v>47500</v>
      </c>
      <c r="E114" s="24">
        <v>47500</v>
      </c>
      <c r="F114" s="24">
        <v>10750</v>
      </c>
      <c r="G114" s="25">
        <f t="shared" si="15"/>
        <v>22.631578947368421</v>
      </c>
    </row>
    <row r="115" spans="1:7" ht="72" hidden="1" outlineLevel="7">
      <c r="A115" s="16" t="s">
        <v>141</v>
      </c>
      <c r="B115" s="3" t="s">
        <v>142</v>
      </c>
      <c r="C115" s="24">
        <v>47500</v>
      </c>
      <c r="D115" s="24">
        <v>47500</v>
      </c>
      <c r="E115" s="24">
        <v>0</v>
      </c>
      <c r="F115" s="24">
        <v>0</v>
      </c>
      <c r="G115" s="25" t="e">
        <f t="shared" si="15"/>
        <v>#DIV/0!</v>
      </c>
    </row>
    <row r="116" spans="1:7" ht="108" outlineLevel="2">
      <c r="A116" s="16" t="s">
        <v>143</v>
      </c>
      <c r="B116" s="26" t="s">
        <v>144</v>
      </c>
      <c r="C116" s="24">
        <f>C117+C120</f>
        <v>242200</v>
      </c>
      <c r="D116" s="24">
        <f t="shared" ref="D116:F116" si="27">D117+D120</f>
        <v>242200</v>
      </c>
      <c r="E116" s="24">
        <f t="shared" si="27"/>
        <v>121100</v>
      </c>
      <c r="F116" s="24">
        <f t="shared" si="27"/>
        <v>62234.78</v>
      </c>
      <c r="G116" s="25">
        <f t="shared" si="15"/>
        <v>51.391230388109001</v>
      </c>
    </row>
    <row r="117" spans="1:7" ht="72" outlineLevel="3">
      <c r="A117" s="16" t="s">
        <v>145</v>
      </c>
      <c r="B117" s="3" t="s">
        <v>146</v>
      </c>
      <c r="C117" s="24">
        <v>242200</v>
      </c>
      <c r="D117" s="24">
        <v>0</v>
      </c>
      <c r="E117" s="24">
        <v>0</v>
      </c>
      <c r="F117" s="24">
        <v>0</v>
      </c>
      <c r="G117" s="25">
        <v>0</v>
      </c>
    </row>
    <row r="118" spans="1:7" ht="72" outlineLevel="4" collapsed="1">
      <c r="A118" s="16" t="s">
        <v>147</v>
      </c>
      <c r="B118" s="3" t="s">
        <v>148</v>
      </c>
      <c r="C118" s="24">
        <v>242200</v>
      </c>
      <c r="D118" s="24">
        <v>0</v>
      </c>
      <c r="E118" s="24">
        <v>0</v>
      </c>
      <c r="F118" s="24">
        <v>0</v>
      </c>
      <c r="G118" s="25">
        <v>0</v>
      </c>
    </row>
    <row r="119" spans="1:7" ht="72" hidden="1" outlineLevel="7">
      <c r="A119" s="16" t="s">
        <v>147</v>
      </c>
      <c r="B119" s="3" t="s">
        <v>148</v>
      </c>
      <c r="C119" s="24">
        <v>242200</v>
      </c>
      <c r="D119" s="24">
        <v>0</v>
      </c>
      <c r="E119" s="24">
        <v>0</v>
      </c>
      <c r="F119" s="24">
        <v>0</v>
      </c>
      <c r="G119" s="25" t="e">
        <f t="shared" si="15"/>
        <v>#DIV/0!</v>
      </c>
    </row>
    <row r="120" spans="1:7" ht="108" outlineLevel="3">
      <c r="A120" s="16" t="s">
        <v>149</v>
      </c>
      <c r="B120" s="26" t="s">
        <v>150</v>
      </c>
      <c r="C120" s="24">
        <f>C121</f>
        <v>0</v>
      </c>
      <c r="D120" s="24">
        <f t="shared" ref="D120:F120" si="28">D121</f>
        <v>242200</v>
      </c>
      <c r="E120" s="24">
        <f t="shared" si="28"/>
        <v>121100</v>
      </c>
      <c r="F120" s="24">
        <f t="shared" si="28"/>
        <v>62234.78</v>
      </c>
      <c r="G120" s="25">
        <f t="shared" si="15"/>
        <v>51.391230388109001</v>
      </c>
    </row>
    <row r="121" spans="1:7" ht="108" outlineLevel="4" collapsed="1">
      <c r="A121" s="16" t="s">
        <v>151</v>
      </c>
      <c r="B121" s="3" t="s">
        <v>152</v>
      </c>
      <c r="C121" s="24">
        <v>0</v>
      </c>
      <c r="D121" s="24">
        <v>242200</v>
      </c>
      <c r="E121" s="24">
        <v>121100</v>
      </c>
      <c r="F121" s="24">
        <v>62234.78</v>
      </c>
      <c r="G121" s="25">
        <f t="shared" si="15"/>
        <v>51.391230388109001</v>
      </c>
    </row>
    <row r="122" spans="1:7" ht="108" hidden="1" outlineLevel="7">
      <c r="A122" s="16" t="s">
        <v>151</v>
      </c>
      <c r="B122" s="3" t="s">
        <v>152</v>
      </c>
      <c r="C122" s="24">
        <v>0</v>
      </c>
      <c r="D122" s="24">
        <v>242200</v>
      </c>
      <c r="E122" s="24">
        <v>60550</v>
      </c>
      <c r="F122" s="24">
        <v>8029.54</v>
      </c>
      <c r="G122" s="20">
        <f t="shared" si="15"/>
        <v>13.261007431874482</v>
      </c>
    </row>
    <row r="123" spans="1:7" ht="24" outlineLevel="1">
      <c r="A123" s="21" t="s">
        <v>153</v>
      </c>
      <c r="B123" s="22" t="s">
        <v>154</v>
      </c>
      <c r="C123" s="23">
        <f>C124</f>
        <v>48500</v>
      </c>
      <c r="D123" s="23">
        <f t="shared" ref="D123:F123" si="29">D124</f>
        <v>48500</v>
      </c>
      <c r="E123" s="23">
        <f t="shared" si="29"/>
        <v>24250</v>
      </c>
      <c r="F123" s="23">
        <f t="shared" si="29"/>
        <v>45306.299999999996</v>
      </c>
      <c r="G123" s="20">
        <f t="shared" si="15"/>
        <v>186.8301030927835</v>
      </c>
    </row>
    <row r="124" spans="1:7" ht="24" outlineLevel="2">
      <c r="A124" s="16" t="s">
        <v>155</v>
      </c>
      <c r="B124" s="3" t="s">
        <v>156</v>
      </c>
      <c r="C124" s="24">
        <f>C125+C128+C132</f>
        <v>48500</v>
      </c>
      <c r="D124" s="24">
        <f t="shared" ref="D124:F124" si="30">D125+D128+D132</f>
        <v>48500</v>
      </c>
      <c r="E124" s="24">
        <f t="shared" si="30"/>
        <v>24250</v>
      </c>
      <c r="F124" s="24">
        <f t="shared" si="30"/>
        <v>45306.299999999996</v>
      </c>
      <c r="G124" s="25">
        <f t="shared" si="15"/>
        <v>186.8301030927835</v>
      </c>
    </row>
    <row r="125" spans="1:7" ht="36" outlineLevel="3" collapsed="1">
      <c r="A125" s="16" t="s">
        <v>157</v>
      </c>
      <c r="B125" s="3" t="s">
        <v>158</v>
      </c>
      <c r="C125" s="24">
        <v>47400</v>
      </c>
      <c r="D125" s="24">
        <v>47400</v>
      </c>
      <c r="E125" s="24">
        <v>23700</v>
      </c>
      <c r="F125" s="24">
        <v>32456.35</v>
      </c>
      <c r="G125" s="25">
        <f t="shared" si="15"/>
        <v>136.94662447257383</v>
      </c>
    </row>
    <row r="126" spans="1:7" ht="96" hidden="1" outlineLevel="4">
      <c r="A126" s="16" t="s">
        <v>159</v>
      </c>
      <c r="B126" s="3" t="s">
        <v>160</v>
      </c>
      <c r="C126" s="24">
        <v>47400</v>
      </c>
      <c r="D126" s="24">
        <v>47400</v>
      </c>
      <c r="E126" s="24">
        <v>23700</v>
      </c>
      <c r="F126" s="24">
        <v>29820.5</v>
      </c>
      <c r="G126" s="25">
        <f t="shared" si="15"/>
        <v>125.82489451476792</v>
      </c>
    </row>
    <row r="127" spans="1:7" ht="96" hidden="1" outlineLevel="7">
      <c r="A127" s="16" t="s">
        <v>159</v>
      </c>
      <c r="B127" s="3" t="s">
        <v>160</v>
      </c>
      <c r="C127" s="24">
        <v>47400</v>
      </c>
      <c r="D127" s="24">
        <v>47400</v>
      </c>
      <c r="E127" s="24">
        <v>23700</v>
      </c>
      <c r="F127" s="24">
        <v>29820.5</v>
      </c>
      <c r="G127" s="25">
        <f t="shared" si="15"/>
        <v>125.82489451476792</v>
      </c>
    </row>
    <row r="128" spans="1:7" ht="24" outlineLevel="3">
      <c r="A128" s="16" t="s">
        <v>161</v>
      </c>
      <c r="B128" s="3" t="s">
        <v>162</v>
      </c>
      <c r="C128" s="24">
        <f>C129</f>
        <v>300</v>
      </c>
      <c r="D128" s="24">
        <f t="shared" ref="D128:F128" si="31">D129</f>
        <v>300</v>
      </c>
      <c r="E128" s="24">
        <f t="shared" si="31"/>
        <v>150</v>
      </c>
      <c r="F128" s="24">
        <f t="shared" si="31"/>
        <v>1264.8399999999999</v>
      </c>
      <c r="G128" s="25">
        <f t="shared" si="15"/>
        <v>843.22666666666657</v>
      </c>
    </row>
    <row r="129" spans="1:7" ht="24" outlineLevel="4" collapsed="1">
      <c r="A129" s="16" t="s">
        <v>163</v>
      </c>
      <c r="B129" s="3" t="s">
        <v>164</v>
      </c>
      <c r="C129" s="24">
        <v>300</v>
      </c>
      <c r="D129" s="24">
        <v>300</v>
      </c>
      <c r="E129" s="24">
        <v>150</v>
      </c>
      <c r="F129" s="24">
        <v>1264.8399999999999</v>
      </c>
      <c r="G129" s="25">
        <f t="shared" si="15"/>
        <v>843.22666666666657</v>
      </c>
    </row>
    <row r="130" spans="1:7" ht="72" hidden="1" outlineLevel="5">
      <c r="A130" s="16" t="s">
        <v>165</v>
      </c>
      <c r="B130" s="3" t="s">
        <v>166</v>
      </c>
      <c r="C130" s="24">
        <v>300</v>
      </c>
      <c r="D130" s="24">
        <v>300</v>
      </c>
      <c r="E130" s="24">
        <v>150</v>
      </c>
      <c r="F130" s="24">
        <v>1264.8399999999999</v>
      </c>
      <c r="G130" s="25">
        <f t="shared" si="15"/>
        <v>843.22666666666657</v>
      </c>
    </row>
    <row r="131" spans="1:7" ht="72" hidden="1" outlineLevel="7">
      <c r="A131" s="16" t="s">
        <v>165</v>
      </c>
      <c r="B131" s="3" t="s">
        <v>166</v>
      </c>
      <c r="C131" s="24">
        <v>300</v>
      </c>
      <c r="D131" s="24">
        <v>300</v>
      </c>
      <c r="E131" s="24">
        <v>150</v>
      </c>
      <c r="F131" s="24">
        <v>1264.8399999999999</v>
      </c>
      <c r="G131" s="25">
        <f t="shared" si="15"/>
        <v>843.22666666666657</v>
      </c>
    </row>
    <row r="132" spans="1:7" ht="60" outlineLevel="3" collapsed="1">
      <c r="A132" s="16" t="s">
        <v>167</v>
      </c>
      <c r="B132" s="3" t="s">
        <v>168</v>
      </c>
      <c r="C132" s="24">
        <v>800</v>
      </c>
      <c r="D132" s="24">
        <v>800</v>
      </c>
      <c r="E132" s="24">
        <v>400</v>
      </c>
      <c r="F132" s="24">
        <v>11585.11</v>
      </c>
      <c r="G132" s="25">
        <f t="shared" si="15"/>
        <v>2896.2775000000001</v>
      </c>
    </row>
    <row r="133" spans="1:7" ht="108" hidden="1" outlineLevel="4">
      <c r="A133" s="16" t="s">
        <v>169</v>
      </c>
      <c r="B133" s="26" t="s">
        <v>170</v>
      </c>
      <c r="C133" s="24">
        <v>800</v>
      </c>
      <c r="D133" s="24">
        <v>800</v>
      </c>
      <c r="E133" s="24">
        <v>400</v>
      </c>
      <c r="F133" s="24">
        <v>9005.9599999999991</v>
      </c>
      <c r="G133" s="20">
        <f t="shared" si="15"/>
        <v>2251.4899999999998</v>
      </c>
    </row>
    <row r="134" spans="1:7" ht="108" hidden="1" outlineLevel="7">
      <c r="A134" s="16" t="s">
        <v>169</v>
      </c>
      <c r="B134" s="26" t="s">
        <v>170</v>
      </c>
      <c r="C134" s="24">
        <v>800</v>
      </c>
      <c r="D134" s="24">
        <v>800</v>
      </c>
      <c r="E134" s="24">
        <v>400</v>
      </c>
      <c r="F134" s="24">
        <v>9005.9599999999991</v>
      </c>
      <c r="G134" s="20">
        <f t="shared" si="15"/>
        <v>2251.4899999999998</v>
      </c>
    </row>
    <row r="135" spans="1:7" ht="48" outlineLevel="1">
      <c r="A135" s="21" t="s">
        <v>171</v>
      </c>
      <c r="B135" s="22" t="s">
        <v>172</v>
      </c>
      <c r="C135" s="23">
        <f>C136+C140</f>
        <v>5246600</v>
      </c>
      <c r="D135" s="23">
        <f t="shared" ref="D135:F135" si="32">D136+D140</f>
        <v>7074210</v>
      </c>
      <c r="E135" s="23">
        <f t="shared" si="32"/>
        <v>2217320.38</v>
      </c>
      <c r="F135" s="23">
        <f t="shared" si="32"/>
        <v>1748546.31</v>
      </c>
      <c r="G135" s="20">
        <f t="shared" si="15"/>
        <v>78.858532387638107</v>
      </c>
    </row>
    <row r="136" spans="1:7" ht="24" outlineLevel="2">
      <c r="A136" s="16" t="s">
        <v>173</v>
      </c>
      <c r="B136" s="3" t="s">
        <v>174</v>
      </c>
      <c r="C136" s="24">
        <f>C137</f>
        <v>4471300</v>
      </c>
      <c r="D136" s="24">
        <f t="shared" ref="D136:F137" si="33">D137</f>
        <v>6298910</v>
      </c>
      <c r="E136" s="24">
        <f t="shared" si="33"/>
        <v>1844020.38</v>
      </c>
      <c r="F136" s="24">
        <f t="shared" si="33"/>
        <v>1593527.55</v>
      </c>
      <c r="G136" s="25">
        <f t="shared" si="15"/>
        <v>86.415940262005137</v>
      </c>
    </row>
    <row r="137" spans="1:7" ht="24" outlineLevel="3">
      <c r="A137" s="16" t="s">
        <v>175</v>
      </c>
      <c r="B137" s="3" t="s">
        <v>176</v>
      </c>
      <c r="C137" s="24">
        <f>C138</f>
        <v>4471300</v>
      </c>
      <c r="D137" s="24">
        <f t="shared" si="33"/>
        <v>6298910</v>
      </c>
      <c r="E137" s="24">
        <f t="shared" si="33"/>
        <v>1844020.38</v>
      </c>
      <c r="F137" s="24">
        <f t="shared" si="33"/>
        <v>1593527.55</v>
      </c>
      <c r="G137" s="25">
        <f t="shared" si="15"/>
        <v>86.415940262005137</v>
      </c>
    </row>
    <row r="138" spans="1:7" ht="36" outlineLevel="4" collapsed="1">
      <c r="A138" s="16" t="s">
        <v>177</v>
      </c>
      <c r="B138" s="3" t="s">
        <v>178</v>
      </c>
      <c r="C138" s="24">
        <v>4471300</v>
      </c>
      <c r="D138" s="24">
        <v>6298910</v>
      </c>
      <c r="E138" s="24">
        <v>1844020.38</v>
      </c>
      <c r="F138" s="24">
        <v>1593527.55</v>
      </c>
      <c r="G138" s="25">
        <f t="shared" si="15"/>
        <v>86.415940262005137</v>
      </c>
    </row>
    <row r="139" spans="1:7" ht="36" hidden="1" outlineLevel="7">
      <c r="A139" s="16" t="s">
        <v>177</v>
      </c>
      <c r="B139" s="3" t="s">
        <v>178</v>
      </c>
      <c r="C139" s="24">
        <v>4471300</v>
      </c>
      <c r="D139" s="24">
        <v>4471300</v>
      </c>
      <c r="E139" s="24">
        <v>870800</v>
      </c>
      <c r="F139" s="24">
        <v>385644.47</v>
      </c>
      <c r="G139" s="25">
        <f t="shared" si="15"/>
        <v>44.286227606798349</v>
      </c>
    </row>
    <row r="140" spans="1:7" ht="24" outlineLevel="2">
      <c r="A140" s="16" t="s">
        <v>179</v>
      </c>
      <c r="B140" s="3" t="s">
        <v>180</v>
      </c>
      <c r="C140" s="24">
        <f>C141+C144</f>
        <v>775300</v>
      </c>
      <c r="D140" s="24">
        <f t="shared" ref="D140:F140" si="34">D141+D144</f>
        <v>775300</v>
      </c>
      <c r="E140" s="24">
        <f t="shared" si="34"/>
        <v>373300</v>
      </c>
      <c r="F140" s="24">
        <f t="shared" si="34"/>
        <v>155018.76</v>
      </c>
      <c r="G140" s="25">
        <f t="shared" si="15"/>
        <v>41.526589874095905</v>
      </c>
    </row>
    <row r="141" spans="1:7" ht="36" outlineLevel="3">
      <c r="A141" s="16" t="s">
        <v>181</v>
      </c>
      <c r="B141" s="3" t="s">
        <v>182</v>
      </c>
      <c r="C141" s="24">
        <f>C142</f>
        <v>775300</v>
      </c>
      <c r="D141" s="24">
        <f t="shared" ref="D141:F141" si="35">D142</f>
        <v>775300</v>
      </c>
      <c r="E141" s="24">
        <f t="shared" si="35"/>
        <v>373300</v>
      </c>
      <c r="F141" s="24">
        <f t="shared" si="35"/>
        <v>128425.82</v>
      </c>
      <c r="G141" s="25">
        <f t="shared" ref="G141:G204" si="36">F141/E141*100</f>
        <v>34.402844896865794</v>
      </c>
    </row>
    <row r="142" spans="1:7" ht="48" outlineLevel="4" collapsed="1">
      <c r="A142" s="16" t="s">
        <v>183</v>
      </c>
      <c r="B142" s="3" t="s">
        <v>184</v>
      </c>
      <c r="C142" s="24">
        <v>775300</v>
      </c>
      <c r="D142" s="24">
        <v>775300</v>
      </c>
      <c r="E142" s="24">
        <v>373300</v>
      </c>
      <c r="F142" s="24">
        <v>128425.82</v>
      </c>
      <c r="G142" s="25">
        <f t="shared" si="36"/>
        <v>34.402844896865794</v>
      </c>
    </row>
    <row r="143" spans="1:7" ht="48" hidden="1" outlineLevel="7">
      <c r="A143" s="16" t="s">
        <v>183</v>
      </c>
      <c r="B143" s="3" t="s">
        <v>184</v>
      </c>
      <c r="C143" s="24">
        <v>775300</v>
      </c>
      <c r="D143" s="24">
        <v>775300</v>
      </c>
      <c r="E143" s="24">
        <v>179450</v>
      </c>
      <c r="F143" s="24">
        <v>27045.82</v>
      </c>
      <c r="G143" s="25">
        <f t="shared" si="36"/>
        <v>15.07150738367233</v>
      </c>
    </row>
    <row r="144" spans="1:7" ht="24" outlineLevel="3">
      <c r="A144" s="16" t="s">
        <v>185</v>
      </c>
      <c r="B144" s="3" t="s">
        <v>186</v>
      </c>
      <c r="C144" s="24">
        <f>C145</f>
        <v>0</v>
      </c>
      <c r="D144" s="24">
        <f t="shared" ref="D144:F144" si="37">D145</f>
        <v>0</v>
      </c>
      <c r="E144" s="24">
        <f t="shared" si="37"/>
        <v>0</v>
      </c>
      <c r="F144" s="24">
        <f t="shared" si="37"/>
        <v>26592.94</v>
      </c>
      <c r="G144" s="25">
        <v>0</v>
      </c>
    </row>
    <row r="145" spans="1:7" ht="24" outlineLevel="4" collapsed="1">
      <c r="A145" s="16" t="s">
        <v>187</v>
      </c>
      <c r="B145" s="3" t="s">
        <v>188</v>
      </c>
      <c r="C145" s="24">
        <v>0</v>
      </c>
      <c r="D145" s="24">
        <v>0</v>
      </c>
      <c r="E145" s="24">
        <v>0</v>
      </c>
      <c r="F145" s="24">
        <v>26592.94</v>
      </c>
      <c r="G145" s="25">
        <v>0</v>
      </c>
    </row>
    <row r="146" spans="1:7" ht="24" hidden="1" outlineLevel="7">
      <c r="A146" s="16" t="s">
        <v>187</v>
      </c>
      <c r="B146" s="3" t="s">
        <v>188</v>
      </c>
      <c r="C146" s="24">
        <v>0</v>
      </c>
      <c r="D146" s="24">
        <v>0</v>
      </c>
      <c r="E146" s="24">
        <v>0</v>
      </c>
      <c r="F146" s="24">
        <v>10032.4</v>
      </c>
      <c r="G146" s="20" t="e">
        <f t="shared" si="36"/>
        <v>#DIV/0!</v>
      </c>
    </row>
    <row r="147" spans="1:7" ht="36" outlineLevel="1">
      <c r="A147" s="21" t="s">
        <v>189</v>
      </c>
      <c r="B147" s="22" t="s">
        <v>190</v>
      </c>
      <c r="C147" s="23">
        <f>C148+C154</f>
        <v>1170000</v>
      </c>
      <c r="D147" s="23">
        <f t="shared" ref="D147:F147" si="38">D148+D154</f>
        <v>1170000</v>
      </c>
      <c r="E147" s="23">
        <f t="shared" si="38"/>
        <v>265000</v>
      </c>
      <c r="F147" s="23">
        <f t="shared" si="38"/>
        <v>37985.360000000001</v>
      </c>
      <c r="G147" s="20">
        <f t="shared" si="36"/>
        <v>14.334098113207547</v>
      </c>
    </row>
    <row r="148" spans="1:7" ht="108" outlineLevel="2">
      <c r="A148" s="16" t="s">
        <v>191</v>
      </c>
      <c r="B148" s="26" t="s">
        <v>192</v>
      </c>
      <c r="C148" s="24">
        <f>C149</f>
        <v>845000</v>
      </c>
      <c r="D148" s="24">
        <f t="shared" ref="D148:F148" si="39">D149</f>
        <v>845000</v>
      </c>
      <c r="E148" s="24">
        <f t="shared" si="39"/>
        <v>250000</v>
      </c>
      <c r="F148" s="24">
        <f t="shared" si="39"/>
        <v>0</v>
      </c>
      <c r="G148" s="25">
        <f t="shared" si="36"/>
        <v>0</v>
      </c>
    </row>
    <row r="149" spans="1:7" ht="132" outlineLevel="3">
      <c r="A149" s="16" t="s">
        <v>193</v>
      </c>
      <c r="B149" s="26" t="s">
        <v>194</v>
      </c>
      <c r="C149" s="24">
        <v>845000</v>
      </c>
      <c r="D149" s="24">
        <v>845000</v>
      </c>
      <c r="E149" s="24">
        <f>E152</f>
        <v>250000</v>
      </c>
      <c r="F149" s="24">
        <f>F152</f>
        <v>0</v>
      </c>
      <c r="G149" s="25">
        <f t="shared" si="36"/>
        <v>0</v>
      </c>
    </row>
    <row r="150" spans="1:7" ht="132" outlineLevel="4" collapsed="1">
      <c r="A150" s="16" t="s">
        <v>193</v>
      </c>
      <c r="B150" s="26" t="s">
        <v>194</v>
      </c>
      <c r="C150" s="24">
        <v>845000</v>
      </c>
      <c r="D150" s="24">
        <v>0</v>
      </c>
      <c r="E150" s="24">
        <v>0</v>
      </c>
      <c r="F150" s="24">
        <v>0</v>
      </c>
      <c r="G150" s="25">
        <v>0</v>
      </c>
    </row>
    <row r="151" spans="1:7" ht="132" hidden="1" outlineLevel="7">
      <c r="A151" s="16" t="s">
        <v>193</v>
      </c>
      <c r="B151" s="26" t="s">
        <v>194</v>
      </c>
      <c r="C151" s="24">
        <v>845000</v>
      </c>
      <c r="D151" s="24">
        <v>0</v>
      </c>
      <c r="E151" s="24">
        <v>0</v>
      </c>
      <c r="F151" s="24">
        <v>0</v>
      </c>
      <c r="G151" s="25" t="e">
        <f t="shared" si="36"/>
        <v>#DIV/0!</v>
      </c>
    </row>
    <row r="152" spans="1:7" ht="132" outlineLevel="4" collapsed="1">
      <c r="A152" s="16" t="s">
        <v>195</v>
      </c>
      <c r="B152" s="26" t="s">
        <v>196</v>
      </c>
      <c r="C152" s="24">
        <v>0</v>
      </c>
      <c r="D152" s="24">
        <v>845000</v>
      </c>
      <c r="E152" s="24">
        <v>250000</v>
      </c>
      <c r="F152" s="24">
        <v>0</v>
      </c>
      <c r="G152" s="25">
        <f t="shared" si="36"/>
        <v>0</v>
      </c>
    </row>
    <row r="153" spans="1:7" ht="132" hidden="1" outlineLevel="7">
      <c r="A153" s="16" t="s">
        <v>195</v>
      </c>
      <c r="B153" s="26" t="s">
        <v>196</v>
      </c>
      <c r="C153" s="24">
        <v>0</v>
      </c>
      <c r="D153" s="24">
        <v>845000</v>
      </c>
      <c r="E153" s="24">
        <v>0</v>
      </c>
      <c r="F153" s="24">
        <v>0</v>
      </c>
      <c r="G153" s="25" t="e">
        <f t="shared" si="36"/>
        <v>#DIV/0!</v>
      </c>
    </row>
    <row r="154" spans="1:7" ht="48" outlineLevel="2">
      <c r="A154" s="16" t="s">
        <v>197</v>
      </c>
      <c r="B154" s="3" t="s">
        <v>198</v>
      </c>
      <c r="C154" s="24">
        <f>C155+C158</f>
        <v>325000</v>
      </c>
      <c r="D154" s="24">
        <f t="shared" ref="D154:F154" si="40">D155+D158</f>
        <v>325000</v>
      </c>
      <c r="E154" s="24">
        <f t="shared" si="40"/>
        <v>15000</v>
      </c>
      <c r="F154" s="24">
        <f t="shared" si="40"/>
        <v>37985.360000000001</v>
      </c>
      <c r="G154" s="25">
        <f t="shared" si="36"/>
        <v>253.23573333333337</v>
      </c>
    </row>
    <row r="155" spans="1:7" ht="48" outlineLevel="3">
      <c r="A155" s="16" t="s">
        <v>199</v>
      </c>
      <c r="B155" s="3" t="s">
        <v>200</v>
      </c>
      <c r="C155" s="24">
        <f>C156</f>
        <v>25500</v>
      </c>
      <c r="D155" s="24">
        <f t="shared" ref="D155:F155" si="41">D156</f>
        <v>25500</v>
      </c>
      <c r="E155" s="24">
        <f t="shared" si="41"/>
        <v>15000</v>
      </c>
      <c r="F155" s="24">
        <f t="shared" si="41"/>
        <v>37985.360000000001</v>
      </c>
      <c r="G155" s="25">
        <f t="shared" si="36"/>
        <v>253.23573333333337</v>
      </c>
    </row>
    <row r="156" spans="1:7" ht="72" outlineLevel="4" collapsed="1">
      <c r="A156" s="16" t="s">
        <v>201</v>
      </c>
      <c r="B156" s="3" t="s">
        <v>202</v>
      </c>
      <c r="C156" s="24">
        <v>25500</v>
      </c>
      <c r="D156" s="24">
        <v>25500</v>
      </c>
      <c r="E156" s="24">
        <v>15000</v>
      </c>
      <c r="F156" s="24">
        <v>37985.360000000001</v>
      </c>
      <c r="G156" s="25">
        <f t="shared" si="36"/>
        <v>253.23573333333337</v>
      </c>
    </row>
    <row r="157" spans="1:7" ht="72" hidden="1" outlineLevel="7">
      <c r="A157" s="16" t="s">
        <v>201</v>
      </c>
      <c r="B157" s="3" t="s">
        <v>202</v>
      </c>
      <c r="C157" s="24">
        <v>25500</v>
      </c>
      <c r="D157" s="24">
        <v>25500</v>
      </c>
      <c r="E157" s="24">
        <v>5000</v>
      </c>
      <c r="F157" s="24">
        <v>10056.69</v>
      </c>
      <c r="G157" s="25">
        <f t="shared" si="36"/>
        <v>201.13380000000004</v>
      </c>
    </row>
    <row r="158" spans="1:7" ht="72" outlineLevel="3">
      <c r="A158" s="16" t="s">
        <v>203</v>
      </c>
      <c r="B158" s="3" t="s">
        <v>204</v>
      </c>
      <c r="C158" s="24">
        <f>C159</f>
        <v>299500</v>
      </c>
      <c r="D158" s="24">
        <f t="shared" ref="D158:F158" si="42">D159</f>
        <v>299500</v>
      </c>
      <c r="E158" s="24">
        <f t="shared" si="42"/>
        <v>0</v>
      </c>
      <c r="F158" s="24">
        <f t="shared" si="42"/>
        <v>0</v>
      </c>
      <c r="G158" s="25">
        <v>0</v>
      </c>
    </row>
    <row r="159" spans="1:7" ht="72" outlineLevel="4" collapsed="1">
      <c r="A159" s="16" t="s">
        <v>205</v>
      </c>
      <c r="B159" s="3" t="s">
        <v>206</v>
      </c>
      <c r="C159" s="24">
        <v>299500</v>
      </c>
      <c r="D159" s="24">
        <v>299500</v>
      </c>
      <c r="E159" s="24">
        <v>0</v>
      </c>
      <c r="F159" s="24">
        <v>0</v>
      </c>
      <c r="G159" s="25">
        <v>0</v>
      </c>
    </row>
    <row r="160" spans="1:7" ht="72" hidden="1" outlineLevel="7">
      <c r="A160" s="16" t="s">
        <v>205</v>
      </c>
      <c r="B160" s="3" t="s">
        <v>206</v>
      </c>
      <c r="C160" s="24">
        <v>299500</v>
      </c>
      <c r="D160" s="24">
        <v>299500</v>
      </c>
      <c r="E160" s="24">
        <v>0</v>
      </c>
      <c r="F160" s="24">
        <v>0</v>
      </c>
      <c r="G160" s="20" t="e">
        <f t="shared" si="36"/>
        <v>#DIV/0!</v>
      </c>
    </row>
    <row r="161" spans="1:8" ht="24" outlineLevel="1">
      <c r="A161" s="21" t="s">
        <v>207</v>
      </c>
      <c r="B161" s="22" t="s">
        <v>208</v>
      </c>
      <c r="C161" s="23">
        <f>C162+C187+C194+C207</f>
        <v>119000</v>
      </c>
      <c r="D161" s="23">
        <f t="shared" ref="D161:F161" si="43">D162+D187+D194+D207</f>
        <v>119000</v>
      </c>
      <c r="E161" s="23">
        <f t="shared" si="43"/>
        <v>59500</v>
      </c>
      <c r="F161" s="23">
        <f t="shared" si="43"/>
        <v>212939.14</v>
      </c>
      <c r="G161" s="20">
        <f t="shared" si="36"/>
        <v>357.88090756302523</v>
      </c>
    </row>
    <row r="162" spans="1:8" ht="48" outlineLevel="2">
      <c r="A162" s="16" t="s">
        <v>209</v>
      </c>
      <c r="B162" s="3" t="s">
        <v>210</v>
      </c>
      <c r="C162" s="24">
        <f>C163+C167+C177+C181+C165+C169+C171+C173+C175</f>
        <v>0</v>
      </c>
      <c r="D162" s="24">
        <f t="shared" ref="D162:F162" si="44">D163+D167+D177+D181+D165+D169+D171+D173+D175</f>
        <v>0</v>
      </c>
      <c r="E162" s="24">
        <f t="shared" si="44"/>
        <v>0</v>
      </c>
      <c r="F162" s="24">
        <f t="shared" si="44"/>
        <v>117708.49</v>
      </c>
      <c r="G162" s="25">
        <v>0</v>
      </c>
    </row>
    <row r="163" spans="1:8" ht="84" outlineLevel="3">
      <c r="A163" s="16" t="s">
        <v>211</v>
      </c>
      <c r="B163" s="3" t="s">
        <v>212</v>
      </c>
      <c r="C163" s="24">
        <f t="shared" ref="C163:E163" si="45">C164</f>
        <v>0</v>
      </c>
      <c r="D163" s="24">
        <f t="shared" si="45"/>
        <v>0</v>
      </c>
      <c r="E163" s="24">
        <f t="shared" si="45"/>
        <v>0</v>
      </c>
      <c r="F163" s="24">
        <f>F164</f>
        <v>1858.49</v>
      </c>
      <c r="G163" s="25">
        <v>0</v>
      </c>
      <c r="H163" s="27"/>
    </row>
    <row r="164" spans="1:8" ht="108" outlineLevel="4">
      <c r="A164" s="16" t="s">
        <v>213</v>
      </c>
      <c r="B164" s="26" t="s">
        <v>214</v>
      </c>
      <c r="C164" s="24">
        <v>0</v>
      </c>
      <c r="D164" s="24">
        <v>0</v>
      </c>
      <c r="E164" s="24">
        <v>0</v>
      </c>
      <c r="F164" s="24">
        <v>1858.49</v>
      </c>
      <c r="G164" s="25">
        <v>0</v>
      </c>
    </row>
    <row r="165" spans="1:8" ht="120" outlineLevel="5">
      <c r="A165" s="38" t="s">
        <v>442</v>
      </c>
      <c r="B165" s="26" t="s">
        <v>441</v>
      </c>
      <c r="C165" s="24">
        <f>C166</f>
        <v>0</v>
      </c>
      <c r="D165" s="24">
        <f t="shared" ref="D165:F165" si="46">D166</f>
        <v>0</v>
      </c>
      <c r="E165" s="24">
        <f t="shared" si="46"/>
        <v>0</v>
      </c>
      <c r="F165" s="24">
        <f t="shared" si="46"/>
        <v>11750</v>
      </c>
      <c r="G165" s="25">
        <v>0</v>
      </c>
    </row>
    <row r="166" spans="1:8" ht="156" outlineLevel="7">
      <c r="A166" s="38" t="s">
        <v>443</v>
      </c>
      <c r="B166" s="26" t="s">
        <v>444</v>
      </c>
      <c r="C166" s="24">
        <v>0</v>
      </c>
      <c r="D166" s="24">
        <v>0</v>
      </c>
      <c r="E166" s="24">
        <v>0</v>
      </c>
      <c r="F166" s="24">
        <v>11750</v>
      </c>
      <c r="G166" s="25">
        <v>0</v>
      </c>
    </row>
    <row r="167" spans="1:8" ht="84" outlineLevel="3">
      <c r="A167" s="16" t="s">
        <v>215</v>
      </c>
      <c r="B167" s="3" t="s">
        <v>216</v>
      </c>
      <c r="C167" s="24">
        <f>C168</f>
        <v>0</v>
      </c>
      <c r="D167" s="24">
        <f t="shared" ref="D167:F167" si="47">D168</f>
        <v>0</v>
      </c>
      <c r="E167" s="24">
        <f t="shared" si="47"/>
        <v>0</v>
      </c>
      <c r="F167" s="24">
        <f t="shared" si="47"/>
        <v>15150</v>
      </c>
      <c r="G167" s="25">
        <v>0</v>
      </c>
    </row>
    <row r="168" spans="1:8" ht="108" outlineLevel="4">
      <c r="A168" s="16" t="s">
        <v>217</v>
      </c>
      <c r="B168" s="26" t="s">
        <v>218</v>
      </c>
      <c r="C168" s="24">
        <v>0</v>
      </c>
      <c r="D168" s="24">
        <v>0</v>
      </c>
      <c r="E168" s="24">
        <v>0</v>
      </c>
      <c r="F168" s="24">
        <v>15150</v>
      </c>
      <c r="G168" s="25">
        <v>0</v>
      </c>
    </row>
    <row r="169" spans="1:8" ht="96" outlineLevel="5">
      <c r="A169" s="38" t="s">
        <v>445</v>
      </c>
      <c r="B169" s="26" t="s">
        <v>447</v>
      </c>
      <c r="C169" s="24">
        <f>C170</f>
        <v>0</v>
      </c>
      <c r="D169" s="24">
        <f t="shared" ref="D169:F169" si="48">D170</f>
        <v>0</v>
      </c>
      <c r="E169" s="24">
        <f t="shared" si="48"/>
        <v>0</v>
      </c>
      <c r="F169" s="24">
        <f t="shared" si="48"/>
        <v>17500</v>
      </c>
      <c r="G169" s="25">
        <v>0</v>
      </c>
    </row>
    <row r="170" spans="1:8" ht="132" outlineLevel="7">
      <c r="A170" s="38" t="s">
        <v>446</v>
      </c>
      <c r="B170" s="26" t="s">
        <v>448</v>
      </c>
      <c r="C170" s="24">
        <v>0</v>
      </c>
      <c r="D170" s="24">
        <v>0</v>
      </c>
      <c r="E170" s="24">
        <v>0</v>
      </c>
      <c r="F170" s="24">
        <v>17500</v>
      </c>
      <c r="G170" s="25">
        <v>0</v>
      </c>
    </row>
    <row r="171" spans="1:8" ht="108" outlineLevel="7">
      <c r="A171" s="38" t="s">
        <v>449</v>
      </c>
      <c r="B171" s="26" t="s">
        <v>451</v>
      </c>
      <c r="C171" s="24">
        <f>C172</f>
        <v>0</v>
      </c>
      <c r="D171" s="24">
        <f t="shared" ref="D171:F171" si="49">D172</f>
        <v>0</v>
      </c>
      <c r="E171" s="24">
        <f t="shared" si="49"/>
        <v>0</v>
      </c>
      <c r="F171" s="24">
        <f t="shared" si="49"/>
        <v>750</v>
      </c>
      <c r="G171" s="25">
        <v>0</v>
      </c>
    </row>
    <row r="172" spans="1:8" ht="132" outlineLevel="7">
      <c r="A172" s="38" t="s">
        <v>450</v>
      </c>
      <c r="B172" s="26" t="s">
        <v>452</v>
      </c>
      <c r="C172" s="24">
        <v>0</v>
      </c>
      <c r="D172" s="24">
        <v>0</v>
      </c>
      <c r="E172" s="24">
        <v>0</v>
      </c>
      <c r="F172" s="24">
        <v>750</v>
      </c>
      <c r="G172" s="25">
        <v>0</v>
      </c>
    </row>
    <row r="173" spans="1:8" ht="96" outlineLevel="7">
      <c r="A173" s="38" t="s">
        <v>453</v>
      </c>
      <c r="B173" s="26" t="s">
        <v>455</v>
      </c>
      <c r="C173" s="24">
        <f>C174</f>
        <v>0</v>
      </c>
      <c r="D173" s="24">
        <f t="shared" ref="D173:F173" si="50">D174</f>
        <v>0</v>
      </c>
      <c r="E173" s="24">
        <f t="shared" si="50"/>
        <v>0</v>
      </c>
      <c r="F173" s="24">
        <f t="shared" si="50"/>
        <v>450</v>
      </c>
      <c r="G173" s="25">
        <v>0</v>
      </c>
    </row>
    <row r="174" spans="1:8" ht="168" outlineLevel="7">
      <c r="A174" s="38" t="s">
        <v>454</v>
      </c>
      <c r="B174" s="26" t="s">
        <v>456</v>
      </c>
      <c r="C174" s="24">
        <v>0</v>
      </c>
      <c r="D174" s="24">
        <v>0</v>
      </c>
      <c r="E174" s="24">
        <v>0</v>
      </c>
      <c r="F174" s="24">
        <v>450</v>
      </c>
      <c r="G174" s="25">
        <v>0</v>
      </c>
    </row>
    <row r="175" spans="1:8" ht="84" outlineLevel="7">
      <c r="A175" s="39" t="s">
        <v>457</v>
      </c>
      <c r="B175" s="26" t="s">
        <v>459</v>
      </c>
      <c r="C175" s="24">
        <f>C176</f>
        <v>0</v>
      </c>
      <c r="D175" s="24">
        <f t="shared" ref="D175:F175" si="51">D176</f>
        <v>0</v>
      </c>
      <c r="E175" s="24">
        <f t="shared" si="51"/>
        <v>0</v>
      </c>
      <c r="F175" s="24">
        <f t="shared" si="51"/>
        <v>2000</v>
      </c>
      <c r="G175" s="25">
        <v>0</v>
      </c>
    </row>
    <row r="176" spans="1:8" ht="120" outlineLevel="7">
      <c r="A176" s="39" t="s">
        <v>458</v>
      </c>
      <c r="B176" s="26" t="s">
        <v>460</v>
      </c>
      <c r="C176" s="24">
        <v>0</v>
      </c>
      <c r="D176" s="24">
        <v>0</v>
      </c>
      <c r="E176" s="24">
        <v>0</v>
      </c>
      <c r="F176" s="24">
        <v>2000</v>
      </c>
      <c r="G176" s="25">
        <v>0</v>
      </c>
    </row>
    <row r="177" spans="1:7" ht="84" outlineLevel="3">
      <c r="A177" s="16" t="s">
        <v>219</v>
      </c>
      <c r="B177" s="3" t="s">
        <v>220</v>
      </c>
      <c r="C177" s="24">
        <v>0</v>
      </c>
      <c r="D177" s="24">
        <v>0</v>
      </c>
      <c r="E177" s="24">
        <v>0</v>
      </c>
      <c r="F177" s="24">
        <f>F178</f>
        <v>50000</v>
      </c>
      <c r="G177" s="25">
        <v>0</v>
      </c>
    </row>
    <row r="178" spans="1:7" ht="108" outlineLevel="4" collapsed="1">
      <c r="A178" s="16" t="s">
        <v>221</v>
      </c>
      <c r="B178" s="26" t="s">
        <v>222</v>
      </c>
      <c r="C178" s="24">
        <v>0</v>
      </c>
      <c r="D178" s="24">
        <v>0</v>
      </c>
      <c r="E178" s="24">
        <v>0</v>
      </c>
      <c r="F178" s="24">
        <v>50000</v>
      </c>
      <c r="G178" s="25">
        <v>0</v>
      </c>
    </row>
    <row r="179" spans="1:7" ht="132" hidden="1" outlineLevel="5" collapsed="1">
      <c r="A179" s="16" t="s">
        <v>223</v>
      </c>
      <c r="B179" s="26" t="s">
        <v>224</v>
      </c>
      <c r="C179" s="24">
        <v>0</v>
      </c>
      <c r="D179" s="24">
        <v>0</v>
      </c>
      <c r="E179" s="24">
        <v>0</v>
      </c>
      <c r="F179" s="24">
        <v>500</v>
      </c>
      <c r="G179" s="25" t="e">
        <f t="shared" si="36"/>
        <v>#DIV/0!</v>
      </c>
    </row>
    <row r="180" spans="1:7" ht="132" hidden="1" outlineLevel="7">
      <c r="A180" s="16" t="s">
        <v>223</v>
      </c>
      <c r="B180" s="26" t="s">
        <v>224</v>
      </c>
      <c r="C180" s="24">
        <v>0</v>
      </c>
      <c r="D180" s="24">
        <v>0</v>
      </c>
      <c r="E180" s="24">
        <v>0</v>
      </c>
      <c r="F180" s="24">
        <v>500</v>
      </c>
      <c r="G180" s="25" t="e">
        <f t="shared" si="36"/>
        <v>#DIV/0!</v>
      </c>
    </row>
    <row r="181" spans="1:7" ht="96" outlineLevel="3">
      <c r="A181" s="16" t="s">
        <v>225</v>
      </c>
      <c r="B181" s="3" t="s">
        <v>226</v>
      </c>
      <c r="C181" s="24">
        <f>C182</f>
        <v>0</v>
      </c>
      <c r="D181" s="24">
        <f t="shared" ref="D181:F181" si="52">D182</f>
        <v>0</v>
      </c>
      <c r="E181" s="24">
        <f t="shared" si="52"/>
        <v>0</v>
      </c>
      <c r="F181" s="24">
        <f t="shared" si="52"/>
        <v>18250</v>
      </c>
      <c r="G181" s="25">
        <v>0</v>
      </c>
    </row>
    <row r="182" spans="1:7" ht="132" outlineLevel="4" collapsed="1">
      <c r="A182" s="16" t="s">
        <v>227</v>
      </c>
      <c r="B182" s="26" t="s">
        <v>228</v>
      </c>
      <c r="C182" s="24">
        <v>0</v>
      </c>
      <c r="D182" s="24">
        <v>0</v>
      </c>
      <c r="E182" s="24">
        <v>0</v>
      </c>
      <c r="F182" s="24">
        <v>18250</v>
      </c>
      <c r="G182" s="25">
        <v>0</v>
      </c>
    </row>
    <row r="183" spans="1:7" ht="132" hidden="1" outlineLevel="5" collapsed="1">
      <c r="A183" s="16" t="s">
        <v>229</v>
      </c>
      <c r="B183" s="26" t="s">
        <v>228</v>
      </c>
      <c r="C183" s="24">
        <v>0</v>
      </c>
      <c r="D183" s="24">
        <v>0</v>
      </c>
      <c r="E183" s="24">
        <v>0</v>
      </c>
      <c r="F183" s="24">
        <v>10000</v>
      </c>
      <c r="G183" s="25" t="e">
        <f t="shared" si="36"/>
        <v>#DIV/0!</v>
      </c>
    </row>
    <row r="184" spans="1:7" ht="132" hidden="1" outlineLevel="7">
      <c r="A184" s="16" t="s">
        <v>229</v>
      </c>
      <c r="B184" s="26" t="s">
        <v>228</v>
      </c>
      <c r="C184" s="24">
        <v>0</v>
      </c>
      <c r="D184" s="24">
        <v>0</v>
      </c>
      <c r="E184" s="24">
        <v>0</v>
      </c>
      <c r="F184" s="24">
        <v>10000</v>
      </c>
      <c r="G184" s="25" t="e">
        <f t="shared" si="36"/>
        <v>#DIV/0!</v>
      </c>
    </row>
    <row r="185" spans="1:7" ht="168" hidden="1" outlineLevel="5" collapsed="1">
      <c r="A185" s="16" t="s">
        <v>230</v>
      </c>
      <c r="B185" s="26" t="s">
        <v>231</v>
      </c>
      <c r="C185" s="24">
        <v>0</v>
      </c>
      <c r="D185" s="24">
        <v>0</v>
      </c>
      <c r="E185" s="24">
        <v>0</v>
      </c>
      <c r="F185" s="24">
        <v>250</v>
      </c>
      <c r="G185" s="25" t="e">
        <f t="shared" si="36"/>
        <v>#DIV/0!</v>
      </c>
    </row>
    <row r="186" spans="1:7" ht="168" hidden="1" outlineLevel="7">
      <c r="A186" s="16" t="s">
        <v>230</v>
      </c>
      <c r="B186" s="26" t="s">
        <v>231</v>
      </c>
      <c r="C186" s="24">
        <v>0</v>
      </c>
      <c r="D186" s="24">
        <v>0</v>
      </c>
      <c r="E186" s="24">
        <v>0</v>
      </c>
      <c r="F186" s="24">
        <v>250</v>
      </c>
      <c r="G186" s="25" t="e">
        <f t="shared" si="36"/>
        <v>#DIV/0!</v>
      </c>
    </row>
    <row r="187" spans="1:7" ht="156" outlineLevel="2">
      <c r="A187" s="16" t="s">
        <v>232</v>
      </c>
      <c r="B187" s="26" t="s">
        <v>233</v>
      </c>
      <c r="C187" s="24">
        <f>C188+C191</f>
        <v>36000</v>
      </c>
      <c r="D187" s="24">
        <f t="shared" ref="D187:F187" si="53">D188+D191</f>
        <v>36000</v>
      </c>
      <c r="E187" s="24">
        <f t="shared" si="53"/>
        <v>18000</v>
      </c>
      <c r="F187" s="24">
        <f t="shared" si="53"/>
        <v>11088.07</v>
      </c>
      <c r="G187" s="25">
        <f t="shared" si="36"/>
        <v>61.600388888888894</v>
      </c>
    </row>
    <row r="188" spans="1:7" ht="84" outlineLevel="3">
      <c r="A188" s="16" t="s">
        <v>234</v>
      </c>
      <c r="B188" s="3" t="s">
        <v>235</v>
      </c>
      <c r="C188" s="24">
        <f>C189</f>
        <v>0</v>
      </c>
      <c r="D188" s="24">
        <f t="shared" ref="D188:F188" si="54">D189</f>
        <v>0</v>
      </c>
      <c r="E188" s="24">
        <f t="shared" si="54"/>
        <v>0</v>
      </c>
      <c r="F188" s="24">
        <f t="shared" si="54"/>
        <v>3724.12</v>
      </c>
      <c r="G188" s="25">
        <v>0</v>
      </c>
    </row>
    <row r="189" spans="1:7" ht="108" outlineLevel="4" collapsed="1">
      <c r="A189" s="16" t="s">
        <v>236</v>
      </c>
      <c r="B189" s="3" t="s">
        <v>237</v>
      </c>
      <c r="C189" s="24">
        <v>0</v>
      </c>
      <c r="D189" s="24">
        <v>0</v>
      </c>
      <c r="E189" s="24">
        <v>0</v>
      </c>
      <c r="F189" s="24">
        <v>3724.12</v>
      </c>
      <c r="G189" s="25">
        <v>0</v>
      </c>
    </row>
    <row r="190" spans="1:7" ht="108" hidden="1" outlineLevel="7">
      <c r="A190" s="16" t="s">
        <v>236</v>
      </c>
      <c r="B190" s="3" t="s">
        <v>237</v>
      </c>
      <c r="C190" s="24">
        <v>0</v>
      </c>
      <c r="D190" s="24">
        <v>0</v>
      </c>
      <c r="E190" s="24">
        <v>0</v>
      </c>
      <c r="F190" s="24">
        <v>3724.12</v>
      </c>
      <c r="G190" s="25" t="e">
        <f t="shared" si="36"/>
        <v>#DIV/0!</v>
      </c>
    </row>
    <row r="191" spans="1:7" ht="120" outlineLevel="3">
      <c r="A191" s="16" t="s">
        <v>238</v>
      </c>
      <c r="B191" s="26" t="s">
        <v>239</v>
      </c>
      <c r="C191" s="24">
        <f>C192</f>
        <v>36000</v>
      </c>
      <c r="D191" s="24">
        <f t="shared" ref="D191:F191" si="55">D192</f>
        <v>36000</v>
      </c>
      <c r="E191" s="24">
        <f t="shared" si="55"/>
        <v>18000</v>
      </c>
      <c r="F191" s="24">
        <f t="shared" si="55"/>
        <v>7363.95</v>
      </c>
      <c r="G191" s="25">
        <f t="shared" si="36"/>
        <v>40.910833333333329</v>
      </c>
    </row>
    <row r="192" spans="1:7" ht="96" outlineLevel="4" collapsed="1">
      <c r="A192" s="16" t="s">
        <v>240</v>
      </c>
      <c r="B192" s="3" t="s">
        <v>241</v>
      </c>
      <c r="C192" s="24">
        <v>36000</v>
      </c>
      <c r="D192" s="24">
        <v>36000</v>
      </c>
      <c r="E192" s="24">
        <v>18000</v>
      </c>
      <c r="F192" s="24">
        <v>7363.95</v>
      </c>
      <c r="G192" s="25">
        <f t="shared" si="36"/>
        <v>40.910833333333329</v>
      </c>
    </row>
    <row r="193" spans="1:7" ht="96" hidden="1" outlineLevel="7">
      <c r="A193" s="16" t="s">
        <v>240</v>
      </c>
      <c r="B193" s="3" t="s">
        <v>241</v>
      </c>
      <c r="C193" s="24">
        <v>36000</v>
      </c>
      <c r="D193" s="24">
        <v>36000</v>
      </c>
      <c r="E193" s="24">
        <v>9000</v>
      </c>
      <c r="F193" s="24">
        <v>7363.95</v>
      </c>
      <c r="G193" s="25">
        <f t="shared" si="36"/>
        <v>81.821666666666658</v>
      </c>
    </row>
    <row r="194" spans="1:7" ht="24" outlineLevel="2">
      <c r="A194" s="16" t="s">
        <v>242</v>
      </c>
      <c r="B194" s="3" t="s">
        <v>243</v>
      </c>
      <c r="C194" s="24">
        <f>C195+C200</f>
        <v>83000</v>
      </c>
      <c r="D194" s="24">
        <f t="shared" ref="D194:E194" si="56">D195+D200</f>
        <v>83000</v>
      </c>
      <c r="E194" s="24">
        <f t="shared" si="56"/>
        <v>41500</v>
      </c>
      <c r="F194" s="24">
        <f>F195+F200</f>
        <v>70162.2</v>
      </c>
      <c r="G194" s="25">
        <f t="shared" si="36"/>
        <v>169.06554216867468</v>
      </c>
    </row>
    <row r="195" spans="1:7" ht="120" outlineLevel="3">
      <c r="A195" s="16" t="s">
        <v>244</v>
      </c>
      <c r="B195" s="26" t="s">
        <v>245</v>
      </c>
      <c r="C195" s="24">
        <f>C196+C198</f>
        <v>83000</v>
      </c>
      <c r="D195" s="24">
        <f t="shared" ref="D195:F195" si="57">D196+D198</f>
        <v>83000</v>
      </c>
      <c r="E195" s="24">
        <f t="shared" si="57"/>
        <v>41500</v>
      </c>
      <c r="F195" s="24">
        <f t="shared" si="57"/>
        <v>0</v>
      </c>
      <c r="G195" s="25">
        <f t="shared" si="36"/>
        <v>0</v>
      </c>
    </row>
    <row r="196" spans="1:7" ht="120" outlineLevel="4" collapsed="1">
      <c r="A196" s="16" t="s">
        <v>244</v>
      </c>
      <c r="B196" s="26" t="s">
        <v>245</v>
      </c>
      <c r="C196" s="24">
        <v>83000</v>
      </c>
      <c r="D196" s="24">
        <v>0</v>
      </c>
      <c r="E196" s="24">
        <v>0</v>
      </c>
      <c r="F196" s="24">
        <v>0</v>
      </c>
      <c r="G196" s="25">
        <v>0</v>
      </c>
    </row>
    <row r="197" spans="1:7" ht="120" hidden="1" outlineLevel="7">
      <c r="A197" s="16" t="s">
        <v>244</v>
      </c>
      <c r="B197" s="26" t="s">
        <v>245</v>
      </c>
      <c r="C197" s="24">
        <v>83000</v>
      </c>
      <c r="D197" s="24">
        <v>0</v>
      </c>
      <c r="E197" s="24">
        <v>0</v>
      </c>
      <c r="F197" s="24">
        <v>0</v>
      </c>
      <c r="G197" s="25" t="e">
        <f t="shared" si="36"/>
        <v>#DIV/0!</v>
      </c>
    </row>
    <row r="198" spans="1:7" ht="96" outlineLevel="4" collapsed="1">
      <c r="A198" s="16" t="s">
        <v>246</v>
      </c>
      <c r="B198" s="3" t="s">
        <v>247</v>
      </c>
      <c r="C198" s="24">
        <v>0</v>
      </c>
      <c r="D198" s="24">
        <v>83000</v>
      </c>
      <c r="E198" s="24">
        <v>41500</v>
      </c>
      <c r="F198" s="24">
        <v>0</v>
      </c>
      <c r="G198" s="25">
        <f t="shared" si="36"/>
        <v>0</v>
      </c>
    </row>
    <row r="199" spans="1:7" ht="96" hidden="1" outlineLevel="7">
      <c r="A199" s="16" t="s">
        <v>246</v>
      </c>
      <c r="B199" s="3" t="s">
        <v>247</v>
      </c>
      <c r="C199" s="24">
        <v>0</v>
      </c>
      <c r="D199" s="24">
        <v>83000</v>
      </c>
      <c r="E199" s="24">
        <v>20750</v>
      </c>
      <c r="F199" s="24">
        <v>0</v>
      </c>
      <c r="G199" s="25">
        <f t="shared" si="36"/>
        <v>0</v>
      </c>
    </row>
    <row r="200" spans="1:7" ht="108" outlineLevel="3">
      <c r="A200" s="16" t="s">
        <v>248</v>
      </c>
      <c r="B200" s="3" t="s">
        <v>249</v>
      </c>
      <c r="C200" s="24">
        <f>C201+C206</f>
        <v>0</v>
      </c>
      <c r="D200" s="24">
        <f t="shared" ref="D200:E200" si="58">D201+D206</f>
        <v>0</v>
      </c>
      <c r="E200" s="24">
        <f t="shared" si="58"/>
        <v>0</v>
      </c>
      <c r="F200" s="24">
        <f>F201+F206</f>
        <v>70162.2</v>
      </c>
      <c r="G200" s="25">
        <v>0</v>
      </c>
    </row>
    <row r="201" spans="1:7" ht="96" outlineLevel="4" collapsed="1">
      <c r="A201" s="16" t="s">
        <v>250</v>
      </c>
      <c r="B201" s="3" t="s">
        <v>251</v>
      </c>
      <c r="C201" s="24">
        <f>C202+C204</f>
        <v>0</v>
      </c>
      <c r="D201" s="24">
        <f t="shared" ref="D201:E201" si="59">D202+D204</f>
        <v>0</v>
      </c>
      <c r="E201" s="24">
        <f t="shared" si="59"/>
        <v>0</v>
      </c>
      <c r="F201" s="24">
        <v>70012.2</v>
      </c>
      <c r="G201" s="25">
        <v>0</v>
      </c>
    </row>
    <row r="202" spans="1:7" ht="96" hidden="1" outlineLevel="5" collapsed="1">
      <c r="A202" s="16" t="s">
        <v>250</v>
      </c>
      <c r="B202" s="3" t="s">
        <v>251</v>
      </c>
      <c r="C202" s="24">
        <v>0</v>
      </c>
      <c r="D202" s="24">
        <v>0</v>
      </c>
      <c r="E202" s="24">
        <v>0</v>
      </c>
      <c r="F202" s="24">
        <v>3000</v>
      </c>
      <c r="G202" s="25" t="e">
        <f t="shared" si="36"/>
        <v>#DIV/0!</v>
      </c>
    </row>
    <row r="203" spans="1:7" ht="96" hidden="1" outlineLevel="7">
      <c r="A203" s="16" t="s">
        <v>250</v>
      </c>
      <c r="B203" s="3" t="s">
        <v>251</v>
      </c>
      <c r="C203" s="24">
        <v>0</v>
      </c>
      <c r="D203" s="24">
        <v>0</v>
      </c>
      <c r="E203" s="24">
        <v>0</v>
      </c>
      <c r="F203" s="24">
        <v>3000</v>
      </c>
      <c r="G203" s="25" t="e">
        <f t="shared" si="36"/>
        <v>#DIV/0!</v>
      </c>
    </row>
    <row r="204" spans="1:7" ht="192" hidden="1" outlineLevel="5" collapsed="1">
      <c r="A204" s="16" t="s">
        <v>252</v>
      </c>
      <c r="B204" s="26" t="s">
        <v>253</v>
      </c>
      <c r="C204" s="24">
        <v>0</v>
      </c>
      <c r="D204" s="24">
        <v>0</v>
      </c>
      <c r="E204" s="24">
        <v>0</v>
      </c>
      <c r="F204" s="24">
        <v>37600</v>
      </c>
      <c r="G204" s="25" t="e">
        <f t="shared" si="36"/>
        <v>#DIV/0!</v>
      </c>
    </row>
    <row r="205" spans="1:7" ht="192" hidden="1" outlineLevel="7">
      <c r="A205" s="16" t="s">
        <v>252</v>
      </c>
      <c r="B205" s="26" t="s">
        <v>253</v>
      </c>
      <c r="C205" s="24">
        <v>0</v>
      </c>
      <c r="D205" s="24">
        <v>0</v>
      </c>
      <c r="E205" s="24">
        <v>0</v>
      </c>
      <c r="F205" s="24">
        <v>37600</v>
      </c>
      <c r="G205" s="25" t="e">
        <f t="shared" ref="G205:G268" si="60">F205/E205*100</f>
        <v>#DIV/0!</v>
      </c>
    </row>
    <row r="206" spans="1:7" ht="108" outlineLevel="4">
      <c r="A206" s="16" t="s">
        <v>254</v>
      </c>
      <c r="B206" s="3" t="s">
        <v>255</v>
      </c>
      <c r="C206" s="24">
        <v>0</v>
      </c>
      <c r="D206" s="24">
        <v>0</v>
      </c>
      <c r="E206" s="24">
        <v>0</v>
      </c>
      <c r="F206" s="24">
        <v>150</v>
      </c>
      <c r="G206" s="25">
        <v>0</v>
      </c>
    </row>
    <row r="207" spans="1:7" ht="24" outlineLevel="4">
      <c r="A207" s="39" t="s">
        <v>461</v>
      </c>
      <c r="B207" s="3" t="s">
        <v>463</v>
      </c>
      <c r="C207" s="24">
        <f>C208</f>
        <v>0</v>
      </c>
      <c r="D207" s="24">
        <f t="shared" ref="D207:F207" si="61">D208</f>
        <v>0</v>
      </c>
      <c r="E207" s="24">
        <f t="shared" si="61"/>
        <v>0</v>
      </c>
      <c r="F207" s="24">
        <f t="shared" si="61"/>
        <v>13980.38</v>
      </c>
      <c r="G207" s="25">
        <v>0</v>
      </c>
    </row>
    <row r="208" spans="1:7" ht="131.25" customHeight="1" outlineLevel="7">
      <c r="A208" s="39" t="s">
        <v>462</v>
      </c>
      <c r="B208" s="41" t="s">
        <v>464</v>
      </c>
      <c r="C208" s="24">
        <v>0</v>
      </c>
      <c r="D208" s="24">
        <v>0</v>
      </c>
      <c r="E208" s="24">
        <v>0</v>
      </c>
      <c r="F208" s="24">
        <v>13980.38</v>
      </c>
      <c r="G208" s="25">
        <v>0</v>
      </c>
    </row>
    <row r="209" spans="1:8" ht="24" outlineLevel="1">
      <c r="A209" s="21" t="s">
        <v>256</v>
      </c>
      <c r="B209" s="22" t="s">
        <v>257</v>
      </c>
      <c r="C209" s="23">
        <f>C210</f>
        <v>0</v>
      </c>
      <c r="D209" s="23">
        <f t="shared" ref="D209:F210" si="62">D210</f>
        <v>0</v>
      </c>
      <c r="E209" s="23">
        <f t="shared" si="62"/>
        <v>0</v>
      </c>
      <c r="F209" s="23">
        <f t="shared" si="62"/>
        <v>-4385.3</v>
      </c>
      <c r="G209" s="20">
        <v>0</v>
      </c>
    </row>
    <row r="210" spans="1:8" ht="24" outlineLevel="2">
      <c r="A210" s="16" t="s">
        <v>258</v>
      </c>
      <c r="B210" s="3" t="s">
        <v>259</v>
      </c>
      <c r="C210" s="24">
        <f>C211</f>
        <v>0</v>
      </c>
      <c r="D210" s="24">
        <f t="shared" si="62"/>
        <v>0</v>
      </c>
      <c r="E210" s="24">
        <f t="shared" si="62"/>
        <v>0</v>
      </c>
      <c r="F210" s="24">
        <f t="shared" si="62"/>
        <v>-4385.3</v>
      </c>
      <c r="G210" s="25">
        <v>0</v>
      </c>
    </row>
    <row r="211" spans="1:8" ht="36" outlineLevel="3" collapsed="1">
      <c r="A211" s="16" t="s">
        <v>260</v>
      </c>
      <c r="B211" s="3" t="s">
        <v>261</v>
      </c>
      <c r="C211" s="24">
        <v>0</v>
      </c>
      <c r="D211" s="24">
        <v>0</v>
      </c>
      <c r="E211" s="24">
        <v>0</v>
      </c>
      <c r="F211" s="24">
        <v>-4385.3</v>
      </c>
      <c r="G211" s="25">
        <v>0</v>
      </c>
    </row>
    <row r="212" spans="1:8" ht="36" hidden="1" outlineLevel="7">
      <c r="A212" s="16" t="s">
        <v>260</v>
      </c>
      <c r="B212" s="3" t="s">
        <v>261</v>
      </c>
      <c r="C212" s="24">
        <v>0</v>
      </c>
      <c r="D212" s="24">
        <v>0</v>
      </c>
      <c r="E212" s="24">
        <v>0</v>
      </c>
      <c r="F212" s="24">
        <v>-4385.3</v>
      </c>
      <c r="G212" s="20" t="e">
        <f t="shared" si="60"/>
        <v>#DIV/0!</v>
      </c>
    </row>
    <row r="213" spans="1:8" ht="24">
      <c r="A213" s="21" t="s">
        <v>262</v>
      </c>
      <c r="B213" s="22" t="s">
        <v>263</v>
      </c>
      <c r="C213" s="23">
        <f>C214+C323+C329+C335</f>
        <v>379453886.82999998</v>
      </c>
      <c r="D213" s="23">
        <f>D214+D323+D329+D335</f>
        <v>417666926.95999998</v>
      </c>
      <c r="E213" s="23">
        <f>E214+E323+E329+E335</f>
        <v>179347263.65000001</v>
      </c>
      <c r="F213" s="23">
        <f>F214+F323+F329+F335</f>
        <v>170173222.04999998</v>
      </c>
      <c r="G213" s="20">
        <f t="shared" si="60"/>
        <v>94.88476076339623</v>
      </c>
    </row>
    <row r="214" spans="1:8" ht="60" outlineLevel="1">
      <c r="A214" s="21" t="s">
        <v>264</v>
      </c>
      <c r="B214" s="22" t="s">
        <v>265</v>
      </c>
      <c r="C214" s="23">
        <f>C215+C224+C271+C312</f>
        <v>379131400</v>
      </c>
      <c r="D214" s="23">
        <f>D215+D224+D271+D312</f>
        <v>417344440.13</v>
      </c>
      <c r="E214" s="23">
        <f>E215+E224+E271+E312</f>
        <v>179024776.81999999</v>
      </c>
      <c r="F214" s="23">
        <f>F215+F224+F271+F312</f>
        <v>172143576.81999999</v>
      </c>
      <c r="G214" s="20">
        <f t="shared" si="60"/>
        <v>96.156286229073928</v>
      </c>
    </row>
    <row r="215" spans="1:8" ht="24" outlineLevel="2">
      <c r="A215" s="16" t="s">
        <v>266</v>
      </c>
      <c r="B215" s="3" t="s">
        <v>267</v>
      </c>
      <c r="C215" s="24">
        <f>C216+C219</f>
        <v>131975200</v>
      </c>
      <c r="D215" s="24">
        <f t="shared" ref="D215:F215" si="63">D216+D219</f>
        <v>138352481.16999999</v>
      </c>
      <c r="E215" s="24">
        <f t="shared" si="63"/>
        <v>70439781.170000002</v>
      </c>
      <c r="F215" s="24">
        <f t="shared" si="63"/>
        <v>70439781.170000002</v>
      </c>
      <c r="G215" s="25">
        <f t="shared" si="60"/>
        <v>100</v>
      </c>
    </row>
    <row r="216" spans="1:8" ht="24" outlineLevel="3">
      <c r="A216" s="16" t="s">
        <v>268</v>
      </c>
      <c r="B216" s="3" t="s">
        <v>269</v>
      </c>
      <c r="C216" s="24">
        <f>C217</f>
        <v>129290400</v>
      </c>
      <c r="D216" s="24">
        <f t="shared" ref="D216:F216" si="64">D217</f>
        <v>129290400</v>
      </c>
      <c r="E216" s="24">
        <f t="shared" si="64"/>
        <v>67231200</v>
      </c>
      <c r="F216" s="24">
        <f t="shared" si="64"/>
        <v>67231200</v>
      </c>
      <c r="G216" s="25">
        <f t="shared" si="60"/>
        <v>100</v>
      </c>
    </row>
    <row r="217" spans="1:8" ht="48" outlineLevel="4" collapsed="1">
      <c r="A217" s="16" t="s">
        <v>270</v>
      </c>
      <c r="B217" s="3" t="s">
        <v>271</v>
      </c>
      <c r="C217" s="24">
        <v>129290400</v>
      </c>
      <c r="D217" s="24">
        <v>129290400</v>
      </c>
      <c r="E217" s="24">
        <v>67231200</v>
      </c>
      <c r="F217" s="24">
        <v>67231200</v>
      </c>
      <c r="G217" s="25">
        <f t="shared" si="60"/>
        <v>100</v>
      </c>
    </row>
    <row r="218" spans="1:8" ht="48" hidden="1" outlineLevel="7">
      <c r="A218" s="16" t="s">
        <v>270</v>
      </c>
      <c r="B218" s="3" t="s">
        <v>271</v>
      </c>
      <c r="C218" s="24">
        <v>129290400</v>
      </c>
      <c r="D218" s="24">
        <v>129290400</v>
      </c>
      <c r="E218" s="24">
        <v>31030000</v>
      </c>
      <c r="F218" s="24">
        <v>31030000</v>
      </c>
      <c r="G218" s="25">
        <f t="shared" si="60"/>
        <v>100</v>
      </c>
    </row>
    <row r="219" spans="1:8" ht="24" outlineLevel="3">
      <c r="A219" s="16" t="s">
        <v>272</v>
      </c>
      <c r="B219" s="3" t="s">
        <v>273</v>
      </c>
      <c r="C219" s="24">
        <f>C220</f>
        <v>2684800</v>
      </c>
      <c r="D219" s="24">
        <f t="shared" ref="D219:F219" si="65">D220</f>
        <v>9062081.1699999999</v>
      </c>
      <c r="E219" s="24">
        <f t="shared" si="65"/>
        <v>3208581.17</v>
      </c>
      <c r="F219" s="24">
        <f t="shared" si="65"/>
        <v>3208581.17</v>
      </c>
      <c r="G219" s="25">
        <f t="shared" si="60"/>
        <v>100</v>
      </c>
    </row>
    <row r="220" spans="1:8" ht="24" outlineLevel="4">
      <c r="A220" s="16" t="s">
        <v>274</v>
      </c>
      <c r="B220" s="3" t="s">
        <v>275</v>
      </c>
      <c r="C220" s="24">
        <f>C221+C222+C223</f>
        <v>2684800</v>
      </c>
      <c r="D220" s="24">
        <f>D221+D222+D223</f>
        <v>9062081.1699999999</v>
      </c>
      <c r="E220" s="24">
        <f>E221+E222+E223</f>
        <v>3208581.17</v>
      </c>
      <c r="F220" s="24">
        <f>F221+F222+F223</f>
        <v>3208581.17</v>
      </c>
      <c r="G220" s="25">
        <f t="shared" si="60"/>
        <v>100</v>
      </c>
    </row>
    <row r="221" spans="1:8" ht="36" outlineLevel="4">
      <c r="A221" s="16"/>
      <c r="B221" s="3" t="s">
        <v>411</v>
      </c>
      <c r="C221" s="24">
        <v>2684800</v>
      </c>
      <c r="D221" s="24">
        <v>2684800</v>
      </c>
      <c r="E221" s="24">
        <v>2684800</v>
      </c>
      <c r="F221" s="24">
        <v>2684800</v>
      </c>
      <c r="G221" s="25">
        <f t="shared" si="60"/>
        <v>100</v>
      </c>
    </row>
    <row r="222" spans="1:8" ht="60" outlineLevel="4">
      <c r="A222" s="16"/>
      <c r="B222" s="3" t="s">
        <v>412</v>
      </c>
      <c r="C222" s="24">
        <v>0</v>
      </c>
      <c r="D222" s="24">
        <v>5853500</v>
      </c>
      <c r="E222" s="24">
        <v>0</v>
      </c>
      <c r="F222" s="24">
        <v>0</v>
      </c>
      <c r="G222" s="25">
        <v>0</v>
      </c>
    </row>
    <row r="223" spans="1:8" ht="60" outlineLevel="7">
      <c r="A223" s="16"/>
      <c r="B223" s="3" t="s">
        <v>413</v>
      </c>
      <c r="C223" s="24">
        <v>0</v>
      </c>
      <c r="D223" s="24">
        <v>523781.17</v>
      </c>
      <c r="E223" s="24">
        <v>523781.17</v>
      </c>
      <c r="F223" s="24">
        <v>523781.17</v>
      </c>
      <c r="G223" s="25">
        <f t="shared" si="60"/>
        <v>100</v>
      </c>
    </row>
    <row r="224" spans="1:8" ht="36" outlineLevel="2">
      <c r="A224" s="16" t="s">
        <v>276</v>
      </c>
      <c r="B224" s="3" t="s">
        <v>277</v>
      </c>
      <c r="C224" s="24">
        <f>C225+C230+C233+C236+C239+C244+C247+C252+C255+C258</f>
        <v>86373300</v>
      </c>
      <c r="D224" s="24">
        <f t="shared" ref="D224:F224" si="66">D225+D230+D233+D236+D239+D244+D247+D252+D255+D258</f>
        <v>102247608.69</v>
      </c>
      <c r="E224" s="24">
        <f t="shared" si="66"/>
        <v>6945761.5999999996</v>
      </c>
      <c r="F224" s="24">
        <f t="shared" si="66"/>
        <v>6945761.5999999996</v>
      </c>
      <c r="G224" s="25">
        <f t="shared" si="60"/>
        <v>100</v>
      </c>
      <c r="H224" s="27"/>
    </row>
    <row r="225" spans="1:8" ht="48" outlineLevel="2">
      <c r="A225" s="28" t="s">
        <v>432</v>
      </c>
      <c r="B225" s="29" t="s">
        <v>303</v>
      </c>
      <c r="C225" s="30">
        <f>C226</f>
        <v>6642700</v>
      </c>
      <c r="D225" s="30">
        <f t="shared" ref="D225:F225" si="67">D226</f>
        <v>2363039.85</v>
      </c>
      <c r="E225" s="30">
        <f t="shared" si="67"/>
        <v>0</v>
      </c>
      <c r="F225" s="30">
        <f t="shared" si="67"/>
        <v>0</v>
      </c>
      <c r="G225" s="25">
        <v>0</v>
      </c>
      <c r="H225" s="27"/>
    </row>
    <row r="226" spans="1:8" ht="48" outlineLevel="2">
      <c r="A226" s="28" t="s">
        <v>433</v>
      </c>
      <c r="B226" s="29" t="s">
        <v>305</v>
      </c>
      <c r="C226" s="30">
        <f>C227</f>
        <v>6642700</v>
      </c>
      <c r="D226" s="30">
        <f>D227+D228+D229</f>
        <v>2363039.85</v>
      </c>
      <c r="E226" s="30">
        <f t="shared" ref="E226:F226" si="68">E227+E228+E229</f>
        <v>0</v>
      </c>
      <c r="F226" s="30">
        <f t="shared" si="68"/>
        <v>0</v>
      </c>
      <c r="G226" s="25">
        <v>0</v>
      </c>
      <c r="H226" s="27"/>
    </row>
    <row r="227" spans="1:8" ht="84" outlineLevel="2">
      <c r="A227" s="28"/>
      <c r="B227" s="29" t="s">
        <v>431</v>
      </c>
      <c r="C227" s="30">
        <v>6642700</v>
      </c>
      <c r="D227" s="24">
        <v>0</v>
      </c>
      <c r="E227" s="24">
        <v>0</v>
      </c>
      <c r="F227" s="24">
        <v>0</v>
      </c>
      <c r="G227" s="25">
        <v>0</v>
      </c>
      <c r="H227" s="27"/>
    </row>
    <row r="228" spans="1:8" ht="108" outlineLevel="2">
      <c r="A228" s="28"/>
      <c r="B228" s="29" t="s">
        <v>465</v>
      </c>
      <c r="C228" s="30">
        <v>0</v>
      </c>
      <c r="D228" s="24">
        <v>276569.84999999998</v>
      </c>
      <c r="E228" s="24">
        <v>0</v>
      </c>
      <c r="F228" s="24">
        <v>0</v>
      </c>
      <c r="G228" s="25">
        <v>0</v>
      </c>
      <c r="H228" s="27"/>
    </row>
    <row r="229" spans="1:8" ht="84" outlineLevel="2">
      <c r="A229" s="28"/>
      <c r="B229" s="42" t="s">
        <v>466</v>
      </c>
      <c r="C229" s="30">
        <v>0</v>
      </c>
      <c r="D229" s="24">
        <v>2086470</v>
      </c>
      <c r="E229" s="24">
        <v>0</v>
      </c>
      <c r="F229" s="24">
        <v>0</v>
      </c>
      <c r="G229" s="25">
        <v>0</v>
      </c>
      <c r="H229" s="27"/>
    </row>
    <row r="230" spans="1:8" ht="48" outlineLevel="3">
      <c r="A230" s="16" t="s">
        <v>278</v>
      </c>
      <c r="B230" s="3" t="s">
        <v>279</v>
      </c>
      <c r="C230" s="24">
        <v>1555500</v>
      </c>
      <c r="D230" s="24">
        <v>1555549.56</v>
      </c>
      <c r="E230" s="24">
        <v>0</v>
      </c>
      <c r="F230" s="24">
        <v>0</v>
      </c>
      <c r="G230" s="25">
        <v>0</v>
      </c>
      <c r="H230" s="27"/>
    </row>
    <row r="231" spans="1:8" ht="60" outlineLevel="4" collapsed="1">
      <c r="A231" s="16" t="s">
        <v>280</v>
      </c>
      <c r="B231" s="3" t="s">
        <v>281</v>
      </c>
      <c r="C231" s="24">
        <v>1555500</v>
      </c>
      <c r="D231" s="24">
        <v>1555549.56</v>
      </c>
      <c r="E231" s="24">
        <v>0</v>
      </c>
      <c r="F231" s="24">
        <v>0</v>
      </c>
      <c r="G231" s="25">
        <v>0</v>
      </c>
    </row>
    <row r="232" spans="1:8" ht="60" hidden="1" outlineLevel="7">
      <c r="A232" s="16" t="s">
        <v>280</v>
      </c>
      <c r="B232" s="3" t="s">
        <v>281</v>
      </c>
      <c r="C232" s="24">
        <v>1555500</v>
      </c>
      <c r="D232" s="24">
        <v>1555549.56</v>
      </c>
      <c r="E232" s="24">
        <v>0</v>
      </c>
      <c r="F232" s="24">
        <v>0</v>
      </c>
      <c r="G232" s="25" t="e">
        <f t="shared" si="60"/>
        <v>#DIV/0!</v>
      </c>
    </row>
    <row r="233" spans="1:8" ht="60" outlineLevel="3">
      <c r="A233" s="16" t="s">
        <v>282</v>
      </c>
      <c r="B233" s="3" t="s">
        <v>283</v>
      </c>
      <c r="C233" s="24">
        <f>C234</f>
        <v>0</v>
      </c>
      <c r="D233" s="24">
        <f t="shared" ref="D233:F233" si="69">D234</f>
        <v>1568750</v>
      </c>
      <c r="E233" s="24">
        <f t="shared" si="69"/>
        <v>1418801.95</v>
      </c>
      <c r="F233" s="24">
        <f t="shared" si="69"/>
        <v>1418801.95</v>
      </c>
      <c r="G233" s="25">
        <f t="shared" si="60"/>
        <v>100</v>
      </c>
    </row>
    <row r="234" spans="1:8" ht="72" outlineLevel="4" collapsed="1">
      <c r="A234" s="16" t="s">
        <v>284</v>
      </c>
      <c r="B234" s="3" t="s">
        <v>285</v>
      </c>
      <c r="C234" s="24">
        <v>0</v>
      </c>
      <c r="D234" s="24">
        <v>1568750</v>
      </c>
      <c r="E234" s="24">
        <v>1418801.95</v>
      </c>
      <c r="F234" s="24">
        <v>1418801.95</v>
      </c>
      <c r="G234" s="25">
        <f t="shared" si="60"/>
        <v>100</v>
      </c>
    </row>
    <row r="235" spans="1:8" ht="72" hidden="1" outlineLevel="7">
      <c r="A235" s="16" t="s">
        <v>284</v>
      </c>
      <c r="B235" s="3" t="s">
        <v>285</v>
      </c>
      <c r="C235" s="24">
        <v>0</v>
      </c>
      <c r="D235" s="24">
        <v>1568750</v>
      </c>
      <c r="E235" s="24">
        <v>0</v>
      </c>
      <c r="F235" s="24">
        <v>0</v>
      </c>
      <c r="G235" s="25" t="e">
        <f t="shared" si="60"/>
        <v>#DIV/0!</v>
      </c>
    </row>
    <row r="236" spans="1:8" ht="36" outlineLevel="3">
      <c r="A236" s="16" t="s">
        <v>286</v>
      </c>
      <c r="B236" s="3" t="s">
        <v>287</v>
      </c>
      <c r="C236" s="24">
        <f>C237</f>
        <v>0</v>
      </c>
      <c r="D236" s="24">
        <f t="shared" ref="D236:F236" si="70">D237</f>
        <v>1656951</v>
      </c>
      <c r="E236" s="24">
        <f t="shared" si="70"/>
        <v>896326.32</v>
      </c>
      <c r="F236" s="24">
        <f t="shared" si="70"/>
        <v>896326.32</v>
      </c>
      <c r="G236" s="25">
        <f t="shared" si="60"/>
        <v>100</v>
      </c>
    </row>
    <row r="237" spans="1:8" ht="48" outlineLevel="4" collapsed="1">
      <c r="A237" s="16" t="s">
        <v>288</v>
      </c>
      <c r="B237" s="3" t="s">
        <v>289</v>
      </c>
      <c r="C237" s="24">
        <v>0</v>
      </c>
      <c r="D237" s="24">
        <v>1656951</v>
      </c>
      <c r="E237" s="24">
        <v>896326.32</v>
      </c>
      <c r="F237" s="24">
        <v>896326.32</v>
      </c>
      <c r="G237" s="25">
        <f t="shared" si="60"/>
        <v>100</v>
      </c>
    </row>
    <row r="238" spans="1:8" ht="48" hidden="1" outlineLevel="7">
      <c r="A238" s="16" t="s">
        <v>288</v>
      </c>
      <c r="B238" s="3" t="s">
        <v>289</v>
      </c>
      <c r="C238" s="24">
        <v>0</v>
      </c>
      <c r="D238" s="24">
        <v>1656951</v>
      </c>
      <c r="E238" s="24">
        <v>0</v>
      </c>
      <c r="F238" s="24">
        <v>0</v>
      </c>
      <c r="G238" s="25" t="e">
        <f t="shared" si="60"/>
        <v>#DIV/0!</v>
      </c>
    </row>
    <row r="239" spans="1:8" ht="24" outlineLevel="3">
      <c r="A239" s="16" t="s">
        <v>290</v>
      </c>
      <c r="B239" s="3" t="s">
        <v>291</v>
      </c>
      <c r="C239" s="24">
        <f>C240</f>
        <v>0</v>
      </c>
      <c r="D239" s="24">
        <f t="shared" ref="D239:F239" si="71">D240</f>
        <v>250000</v>
      </c>
      <c r="E239" s="24">
        <f t="shared" si="71"/>
        <v>250000</v>
      </c>
      <c r="F239" s="24">
        <f t="shared" si="71"/>
        <v>250000</v>
      </c>
      <c r="G239" s="25">
        <f t="shared" si="60"/>
        <v>100</v>
      </c>
    </row>
    <row r="240" spans="1:8" ht="36" outlineLevel="4" collapsed="1">
      <c r="A240" s="16" t="s">
        <v>292</v>
      </c>
      <c r="B240" s="3" t="s">
        <v>293</v>
      </c>
      <c r="C240" s="24">
        <f>C242+C243</f>
        <v>0</v>
      </c>
      <c r="D240" s="24">
        <f t="shared" ref="D240:F240" si="72">D242+D243</f>
        <v>250000</v>
      </c>
      <c r="E240" s="24">
        <f t="shared" si="72"/>
        <v>250000</v>
      </c>
      <c r="F240" s="24">
        <f t="shared" si="72"/>
        <v>250000</v>
      </c>
      <c r="G240" s="25">
        <f t="shared" si="60"/>
        <v>100</v>
      </c>
    </row>
    <row r="241" spans="1:9" ht="36" hidden="1" outlineLevel="7">
      <c r="A241" s="16" t="s">
        <v>292</v>
      </c>
      <c r="B241" s="3" t="s">
        <v>293</v>
      </c>
      <c r="C241" s="24">
        <v>0</v>
      </c>
      <c r="D241" s="24">
        <v>250000</v>
      </c>
      <c r="E241" s="24">
        <v>0</v>
      </c>
      <c r="F241" s="24">
        <v>0</v>
      </c>
      <c r="G241" s="25" t="e">
        <f t="shared" si="60"/>
        <v>#DIV/0!</v>
      </c>
    </row>
    <row r="242" spans="1:9" ht="60" outlineLevel="7">
      <c r="A242" s="16"/>
      <c r="B242" s="3" t="s">
        <v>396</v>
      </c>
      <c r="C242" s="24">
        <v>0</v>
      </c>
      <c r="D242" s="24">
        <v>50000</v>
      </c>
      <c r="E242" s="24">
        <v>50000</v>
      </c>
      <c r="F242" s="24">
        <v>50000</v>
      </c>
      <c r="G242" s="25">
        <f t="shared" si="60"/>
        <v>100</v>
      </c>
    </row>
    <row r="243" spans="1:9" ht="48" outlineLevel="7">
      <c r="A243" s="16"/>
      <c r="B243" s="3" t="s">
        <v>397</v>
      </c>
      <c r="C243" s="24">
        <v>0</v>
      </c>
      <c r="D243" s="24">
        <v>200000</v>
      </c>
      <c r="E243" s="24">
        <v>200000</v>
      </c>
      <c r="F243" s="24">
        <v>200000</v>
      </c>
      <c r="G243" s="25">
        <f t="shared" si="60"/>
        <v>100</v>
      </c>
    </row>
    <row r="244" spans="1:9" ht="36" outlineLevel="3">
      <c r="A244" s="16" t="s">
        <v>294</v>
      </c>
      <c r="B244" s="3" t="s">
        <v>295</v>
      </c>
      <c r="C244" s="24">
        <f>C245</f>
        <v>3939000</v>
      </c>
      <c r="D244" s="24">
        <f t="shared" ref="D244:F244" si="73">D245</f>
        <v>3939008.53</v>
      </c>
      <c r="E244" s="24">
        <f t="shared" si="73"/>
        <v>0</v>
      </c>
      <c r="F244" s="24">
        <f t="shared" si="73"/>
        <v>0</v>
      </c>
      <c r="G244" s="25">
        <v>0</v>
      </c>
    </row>
    <row r="245" spans="1:9" ht="48" outlineLevel="4" collapsed="1">
      <c r="A245" s="16" t="s">
        <v>296</v>
      </c>
      <c r="B245" s="3" t="s">
        <v>297</v>
      </c>
      <c r="C245" s="24">
        <v>3939000</v>
      </c>
      <c r="D245" s="24">
        <v>3939008.53</v>
      </c>
      <c r="E245" s="24">
        <v>0</v>
      </c>
      <c r="F245" s="24">
        <v>0</v>
      </c>
      <c r="G245" s="25">
        <v>0</v>
      </c>
    </row>
    <row r="246" spans="1:9" ht="48" hidden="1" outlineLevel="7">
      <c r="A246" s="16" t="s">
        <v>296</v>
      </c>
      <c r="B246" s="3" t="s">
        <v>297</v>
      </c>
      <c r="C246" s="24">
        <v>3939000</v>
      </c>
      <c r="D246" s="24">
        <v>3939008.53</v>
      </c>
      <c r="E246" s="24">
        <v>0</v>
      </c>
      <c r="F246" s="24">
        <v>0</v>
      </c>
      <c r="G246" s="25" t="e">
        <f t="shared" si="60"/>
        <v>#DIV/0!</v>
      </c>
    </row>
    <row r="247" spans="1:9" ht="36" outlineLevel="3">
      <c r="A247" s="16" t="s">
        <v>298</v>
      </c>
      <c r="B247" s="3" t="s">
        <v>299</v>
      </c>
      <c r="C247" s="24">
        <f>C248</f>
        <v>10199400</v>
      </c>
      <c r="D247" s="24">
        <f t="shared" ref="D247:F247" si="74">D248</f>
        <v>10488711.539999999</v>
      </c>
      <c r="E247" s="24">
        <f t="shared" si="74"/>
        <v>0</v>
      </c>
      <c r="F247" s="24">
        <f t="shared" si="74"/>
        <v>0</v>
      </c>
      <c r="G247" s="25">
        <v>0</v>
      </c>
    </row>
    <row r="248" spans="1:9" ht="48" outlineLevel="4" collapsed="1">
      <c r="A248" s="16" t="s">
        <v>300</v>
      </c>
      <c r="B248" s="3" t="s">
        <v>301</v>
      </c>
      <c r="C248" s="24">
        <v>10199400</v>
      </c>
      <c r="D248" s="24">
        <f>D250+D251</f>
        <v>10488711.539999999</v>
      </c>
      <c r="E248" s="24">
        <f t="shared" ref="E248:F248" si="75">E250+E251</f>
        <v>0</v>
      </c>
      <c r="F248" s="24">
        <f t="shared" si="75"/>
        <v>0</v>
      </c>
      <c r="G248" s="25">
        <v>0</v>
      </c>
      <c r="I248" s="31"/>
    </row>
    <row r="249" spans="1:9" ht="81" hidden="1" outlineLevel="7">
      <c r="A249" s="16" t="s">
        <v>300</v>
      </c>
      <c r="B249" s="3" t="s">
        <v>301</v>
      </c>
      <c r="C249" s="24">
        <v>10199400</v>
      </c>
      <c r="D249" s="24">
        <v>10199431.720000001</v>
      </c>
      <c r="E249" s="24">
        <v>0</v>
      </c>
      <c r="F249" s="24">
        <v>0</v>
      </c>
      <c r="G249" s="25" t="e">
        <f t="shared" si="60"/>
        <v>#DIV/0!</v>
      </c>
      <c r="I249" s="31" t="s">
        <v>398</v>
      </c>
    </row>
    <row r="250" spans="1:9" ht="48" outlineLevel="7">
      <c r="A250" s="16"/>
      <c r="B250" s="3" t="s">
        <v>414</v>
      </c>
      <c r="C250" s="24">
        <v>0</v>
      </c>
      <c r="D250" s="24">
        <v>8438899.6099999994</v>
      </c>
      <c r="E250" s="24">
        <v>0</v>
      </c>
      <c r="F250" s="24">
        <v>0</v>
      </c>
      <c r="G250" s="25">
        <v>0</v>
      </c>
      <c r="I250" s="31"/>
    </row>
    <row r="251" spans="1:9" ht="48" outlineLevel="7">
      <c r="A251" s="16"/>
      <c r="B251" s="3" t="s">
        <v>415</v>
      </c>
      <c r="C251" s="24">
        <v>0</v>
      </c>
      <c r="D251" s="24">
        <v>2049811.93</v>
      </c>
      <c r="E251" s="24">
        <v>0</v>
      </c>
      <c r="F251" s="24">
        <v>0</v>
      </c>
      <c r="G251" s="25">
        <v>0</v>
      </c>
      <c r="I251" s="31"/>
    </row>
    <row r="252" spans="1:9" ht="48" outlineLevel="3">
      <c r="A252" s="16" t="s">
        <v>302</v>
      </c>
      <c r="B252" s="3" t="s">
        <v>303</v>
      </c>
      <c r="C252" s="24">
        <f>C253</f>
        <v>4135800</v>
      </c>
      <c r="D252" s="24">
        <f t="shared" ref="D252:F252" si="76">D253</f>
        <v>4135800</v>
      </c>
      <c r="E252" s="24">
        <f t="shared" si="76"/>
        <v>0</v>
      </c>
      <c r="F252" s="24">
        <f t="shared" si="76"/>
        <v>0</v>
      </c>
      <c r="G252" s="25">
        <v>0</v>
      </c>
      <c r="I252" s="31"/>
    </row>
    <row r="253" spans="1:9" ht="48" outlineLevel="4">
      <c r="A253" s="16" t="s">
        <v>304</v>
      </c>
      <c r="B253" s="3" t="s">
        <v>305</v>
      </c>
      <c r="C253" s="24">
        <f>C254</f>
        <v>4135800</v>
      </c>
      <c r="D253" s="24">
        <f t="shared" ref="D253:F253" si="77">D254</f>
        <v>4135800</v>
      </c>
      <c r="E253" s="24">
        <f t="shared" si="77"/>
        <v>0</v>
      </c>
      <c r="F253" s="24">
        <f t="shared" si="77"/>
        <v>0</v>
      </c>
      <c r="G253" s="25">
        <v>0</v>
      </c>
    </row>
    <row r="254" spans="1:9" ht="36" outlineLevel="7">
      <c r="A254" s="16"/>
      <c r="B254" s="3" t="s">
        <v>416</v>
      </c>
      <c r="C254" s="24">
        <v>4135800</v>
      </c>
      <c r="D254" s="24">
        <v>4135800</v>
      </c>
      <c r="E254" s="24">
        <v>0</v>
      </c>
      <c r="F254" s="24">
        <v>0</v>
      </c>
      <c r="G254" s="25">
        <v>0</v>
      </c>
    </row>
    <row r="255" spans="1:9" ht="72" outlineLevel="3">
      <c r="A255" s="16" t="s">
        <v>306</v>
      </c>
      <c r="B255" s="3" t="s">
        <v>307</v>
      </c>
      <c r="C255" s="24">
        <f>C256</f>
        <v>17727800</v>
      </c>
      <c r="D255" s="24">
        <f t="shared" ref="D255:F255" si="78">D256</f>
        <v>17727777.48</v>
      </c>
      <c r="E255" s="24">
        <f t="shared" si="78"/>
        <v>0</v>
      </c>
      <c r="F255" s="24">
        <f t="shared" si="78"/>
        <v>0</v>
      </c>
      <c r="G255" s="25">
        <v>0</v>
      </c>
    </row>
    <row r="256" spans="1:9" ht="84" outlineLevel="4">
      <c r="A256" s="16" t="s">
        <v>308</v>
      </c>
      <c r="B256" s="3" t="s">
        <v>309</v>
      </c>
      <c r="C256" s="24">
        <f>C257</f>
        <v>17727800</v>
      </c>
      <c r="D256" s="24">
        <f t="shared" ref="D256:F256" si="79">D257</f>
        <v>17727777.48</v>
      </c>
      <c r="E256" s="24">
        <f t="shared" si="79"/>
        <v>0</v>
      </c>
      <c r="F256" s="24">
        <f t="shared" si="79"/>
        <v>0</v>
      </c>
      <c r="G256" s="25">
        <v>0</v>
      </c>
    </row>
    <row r="257" spans="1:8" ht="120" outlineLevel="7">
      <c r="A257" s="16"/>
      <c r="B257" s="3" t="s">
        <v>417</v>
      </c>
      <c r="C257" s="24">
        <v>17727800</v>
      </c>
      <c r="D257" s="24">
        <v>17727777.48</v>
      </c>
      <c r="E257" s="24">
        <v>0</v>
      </c>
      <c r="F257" s="24">
        <v>0</v>
      </c>
      <c r="G257" s="25">
        <v>0</v>
      </c>
    </row>
    <row r="258" spans="1:8" ht="24" outlineLevel="3">
      <c r="A258" s="16" t="s">
        <v>310</v>
      </c>
      <c r="B258" s="3" t="s">
        <v>311</v>
      </c>
      <c r="C258" s="24">
        <f>C259</f>
        <v>42173100</v>
      </c>
      <c r="D258" s="24">
        <f>D259</f>
        <v>58562020.730000004</v>
      </c>
      <c r="E258" s="24">
        <f t="shared" ref="E258:F258" si="80">E259</f>
        <v>4380633.33</v>
      </c>
      <c r="F258" s="24">
        <f t="shared" si="80"/>
        <v>4380633.33</v>
      </c>
      <c r="G258" s="25">
        <f t="shared" si="60"/>
        <v>100</v>
      </c>
    </row>
    <row r="259" spans="1:8" ht="24" outlineLevel="4" collapsed="1">
      <c r="A259" s="16" t="s">
        <v>312</v>
      </c>
      <c r="B259" s="3" t="s">
        <v>313</v>
      </c>
      <c r="C259" s="24">
        <f>C261+C262+C263+C264+C265+C266+C267+C268+C269+C270</f>
        <v>42173100</v>
      </c>
      <c r="D259" s="24">
        <f t="shared" ref="D259:F259" si="81">D261+D262+D263+D264+D265+D266+D267+D268+D269+D270</f>
        <v>58562020.730000004</v>
      </c>
      <c r="E259" s="24">
        <f t="shared" si="81"/>
        <v>4380633.33</v>
      </c>
      <c r="F259" s="24">
        <f t="shared" si="81"/>
        <v>4380633.33</v>
      </c>
      <c r="G259" s="25">
        <f t="shared" si="60"/>
        <v>100</v>
      </c>
    </row>
    <row r="260" spans="1:8" ht="24" hidden="1" outlineLevel="7">
      <c r="A260" s="16" t="s">
        <v>312</v>
      </c>
      <c r="B260" s="3" t="s">
        <v>313</v>
      </c>
      <c r="C260" s="24">
        <v>48815800</v>
      </c>
      <c r="D260" s="24">
        <v>60795666.130000003</v>
      </c>
      <c r="E260" s="24">
        <v>0</v>
      </c>
      <c r="F260" s="24">
        <v>0</v>
      </c>
      <c r="G260" s="25" t="e">
        <f t="shared" si="60"/>
        <v>#DIV/0!</v>
      </c>
    </row>
    <row r="261" spans="1:8" ht="36" outlineLevel="7">
      <c r="A261" s="16"/>
      <c r="B261" s="3" t="s">
        <v>399</v>
      </c>
      <c r="C261" s="24">
        <v>76900</v>
      </c>
      <c r="D261" s="24">
        <v>76900</v>
      </c>
      <c r="E261" s="24">
        <v>76900</v>
      </c>
      <c r="F261" s="24">
        <v>76900</v>
      </c>
      <c r="G261" s="25">
        <f t="shared" si="60"/>
        <v>100</v>
      </c>
    </row>
    <row r="262" spans="1:8" ht="24" outlineLevel="7">
      <c r="A262" s="16"/>
      <c r="B262" s="3" t="s">
        <v>400</v>
      </c>
      <c r="C262" s="24">
        <v>0</v>
      </c>
      <c r="D262" s="24">
        <v>6000000</v>
      </c>
      <c r="E262" s="24">
        <v>1800000</v>
      </c>
      <c r="F262" s="24">
        <v>1800000</v>
      </c>
      <c r="G262" s="25">
        <f t="shared" si="60"/>
        <v>100</v>
      </c>
    </row>
    <row r="263" spans="1:8" ht="36" outlineLevel="7">
      <c r="A263" s="16"/>
      <c r="B263" s="3" t="s">
        <v>401</v>
      </c>
      <c r="C263" s="24">
        <v>70400</v>
      </c>
      <c r="D263" s="24">
        <v>70400</v>
      </c>
      <c r="E263" s="24">
        <v>70400</v>
      </c>
      <c r="F263" s="24">
        <v>70400</v>
      </c>
      <c r="G263" s="25">
        <f t="shared" si="60"/>
        <v>100</v>
      </c>
    </row>
    <row r="264" spans="1:8" ht="36" outlineLevel="7">
      <c r="A264" s="16"/>
      <c r="B264" s="3" t="s">
        <v>402</v>
      </c>
      <c r="C264" s="24">
        <v>32025800</v>
      </c>
      <c r="D264" s="24">
        <v>33026920.09</v>
      </c>
      <c r="E264" s="24">
        <v>0</v>
      </c>
      <c r="F264" s="24">
        <v>0</v>
      </c>
      <c r="G264" s="25">
        <v>0</v>
      </c>
    </row>
    <row r="265" spans="1:8" ht="72" outlineLevel="7">
      <c r="A265" s="16"/>
      <c r="B265" s="3" t="s">
        <v>403</v>
      </c>
      <c r="C265" s="24">
        <v>0</v>
      </c>
      <c r="D265" s="24">
        <v>7117289.2300000004</v>
      </c>
      <c r="E265" s="24">
        <v>0</v>
      </c>
      <c r="F265" s="24">
        <v>0</v>
      </c>
      <c r="G265" s="25">
        <v>0</v>
      </c>
    </row>
    <row r="266" spans="1:8" ht="36" outlineLevel="7">
      <c r="A266" s="16"/>
      <c r="B266" s="3" t="s">
        <v>404</v>
      </c>
      <c r="C266" s="24">
        <v>0</v>
      </c>
      <c r="D266" s="24">
        <v>2905286.76</v>
      </c>
      <c r="E266" s="24">
        <v>0</v>
      </c>
      <c r="F266" s="24">
        <v>0</v>
      </c>
      <c r="G266" s="25">
        <v>0</v>
      </c>
    </row>
    <row r="267" spans="1:8" ht="36" outlineLevel="7">
      <c r="A267" s="16"/>
      <c r="B267" s="3" t="s">
        <v>405</v>
      </c>
      <c r="C267" s="24">
        <v>10000000</v>
      </c>
      <c r="D267" s="24">
        <v>7913530</v>
      </c>
      <c r="E267" s="24">
        <v>2253333.33</v>
      </c>
      <c r="F267" s="24">
        <v>2253333.33</v>
      </c>
      <c r="G267" s="25">
        <f t="shared" si="60"/>
        <v>100</v>
      </c>
    </row>
    <row r="268" spans="1:8" ht="36" outlineLevel="7">
      <c r="A268" s="16"/>
      <c r="B268" s="3" t="s">
        <v>406</v>
      </c>
      <c r="C268" s="24">
        <v>0</v>
      </c>
      <c r="D268" s="24">
        <v>180000</v>
      </c>
      <c r="E268" s="24">
        <v>180000</v>
      </c>
      <c r="F268" s="24">
        <v>180000</v>
      </c>
      <c r="G268" s="25">
        <f t="shared" si="60"/>
        <v>100</v>
      </c>
    </row>
    <row r="269" spans="1:8" ht="48" outlineLevel="7">
      <c r="A269" s="16"/>
      <c r="B269" s="3" t="s">
        <v>407</v>
      </c>
      <c r="C269" s="24">
        <v>0</v>
      </c>
      <c r="D269" s="24">
        <v>1064194.6499999999</v>
      </c>
      <c r="E269" s="24">
        <v>0</v>
      </c>
      <c r="F269" s="24">
        <v>0</v>
      </c>
      <c r="G269" s="25">
        <v>0</v>
      </c>
    </row>
    <row r="270" spans="1:8" ht="72" outlineLevel="7">
      <c r="A270" s="39"/>
      <c r="B270" s="3" t="s">
        <v>467</v>
      </c>
      <c r="C270" s="24">
        <v>0</v>
      </c>
      <c r="D270" s="24">
        <v>207500</v>
      </c>
      <c r="E270" s="24">
        <v>0</v>
      </c>
      <c r="F270" s="24">
        <v>0</v>
      </c>
      <c r="G270" s="25">
        <v>0</v>
      </c>
    </row>
    <row r="271" spans="1:8" ht="24" outlineLevel="2">
      <c r="A271" s="16" t="s">
        <v>314</v>
      </c>
      <c r="B271" s="3" t="s">
        <v>315</v>
      </c>
      <c r="C271" s="24">
        <f>C272+C289+C292+C295+C298+C301+C304+C307</f>
        <v>149889100</v>
      </c>
      <c r="D271" s="24">
        <f>D272+D289+D292+D295+D298+D301+D304+D307</f>
        <v>151199737.97</v>
      </c>
      <c r="E271" s="24">
        <f>E272+E289+E292+E295+E298+E301+E304+E307</f>
        <v>85849565.410000011</v>
      </c>
      <c r="F271" s="24">
        <f>F272+F289+F292+F295+F298+F301+F304+F307</f>
        <v>78968365.410000011</v>
      </c>
      <c r="G271" s="25">
        <f t="shared" ref="G271:G328" si="82">F271/E271*100</f>
        <v>91.984583769135241</v>
      </c>
      <c r="H271" s="27"/>
    </row>
    <row r="272" spans="1:8" ht="48" outlineLevel="3">
      <c r="A272" s="16" t="s">
        <v>316</v>
      </c>
      <c r="B272" s="3" t="s">
        <v>317</v>
      </c>
      <c r="C272" s="24">
        <f>C273</f>
        <v>133873600</v>
      </c>
      <c r="D272" s="24">
        <f t="shared" ref="D272:F272" si="83">D273</f>
        <v>135207663</v>
      </c>
      <c r="E272" s="24">
        <f t="shared" si="83"/>
        <v>77979509.180000007</v>
      </c>
      <c r="F272" s="24">
        <f t="shared" si="83"/>
        <v>71098309.180000007</v>
      </c>
      <c r="G272" s="25">
        <f t="shared" si="82"/>
        <v>91.175630531200014</v>
      </c>
      <c r="H272" s="27"/>
    </row>
    <row r="273" spans="1:8" ht="48" outlineLevel="4" collapsed="1">
      <c r="A273" s="16" t="s">
        <v>318</v>
      </c>
      <c r="B273" s="3" t="s">
        <v>319</v>
      </c>
      <c r="C273" s="24">
        <f>C281+C278+C279+C280+C288+C284+C287+C286+C282+C277+C276+C283+C285+C275</f>
        <v>133873600</v>
      </c>
      <c r="D273" s="24">
        <f>D281+D278+D279+D280+D288+D284+D287+D286+D282+D277+D276+D283+D285+D275</f>
        <v>135207663</v>
      </c>
      <c r="E273" s="24">
        <f>E281+E278+E279+E280+E288+E284+E287+E286+E282+E277+E276+E283+E285+E275</f>
        <v>77979509.180000007</v>
      </c>
      <c r="F273" s="24">
        <f>F281+F278+F279+F280+F288+F284+F287+F286+F282+F277+F276+F283+F285+F275</f>
        <v>71098309.180000007</v>
      </c>
      <c r="G273" s="25">
        <f t="shared" si="82"/>
        <v>91.175630531200014</v>
      </c>
    </row>
    <row r="274" spans="1:8" ht="48" hidden="1" outlineLevel="7">
      <c r="A274" s="16" t="s">
        <v>318</v>
      </c>
      <c r="B274" s="3" t="s">
        <v>319</v>
      </c>
      <c r="C274" s="24">
        <v>133873600</v>
      </c>
      <c r="D274" s="24">
        <v>132120000</v>
      </c>
      <c r="E274" s="24">
        <v>31083587.66</v>
      </c>
      <c r="F274" s="24">
        <v>24202387.66</v>
      </c>
      <c r="G274" s="25">
        <f t="shared" si="82"/>
        <v>77.86227228572109</v>
      </c>
    </row>
    <row r="275" spans="1:8" ht="36" outlineLevel="7">
      <c r="A275" s="16"/>
      <c r="B275" s="32" t="s">
        <v>430</v>
      </c>
      <c r="C275" s="24">
        <v>125534500</v>
      </c>
      <c r="D275" s="24">
        <v>126657663</v>
      </c>
      <c r="E275" s="24">
        <v>72663464</v>
      </c>
      <c r="F275" s="24">
        <v>65782264</v>
      </c>
      <c r="G275" s="25">
        <f t="shared" si="82"/>
        <v>90.530041342372556</v>
      </c>
    </row>
    <row r="276" spans="1:8" ht="108" outlineLevel="7">
      <c r="A276" s="16"/>
      <c r="B276" s="4" t="s">
        <v>427</v>
      </c>
      <c r="C276" s="24">
        <v>2100</v>
      </c>
      <c r="D276" s="24">
        <v>2100</v>
      </c>
      <c r="E276" s="24">
        <v>2100</v>
      </c>
      <c r="F276" s="24">
        <v>2100</v>
      </c>
      <c r="G276" s="25">
        <f t="shared" si="82"/>
        <v>100</v>
      </c>
    </row>
    <row r="277" spans="1:8" ht="48" outlineLevel="7">
      <c r="A277" s="16"/>
      <c r="B277" s="4" t="s">
        <v>426</v>
      </c>
      <c r="C277" s="24">
        <v>30700</v>
      </c>
      <c r="D277" s="24">
        <v>43100</v>
      </c>
      <c r="E277" s="24">
        <v>43100</v>
      </c>
      <c r="F277" s="24">
        <v>43100</v>
      </c>
      <c r="G277" s="25">
        <f t="shared" si="82"/>
        <v>100</v>
      </c>
    </row>
    <row r="278" spans="1:8" ht="84" outlineLevel="7">
      <c r="A278" s="16"/>
      <c r="B278" s="4" t="s">
        <v>419</v>
      </c>
      <c r="C278" s="24">
        <v>54100</v>
      </c>
      <c r="D278" s="24">
        <v>54100</v>
      </c>
      <c r="E278" s="24">
        <v>27050</v>
      </c>
      <c r="F278" s="24">
        <v>27050</v>
      </c>
      <c r="G278" s="25">
        <f t="shared" si="82"/>
        <v>100</v>
      </c>
    </row>
    <row r="279" spans="1:8" ht="36" outlineLevel="7">
      <c r="A279" s="16"/>
      <c r="B279" s="3" t="s">
        <v>420</v>
      </c>
      <c r="C279" s="24">
        <v>2169200</v>
      </c>
      <c r="D279" s="24">
        <v>2169200</v>
      </c>
      <c r="E279" s="24">
        <v>1775303.2</v>
      </c>
      <c r="F279" s="24">
        <v>1775303.2</v>
      </c>
      <c r="G279" s="25">
        <f t="shared" si="82"/>
        <v>100</v>
      </c>
      <c r="H279" s="27"/>
    </row>
    <row r="280" spans="1:8" ht="107.25" customHeight="1" outlineLevel="7">
      <c r="A280" s="16"/>
      <c r="B280" s="4" t="s">
        <v>421</v>
      </c>
      <c r="C280" s="24">
        <v>4719500</v>
      </c>
      <c r="D280" s="24">
        <v>4719500</v>
      </c>
      <c r="E280" s="24">
        <v>2698300</v>
      </c>
      <c r="F280" s="24">
        <v>2698300</v>
      </c>
      <c r="G280" s="25">
        <f t="shared" si="82"/>
        <v>100</v>
      </c>
    </row>
    <row r="281" spans="1:8" ht="48" outlineLevel="7">
      <c r="A281" s="16"/>
      <c r="B281" s="4" t="s">
        <v>418</v>
      </c>
      <c r="C281" s="24">
        <v>783800</v>
      </c>
      <c r="D281" s="24">
        <v>783800</v>
      </c>
      <c r="E281" s="24">
        <v>391902</v>
      </c>
      <c r="F281" s="24">
        <v>391902</v>
      </c>
      <c r="G281" s="25">
        <f t="shared" si="82"/>
        <v>100</v>
      </c>
    </row>
    <row r="282" spans="1:8" ht="48" outlineLevel="7">
      <c r="A282" s="16"/>
      <c r="B282" s="4" t="s">
        <v>426</v>
      </c>
      <c r="C282" s="24">
        <v>45400</v>
      </c>
      <c r="D282" s="24">
        <v>45400</v>
      </c>
      <c r="E282" s="24">
        <v>22700</v>
      </c>
      <c r="F282" s="24">
        <v>22700</v>
      </c>
      <c r="G282" s="25">
        <f t="shared" si="82"/>
        <v>100</v>
      </c>
    </row>
    <row r="283" spans="1:8" ht="48" outlineLevel="7">
      <c r="A283" s="16"/>
      <c r="B283" s="4" t="s">
        <v>428</v>
      </c>
      <c r="C283" s="24">
        <v>521800</v>
      </c>
      <c r="D283" s="24">
        <v>521800</v>
      </c>
      <c r="E283" s="24">
        <v>260899.98</v>
      </c>
      <c r="F283" s="24">
        <v>260899.98</v>
      </c>
      <c r="G283" s="25">
        <f t="shared" si="82"/>
        <v>100</v>
      </c>
    </row>
    <row r="284" spans="1:8" ht="36" outlineLevel="7">
      <c r="A284" s="16"/>
      <c r="B284" s="3" t="s">
        <v>408</v>
      </c>
      <c r="C284" s="24">
        <v>600</v>
      </c>
      <c r="D284" s="24">
        <v>600</v>
      </c>
      <c r="E284" s="24">
        <v>300</v>
      </c>
      <c r="F284" s="24">
        <v>300</v>
      </c>
      <c r="G284" s="25">
        <f t="shared" si="82"/>
        <v>100</v>
      </c>
    </row>
    <row r="285" spans="1:8" ht="84" outlineLevel="7">
      <c r="A285" s="16"/>
      <c r="B285" s="3" t="s">
        <v>429</v>
      </c>
      <c r="C285" s="24">
        <v>9800</v>
      </c>
      <c r="D285" s="24">
        <v>9800</v>
      </c>
      <c r="E285" s="24">
        <v>0</v>
      </c>
      <c r="F285" s="24">
        <v>0</v>
      </c>
      <c r="G285" s="25">
        <v>0</v>
      </c>
    </row>
    <row r="286" spans="1:8" ht="27" customHeight="1" outlineLevel="7">
      <c r="A286" s="16"/>
      <c r="B286" s="4" t="s">
        <v>425</v>
      </c>
      <c r="C286" s="24">
        <v>2100</v>
      </c>
      <c r="D286" s="24">
        <v>2100</v>
      </c>
      <c r="E286" s="24">
        <v>1050</v>
      </c>
      <c r="F286" s="24">
        <v>1050</v>
      </c>
      <c r="G286" s="25">
        <f t="shared" si="82"/>
        <v>100</v>
      </c>
    </row>
    <row r="287" spans="1:8" ht="60" outlineLevel="7">
      <c r="A287" s="16"/>
      <c r="B287" s="4" t="s">
        <v>424</v>
      </c>
      <c r="C287" s="24">
        <v>0</v>
      </c>
      <c r="D287" s="24">
        <v>186700</v>
      </c>
      <c r="E287" s="24">
        <v>93340</v>
      </c>
      <c r="F287" s="24">
        <v>93340</v>
      </c>
      <c r="G287" s="25">
        <f t="shared" si="82"/>
        <v>100</v>
      </c>
    </row>
    <row r="288" spans="1:8" ht="72" outlineLevel="7">
      <c r="A288" s="16"/>
      <c r="B288" s="4" t="s">
        <v>423</v>
      </c>
      <c r="C288" s="24">
        <v>0</v>
      </c>
      <c r="D288" s="24">
        <v>11800</v>
      </c>
      <c r="E288" s="24">
        <v>0</v>
      </c>
      <c r="F288" s="24">
        <v>0</v>
      </c>
      <c r="G288" s="25">
        <v>0</v>
      </c>
    </row>
    <row r="289" spans="1:7" ht="96" outlineLevel="3">
      <c r="A289" s="16" t="s">
        <v>320</v>
      </c>
      <c r="B289" s="3" t="s">
        <v>321</v>
      </c>
      <c r="C289" s="24">
        <f>C290</f>
        <v>13047200</v>
      </c>
      <c r="D289" s="24">
        <f t="shared" ref="D289:F289" si="84">D290</f>
        <v>13047236.4</v>
      </c>
      <c r="E289" s="24">
        <f t="shared" si="84"/>
        <v>7116674.4000000004</v>
      </c>
      <c r="F289" s="24">
        <f t="shared" si="84"/>
        <v>7116674.4000000004</v>
      </c>
      <c r="G289" s="25">
        <f t="shared" si="82"/>
        <v>100</v>
      </c>
    </row>
    <row r="290" spans="1:7" ht="84" outlineLevel="4" collapsed="1">
      <c r="A290" s="16" t="s">
        <v>322</v>
      </c>
      <c r="B290" s="3" t="s">
        <v>323</v>
      </c>
      <c r="C290" s="24">
        <v>13047200</v>
      </c>
      <c r="D290" s="24">
        <v>13047236.4</v>
      </c>
      <c r="E290" s="24">
        <v>7116674.4000000004</v>
      </c>
      <c r="F290" s="24">
        <v>7116674.4000000004</v>
      </c>
      <c r="G290" s="25">
        <f t="shared" si="82"/>
        <v>100</v>
      </c>
    </row>
    <row r="291" spans="1:7" ht="84" hidden="1" outlineLevel="7">
      <c r="A291" s="16" t="s">
        <v>322</v>
      </c>
      <c r="B291" s="3" t="s">
        <v>323</v>
      </c>
      <c r="C291" s="24">
        <v>13047200</v>
      </c>
      <c r="D291" s="24">
        <v>13047236.4</v>
      </c>
      <c r="E291" s="24">
        <v>0</v>
      </c>
      <c r="F291" s="24">
        <v>0</v>
      </c>
      <c r="G291" s="25" t="e">
        <f t="shared" si="82"/>
        <v>#DIV/0!</v>
      </c>
    </row>
    <row r="292" spans="1:7" ht="48" outlineLevel="3">
      <c r="A292" s="16" t="s">
        <v>324</v>
      </c>
      <c r="B292" s="3" t="s">
        <v>325</v>
      </c>
      <c r="C292" s="24">
        <f>C293</f>
        <v>440100</v>
      </c>
      <c r="D292" s="24">
        <f t="shared" ref="D292:F292" si="85">D293</f>
        <v>440100</v>
      </c>
      <c r="E292" s="24">
        <f t="shared" si="85"/>
        <v>191615.42</v>
      </c>
      <c r="F292" s="24">
        <f t="shared" si="85"/>
        <v>191615.42</v>
      </c>
      <c r="G292" s="25">
        <f t="shared" si="82"/>
        <v>100</v>
      </c>
    </row>
    <row r="293" spans="1:7" ht="60" outlineLevel="4" collapsed="1">
      <c r="A293" s="16" t="s">
        <v>326</v>
      </c>
      <c r="B293" s="3" t="s">
        <v>327</v>
      </c>
      <c r="C293" s="24">
        <v>440100</v>
      </c>
      <c r="D293" s="24">
        <v>440100</v>
      </c>
      <c r="E293" s="24">
        <v>191615.42</v>
      </c>
      <c r="F293" s="24">
        <v>191615.42</v>
      </c>
      <c r="G293" s="25">
        <f t="shared" si="82"/>
        <v>100</v>
      </c>
    </row>
    <row r="294" spans="1:7" ht="60" hidden="1" outlineLevel="7">
      <c r="A294" s="16" t="s">
        <v>326</v>
      </c>
      <c r="B294" s="3" t="s">
        <v>327</v>
      </c>
      <c r="C294" s="24">
        <v>440100</v>
      </c>
      <c r="D294" s="24">
        <v>440100</v>
      </c>
      <c r="E294" s="24">
        <v>110025</v>
      </c>
      <c r="F294" s="24">
        <v>81590.42</v>
      </c>
      <c r="G294" s="25">
        <f t="shared" si="82"/>
        <v>74.156255396500796</v>
      </c>
    </row>
    <row r="295" spans="1:7" ht="72" outlineLevel="3">
      <c r="A295" s="16" t="s">
        <v>328</v>
      </c>
      <c r="B295" s="3" t="s">
        <v>329</v>
      </c>
      <c r="C295" s="24">
        <f>C296</f>
        <v>4500</v>
      </c>
      <c r="D295" s="24">
        <f t="shared" ref="D295:F295" si="86">D296</f>
        <v>4500</v>
      </c>
      <c r="E295" s="24">
        <f t="shared" si="86"/>
        <v>0</v>
      </c>
      <c r="F295" s="24">
        <f t="shared" si="86"/>
        <v>0</v>
      </c>
      <c r="G295" s="25">
        <v>0</v>
      </c>
    </row>
    <row r="296" spans="1:7" ht="84" outlineLevel="4" collapsed="1">
      <c r="A296" s="16" t="s">
        <v>330</v>
      </c>
      <c r="B296" s="3" t="s">
        <v>331</v>
      </c>
      <c r="C296" s="24">
        <v>4500</v>
      </c>
      <c r="D296" s="24">
        <v>4500</v>
      </c>
      <c r="E296" s="24">
        <v>0</v>
      </c>
      <c r="F296" s="24">
        <v>0</v>
      </c>
      <c r="G296" s="25">
        <v>0</v>
      </c>
    </row>
    <row r="297" spans="1:7" ht="84" hidden="1" outlineLevel="7">
      <c r="A297" s="16" t="s">
        <v>330</v>
      </c>
      <c r="B297" s="3" t="s">
        <v>331</v>
      </c>
      <c r="C297" s="24">
        <v>4500</v>
      </c>
      <c r="D297" s="24">
        <v>4500</v>
      </c>
      <c r="E297" s="24">
        <v>0</v>
      </c>
      <c r="F297" s="24">
        <v>0</v>
      </c>
      <c r="G297" s="25" t="e">
        <f t="shared" si="82"/>
        <v>#DIV/0!</v>
      </c>
    </row>
    <row r="298" spans="1:7" ht="60" outlineLevel="3">
      <c r="A298" s="16" t="s">
        <v>332</v>
      </c>
      <c r="B298" s="3" t="s">
        <v>333</v>
      </c>
      <c r="C298" s="24">
        <f>C299</f>
        <v>0</v>
      </c>
      <c r="D298" s="24">
        <f t="shared" ref="D298:F298" si="87">D299</f>
        <v>220</v>
      </c>
      <c r="E298" s="24">
        <f t="shared" si="87"/>
        <v>0</v>
      </c>
      <c r="F298" s="24">
        <f t="shared" si="87"/>
        <v>0</v>
      </c>
      <c r="G298" s="25">
        <v>0</v>
      </c>
    </row>
    <row r="299" spans="1:7" ht="60" outlineLevel="4" collapsed="1">
      <c r="A299" s="16" t="s">
        <v>334</v>
      </c>
      <c r="B299" s="3" t="s">
        <v>335</v>
      </c>
      <c r="C299" s="24">
        <v>0</v>
      </c>
      <c r="D299" s="24">
        <v>220</v>
      </c>
      <c r="E299" s="24">
        <v>0</v>
      </c>
      <c r="F299" s="24">
        <v>0</v>
      </c>
      <c r="G299" s="25">
        <v>0</v>
      </c>
    </row>
    <row r="300" spans="1:7" ht="60" hidden="1" outlineLevel="7">
      <c r="A300" s="16" t="s">
        <v>334</v>
      </c>
      <c r="B300" s="3" t="s">
        <v>335</v>
      </c>
      <c r="C300" s="24">
        <v>0</v>
      </c>
      <c r="D300" s="24">
        <v>220</v>
      </c>
      <c r="E300" s="24">
        <v>0</v>
      </c>
      <c r="F300" s="24">
        <v>0</v>
      </c>
      <c r="G300" s="25" t="e">
        <f t="shared" si="82"/>
        <v>#DIV/0!</v>
      </c>
    </row>
    <row r="301" spans="1:7" ht="60" outlineLevel="3">
      <c r="A301" s="16" t="s">
        <v>336</v>
      </c>
      <c r="B301" s="3" t="s">
        <v>337</v>
      </c>
      <c r="C301" s="24">
        <f>C302</f>
        <v>200</v>
      </c>
      <c r="D301" s="24">
        <f t="shared" ref="D301:F301" si="88">D302</f>
        <v>0</v>
      </c>
      <c r="E301" s="24">
        <f t="shared" si="88"/>
        <v>0</v>
      </c>
      <c r="F301" s="24">
        <f t="shared" si="88"/>
        <v>0</v>
      </c>
      <c r="G301" s="25">
        <v>0</v>
      </c>
    </row>
    <row r="302" spans="1:7" ht="60" outlineLevel="4" collapsed="1">
      <c r="A302" s="16" t="s">
        <v>338</v>
      </c>
      <c r="B302" s="3" t="s">
        <v>339</v>
      </c>
      <c r="C302" s="24">
        <v>200</v>
      </c>
      <c r="D302" s="24">
        <v>0</v>
      </c>
      <c r="E302" s="24">
        <v>0</v>
      </c>
      <c r="F302" s="24">
        <v>0</v>
      </c>
      <c r="G302" s="25">
        <v>0</v>
      </c>
    </row>
    <row r="303" spans="1:7" ht="60" hidden="1" outlineLevel="7">
      <c r="A303" s="16" t="s">
        <v>338</v>
      </c>
      <c r="B303" s="3" t="s">
        <v>339</v>
      </c>
      <c r="C303" s="24">
        <v>200</v>
      </c>
      <c r="D303" s="24">
        <v>0</v>
      </c>
      <c r="E303" s="24">
        <v>0</v>
      </c>
      <c r="F303" s="24">
        <v>0</v>
      </c>
      <c r="G303" s="25" t="e">
        <f t="shared" si="82"/>
        <v>#DIV/0!</v>
      </c>
    </row>
    <row r="304" spans="1:7" ht="36" outlineLevel="3">
      <c r="A304" s="16" t="s">
        <v>340</v>
      </c>
      <c r="B304" s="3" t="s">
        <v>341</v>
      </c>
      <c r="C304" s="24">
        <f>C305</f>
        <v>1238600</v>
      </c>
      <c r="D304" s="24">
        <f t="shared" ref="D304:F304" si="89">D305</f>
        <v>1238600</v>
      </c>
      <c r="E304" s="24">
        <f t="shared" si="89"/>
        <v>543735.39</v>
      </c>
      <c r="F304" s="24">
        <f t="shared" si="89"/>
        <v>543735.39</v>
      </c>
      <c r="G304" s="25">
        <f t="shared" si="82"/>
        <v>100</v>
      </c>
    </row>
    <row r="305" spans="1:8" ht="48" outlineLevel="4" collapsed="1">
      <c r="A305" s="16" t="s">
        <v>342</v>
      </c>
      <c r="B305" s="3" t="s">
        <v>343</v>
      </c>
      <c r="C305" s="24">
        <v>1238600</v>
      </c>
      <c r="D305" s="24">
        <v>1238600</v>
      </c>
      <c r="E305" s="24">
        <v>543735.39</v>
      </c>
      <c r="F305" s="24">
        <v>543735.39</v>
      </c>
      <c r="G305" s="25">
        <f t="shared" si="82"/>
        <v>100</v>
      </c>
      <c r="H305" s="27"/>
    </row>
    <row r="306" spans="1:8" ht="48" hidden="1" outlineLevel="7">
      <c r="A306" s="16" t="s">
        <v>342</v>
      </c>
      <c r="B306" s="3" t="s">
        <v>343</v>
      </c>
      <c r="C306" s="24">
        <v>1238600</v>
      </c>
      <c r="D306" s="24">
        <v>1238600</v>
      </c>
      <c r="E306" s="24">
        <v>282000</v>
      </c>
      <c r="F306" s="24">
        <v>112735.39</v>
      </c>
      <c r="G306" s="25">
        <f t="shared" si="82"/>
        <v>39.977088652482266</v>
      </c>
    </row>
    <row r="307" spans="1:8" ht="24" outlineLevel="3">
      <c r="A307" s="16" t="s">
        <v>344</v>
      </c>
      <c r="B307" s="3" t="s">
        <v>345</v>
      </c>
      <c r="C307" s="24">
        <f>C308</f>
        <v>1284900</v>
      </c>
      <c r="D307" s="24">
        <f t="shared" ref="D307:F307" si="90">D308</f>
        <v>1261418.57</v>
      </c>
      <c r="E307" s="24">
        <f t="shared" si="90"/>
        <v>18031.02</v>
      </c>
      <c r="F307" s="24">
        <f t="shared" si="90"/>
        <v>18031.02</v>
      </c>
      <c r="G307" s="25">
        <f t="shared" si="82"/>
        <v>100</v>
      </c>
    </row>
    <row r="308" spans="1:8" ht="24" outlineLevel="7">
      <c r="A308" s="16" t="s">
        <v>346</v>
      </c>
      <c r="B308" s="3" t="s">
        <v>347</v>
      </c>
      <c r="C308" s="24">
        <f>C309+C310+C311</f>
        <v>1284900</v>
      </c>
      <c r="D308" s="24">
        <f t="shared" ref="D308:F308" si="91">D309+D310+D311</f>
        <v>1261418.57</v>
      </c>
      <c r="E308" s="24">
        <f t="shared" si="91"/>
        <v>18031.02</v>
      </c>
      <c r="F308" s="24">
        <f t="shared" si="91"/>
        <v>18031.02</v>
      </c>
      <c r="G308" s="25">
        <f t="shared" si="82"/>
        <v>100</v>
      </c>
    </row>
    <row r="309" spans="1:8" ht="60" outlineLevel="7">
      <c r="A309" s="16"/>
      <c r="B309" s="33" t="s">
        <v>434</v>
      </c>
      <c r="C309" s="24">
        <v>82900</v>
      </c>
      <c r="D309" s="24">
        <v>82889.570000000007</v>
      </c>
      <c r="E309" s="24">
        <v>18031.02</v>
      </c>
      <c r="F309" s="24">
        <v>18031.02</v>
      </c>
      <c r="G309" s="25">
        <f t="shared" si="82"/>
        <v>100</v>
      </c>
    </row>
    <row r="310" spans="1:8" ht="73.5" customHeight="1" outlineLevel="7">
      <c r="A310" s="16"/>
      <c r="B310" s="4" t="s">
        <v>422</v>
      </c>
      <c r="C310" s="24">
        <v>1015300</v>
      </c>
      <c r="D310" s="24">
        <v>1178529</v>
      </c>
      <c r="E310" s="24">
        <v>0</v>
      </c>
      <c r="F310" s="24">
        <v>0</v>
      </c>
      <c r="G310" s="25">
        <v>0</v>
      </c>
    </row>
    <row r="311" spans="1:8" ht="60" outlineLevel="7">
      <c r="A311" s="16"/>
      <c r="B311" s="4" t="s">
        <v>424</v>
      </c>
      <c r="C311" s="24">
        <v>186700</v>
      </c>
      <c r="D311" s="24">
        <v>0</v>
      </c>
      <c r="E311" s="24">
        <v>0</v>
      </c>
      <c r="F311" s="24">
        <v>0</v>
      </c>
      <c r="G311" s="25">
        <v>0</v>
      </c>
    </row>
    <row r="312" spans="1:8" ht="24" outlineLevel="2">
      <c r="A312" s="16" t="s">
        <v>348</v>
      </c>
      <c r="B312" s="3" t="s">
        <v>349</v>
      </c>
      <c r="C312" s="24">
        <f>C313</f>
        <v>10893800</v>
      </c>
      <c r="D312" s="24">
        <f t="shared" ref="D312:F313" si="92">D313</f>
        <v>25544612.300000001</v>
      </c>
      <c r="E312" s="24">
        <f t="shared" si="92"/>
        <v>15789668.639999999</v>
      </c>
      <c r="F312" s="24">
        <f t="shared" si="92"/>
        <v>15789668.639999999</v>
      </c>
      <c r="G312" s="25">
        <f t="shared" si="82"/>
        <v>100</v>
      </c>
      <c r="H312" s="43"/>
    </row>
    <row r="313" spans="1:8" ht="24" outlineLevel="3">
      <c r="A313" s="16" t="s">
        <v>350</v>
      </c>
      <c r="B313" s="3" t="s">
        <v>351</v>
      </c>
      <c r="C313" s="24">
        <f>C314</f>
        <v>10893800</v>
      </c>
      <c r="D313" s="24">
        <f t="shared" si="92"/>
        <v>25544612.300000001</v>
      </c>
      <c r="E313" s="24">
        <f t="shared" si="92"/>
        <v>15789668.639999999</v>
      </c>
      <c r="F313" s="24">
        <f t="shared" si="92"/>
        <v>15789668.639999999</v>
      </c>
      <c r="G313" s="25">
        <f t="shared" si="82"/>
        <v>100</v>
      </c>
    </row>
    <row r="314" spans="1:8" ht="36" outlineLevel="4" collapsed="1">
      <c r="A314" s="16" t="s">
        <v>352</v>
      </c>
      <c r="B314" s="3" t="s">
        <v>353</v>
      </c>
      <c r="C314" s="24">
        <f>C316+C317+C318+C319+C320+C321+C322</f>
        <v>10893800</v>
      </c>
      <c r="D314" s="24">
        <f t="shared" ref="D314:F314" si="93">D316+D317+D318+D319+D320+D321+D322</f>
        <v>25544612.300000001</v>
      </c>
      <c r="E314" s="24">
        <f t="shared" si="93"/>
        <v>15789668.639999999</v>
      </c>
      <c r="F314" s="24">
        <f t="shared" si="93"/>
        <v>15789668.639999999</v>
      </c>
      <c r="G314" s="25">
        <f t="shared" si="82"/>
        <v>100</v>
      </c>
    </row>
    <row r="315" spans="1:8" ht="36" hidden="1" outlineLevel="7">
      <c r="A315" s="16" t="s">
        <v>352</v>
      </c>
      <c r="B315" s="3" t="s">
        <v>353</v>
      </c>
      <c r="C315" s="24">
        <v>10893800</v>
      </c>
      <c r="D315" s="24">
        <v>18874973.879999999</v>
      </c>
      <c r="E315" s="24">
        <v>1499312</v>
      </c>
      <c r="F315" s="24">
        <v>848686</v>
      </c>
      <c r="G315" s="25">
        <f t="shared" si="82"/>
        <v>56.605029506867155</v>
      </c>
    </row>
    <row r="316" spans="1:8" ht="48" outlineLevel="7">
      <c r="A316" s="16"/>
      <c r="B316" s="3" t="s">
        <v>436</v>
      </c>
      <c r="C316" s="24">
        <v>10132000</v>
      </c>
      <c r="D316" s="24">
        <v>14474287.4</v>
      </c>
      <c r="E316" s="24">
        <v>8870914.9399999995</v>
      </c>
      <c r="F316" s="24">
        <v>8870914.9399999995</v>
      </c>
      <c r="G316" s="25">
        <f t="shared" si="82"/>
        <v>100</v>
      </c>
      <c r="H316" s="27"/>
    </row>
    <row r="317" spans="1:8" ht="60" outlineLevel="7">
      <c r="A317" s="16"/>
      <c r="B317" s="3" t="s">
        <v>435</v>
      </c>
      <c r="C317" s="24">
        <v>761800</v>
      </c>
      <c r="D317" s="24">
        <v>761804.6</v>
      </c>
      <c r="E317" s="24">
        <v>340498.4</v>
      </c>
      <c r="F317" s="24">
        <v>340498.4</v>
      </c>
      <c r="G317" s="25">
        <f t="shared" si="82"/>
        <v>100</v>
      </c>
      <c r="H317" s="27"/>
    </row>
    <row r="318" spans="1:8" ht="36" outlineLevel="7">
      <c r="A318" s="16"/>
      <c r="B318" s="3" t="s">
        <v>410</v>
      </c>
      <c r="C318" s="24">
        <v>0</v>
      </c>
      <c r="D318" s="24">
        <v>360554.1</v>
      </c>
      <c r="E318" s="24">
        <v>360554.1</v>
      </c>
      <c r="F318" s="24">
        <v>360554.1</v>
      </c>
      <c r="G318" s="25">
        <f t="shared" si="82"/>
        <v>100</v>
      </c>
    </row>
    <row r="319" spans="1:8" ht="24" outlineLevel="7">
      <c r="A319" s="16"/>
      <c r="B319" s="3" t="s">
        <v>409</v>
      </c>
      <c r="C319" s="24">
        <v>0</v>
      </c>
      <c r="D319" s="24">
        <v>7578414</v>
      </c>
      <c r="E319" s="24">
        <v>3848149</v>
      </c>
      <c r="F319" s="24">
        <v>3848149</v>
      </c>
      <c r="G319" s="25">
        <f t="shared" si="82"/>
        <v>100</v>
      </c>
      <c r="H319" s="27"/>
    </row>
    <row r="320" spans="1:8" ht="72" outlineLevel="7">
      <c r="A320" s="40"/>
      <c r="B320" s="3" t="s">
        <v>468</v>
      </c>
      <c r="C320" s="24">
        <v>0</v>
      </c>
      <c r="D320" s="24">
        <v>260000</v>
      </c>
      <c r="E320" s="24">
        <v>260000</v>
      </c>
      <c r="F320" s="24">
        <v>260000</v>
      </c>
      <c r="G320" s="25">
        <f t="shared" si="82"/>
        <v>100</v>
      </c>
    </row>
    <row r="321" spans="1:7" ht="48" outlineLevel="7">
      <c r="A321" s="40"/>
      <c r="B321" s="3" t="s">
        <v>469</v>
      </c>
      <c r="C321" s="24">
        <v>0</v>
      </c>
      <c r="D321" s="24">
        <v>705000</v>
      </c>
      <c r="E321" s="24">
        <v>705000</v>
      </c>
      <c r="F321" s="24">
        <v>705000</v>
      </c>
      <c r="G321" s="25">
        <f t="shared" si="82"/>
        <v>100</v>
      </c>
    </row>
    <row r="322" spans="1:7" ht="72" outlineLevel="7">
      <c r="A322" s="40"/>
      <c r="B322" s="3" t="s">
        <v>470</v>
      </c>
      <c r="C322" s="24">
        <v>0</v>
      </c>
      <c r="D322" s="24">
        <v>1404552.2</v>
      </c>
      <c r="E322" s="24">
        <v>1404552.2</v>
      </c>
      <c r="F322" s="24">
        <v>1404552.2</v>
      </c>
      <c r="G322" s="25">
        <f t="shared" si="82"/>
        <v>100</v>
      </c>
    </row>
    <row r="323" spans="1:7" ht="24" outlineLevel="1">
      <c r="A323" s="21" t="s">
        <v>354</v>
      </c>
      <c r="B323" s="22" t="s">
        <v>355</v>
      </c>
      <c r="C323" s="23">
        <f>C324</f>
        <v>322486.82999999996</v>
      </c>
      <c r="D323" s="23">
        <f t="shared" ref="D323:F323" si="94">D324</f>
        <v>322486.82999999996</v>
      </c>
      <c r="E323" s="23">
        <f t="shared" si="94"/>
        <v>322486.82999999996</v>
      </c>
      <c r="F323" s="23">
        <f t="shared" si="94"/>
        <v>492486.82999999996</v>
      </c>
      <c r="G323" s="20">
        <f t="shared" si="82"/>
        <v>152.71533104158084</v>
      </c>
    </row>
    <row r="324" spans="1:7" ht="24" outlineLevel="2">
      <c r="A324" s="16" t="s">
        <v>356</v>
      </c>
      <c r="B324" s="3" t="s">
        <v>357</v>
      </c>
      <c r="C324" s="24">
        <f>C325+C327</f>
        <v>322486.82999999996</v>
      </c>
      <c r="D324" s="24">
        <f t="shared" ref="D324:F324" si="95">D325+D327</f>
        <v>322486.82999999996</v>
      </c>
      <c r="E324" s="24">
        <f t="shared" si="95"/>
        <v>322486.82999999996</v>
      </c>
      <c r="F324" s="24">
        <f t="shared" si="95"/>
        <v>492486.82999999996</v>
      </c>
      <c r="G324" s="25">
        <f t="shared" si="82"/>
        <v>152.71533104158084</v>
      </c>
    </row>
    <row r="325" spans="1:7" ht="60" outlineLevel="3" collapsed="1">
      <c r="A325" s="16" t="s">
        <v>358</v>
      </c>
      <c r="B325" s="3" t="s">
        <v>359</v>
      </c>
      <c r="C325" s="24">
        <v>319148.73</v>
      </c>
      <c r="D325" s="24">
        <v>319148.73</v>
      </c>
      <c r="E325" s="24">
        <v>319148.73</v>
      </c>
      <c r="F325" s="24">
        <v>319148.73</v>
      </c>
      <c r="G325" s="25">
        <f t="shared" si="82"/>
        <v>100</v>
      </c>
    </row>
    <row r="326" spans="1:7" ht="60" hidden="1" outlineLevel="7">
      <c r="A326" s="16" t="s">
        <v>358</v>
      </c>
      <c r="B326" s="3" t="s">
        <v>359</v>
      </c>
      <c r="C326" s="24">
        <v>319148.73</v>
      </c>
      <c r="D326" s="24">
        <v>319148.73</v>
      </c>
      <c r="E326" s="24">
        <v>210468.73</v>
      </c>
      <c r="F326" s="24">
        <v>217121.73</v>
      </c>
      <c r="G326" s="25">
        <f t="shared" si="82"/>
        <v>103.16103964707726</v>
      </c>
    </row>
    <row r="327" spans="1:7" ht="24" outlineLevel="3" collapsed="1">
      <c r="A327" s="16" t="s">
        <v>360</v>
      </c>
      <c r="B327" s="3" t="s">
        <v>357</v>
      </c>
      <c r="C327" s="24">
        <v>3338.1</v>
      </c>
      <c r="D327" s="24">
        <v>3338.1</v>
      </c>
      <c r="E327" s="24">
        <v>3338.1</v>
      </c>
      <c r="F327" s="24">
        <v>173338.1</v>
      </c>
      <c r="G327" s="25">
        <f t="shared" si="82"/>
        <v>5192.7174140978404</v>
      </c>
    </row>
    <row r="328" spans="1:7" ht="24" hidden="1" outlineLevel="7">
      <c r="A328" s="16" t="s">
        <v>360</v>
      </c>
      <c r="B328" s="3" t="s">
        <v>357</v>
      </c>
      <c r="C328" s="24">
        <v>3338.1</v>
      </c>
      <c r="D328" s="24">
        <v>3338.1</v>
      </c>
      <c r="E328" s="24">
        <v>2128.1</v>
      </c>
      <c r="F328" s="24">
        <v>2128.1</v>
      </c>
      <c r="G328" s="20">
        <f t="shared" si="82"/>
        <v>100</v>
      </c>
    </row>
    <row r="329" spans="1:7" ht="108" outlineLevel="1">
      <c r="A329" s="21" t="s">
        <v>361</v>
      </c>
      <c r="B329" s="22" t="s">
        <v>362</v>
      </c>
      <c r="C329" s="23">
        <v>0</v>
      </c>
      <c r="D329" s="23">
        <v>0</v>
      </c>
      <c r="E329" s="23">
        <v>0</v>
      </c>
      <c r="F329" s="23">
        <f>F330</f>
        <v>1643588.98</v>
      </c>
      <c r="G329" s="20">
        <v>0</v>
      </c>
    </row>
    <row r="330" spans="1:7" ht="120" outlineLevel="2">
      <c r="A330" s="16" t="s">
        <v>363</v>
      </c>
      <c r="B330" s="26" t="s">
        <v>364</v>
      </c>
      <c r="C330" s="24">
        <v>0</v>
      </c>
      <c r="D330" s="24">
        <v>0</v>
      </c>
      <c r="E330" s="24">
        <v>0</v>
      </c>
      <c r="F330" s="24">
        <f>F331</f>
        <v>1643588.98</v>
      </c>
      <c r="G330" s="25">
        <v>0</v>
      </c>
    </row>
    <row r="331" spans="1:7" ht="108" outlineLevel="3">
      <c r="A331" s="16" t="s">
        <v>365</v>
      </c>
      <c r="B331" s="26" t="s">
        <v>366</v>
      </c>
      <c r="C331" s="24">
        <v>0</v>
      </c>
      <c r="D331" s="24">
        <v>0</v>
      </c>
      <c r="E331" s="24">
        <v>0</v>
      </c>
      <c r="F331" s="24">
        <f>F332</f>
        <v>1643588.98</v>
      </c>
      <c r="G331" s="25">
        <v>0</v>
      </c>
    </row>
    <row r="332" spans="1:7" ht="36" outlineLevel="4">
      <c r="A332" s="16" t="s">
        <v>367</v>
      </c>
      <c r="B332" s="3" t="s">
        <v>368</v>
      </c>
      <c r="C332" s="24">
        <v>0</v>
      </c>
      <c r="D332" s="24">
        <v>0</v>
      </c>
      <c r="E332" s="24">
        <v>0</v>
      </c>
      <c r="F332" s="24">
        <f>F333</f>
        <v>1643588.98</v>
      </c>
      <c r="G332" s="25">
        <v>0</v>
      </c>
    </row>
    <row r="333" spans="1:7" ht="48" outlineLevel="5" collapsed="1">
      <c r="A333" s="16" t="s">
        <v>369</v>
      </c>
      <c r="B333" s="3" t="s">
        <v>370</v>
      </c>
      <c r="C333" s="24">
        <v>0</v>
      </c>
      <c r="D333" s="24">
        <v>0</v>
      </c>
      <c r="E333" s="24">
        <v>0</v>
      </c>
      <c r="F333" s="24">
        <v>1643588.98</v>
      </c>
      <c r="G333" s="25">
        <v>0</v>
      </c>
    </row>
    <row r="334" spans="1:7" ht="48" hidden="1" outlineLevel="7">
      <c r="A334" s="16" t="s">
        <v>369</v>
      </c>
      <c r="B334" s="3" t="s">
        <v>370</v>
      </c>
      <c r="C334" s="24">
        <v>0</v>
      </c>
      <c r="D334" s="24">
        <v>0</v>
      </c>
      <c r="E334" s="24">
        <v>0</v>
      </c>
      <c r="F334" s="24">
        <v>1643588.98</v>
      </c>
      <c r="G334" s="20" t="e">
        <f t="shared" ref="G334:G338" si="96">F334/E334*100</f>
        <v>#DIV/0!</v>
      </c>
    </row>
    <row r="335" spans="1:7" ht="72" outlineLevel="1">
      <c r="A335" s="21" t="s">
        <v>371</v>
      </c>
      <c r="B335" s="22" t="s">
        <v>372</v>
      </c>
      <c r="C335" s="23">
        <f>C336</f>
        <v>0</v>
      </c>
      <c r="D335" s="23">
        <f t="shared" ref="D335:F335" si="97">D336</f>
        <v>0</v>
      </c>
      <c r="E335" s="23">
        <f t="shared" si="97"/>
        <v>0</v>
      </c>
      <c r="F335" s="23">
        <f t="shared" si="97"/>
        <v>-4106430.58</v>
      </c>
      <c r="G335" s="20">
        <v>0</v>
      </c>
    </row>
    <row r="336" spans="1:7" ht="60" outlineLevel="2">
      <c r="A336" s="16" t="s">
        <v>373</v>
      </c>
      <c r="B336" s="3" t="s">
        <v>374</v>
      </c>
      <c r="C336" s="24">
        <v>0</v>
      </c>
      <c r="D336" s="24">
        <v>0</v>
      </c>
      <c r="E336" s="24">
        <v>0</v>
      </c>
      <c r="F336" s="24">
        <f>F337+F339</f>
        <v>-4106430.58</v>
      </c>
      <c r="G336" s="25">
        <v>0</v>
      </c>
    </row>
    <row r="337" spans="1:7" ht="84" outlineLevel="3" collapsed="1">
      <c r="A337" s="16" t="s">
        <v>375</v>
      </c>
      <c r="B337" s="3" t="s">
        <v>376</v>
      </c>
      <c r="C337" s="24">
        <v>0</v>
      </c>
      <c r="D337" s="24">
        <v>0</v>
      </c>
      <c r="E337" s="24">
        <v>0</v>
      </c>
      <c r="F337" s="24">
        <v>-900</v>
      </c>
      <c r="G337" s="25">
        <v>0</v>
      </c>
    </row>
    <row r="338" spans="1:7" ht="84" hidden="1" outlineLevel="7">
      <c r="A338" s="16" t="s">
        <v>375</v>
      </c>
      <c r="B338" s="3" t="s">
        <v>376</v>
      </c>
      <c r="C338" s="24">
        <v>0</v>
      </c>
      <c r="D338" s="24">
        <v>0</v>
      </c>
      <c r="E338" s="24">
        <v>0</v>
      </c>
      <c r="F338" s="24">
        <v>-900</v>
      </c>
      <c r="G338" s="25" t="e">
        <f t="shared" si="96"/>
        <v>#DIV/0!</v>
      </c>
    </row>
    <row r="339" spans="1:7" ht="60" outlineLevel="3" collapsed="1">
      <c r="A339" s="16" t="s">
        <v>377</v>
      </c>
      <c r="B339" s="3" t="s">
        <v>378</v>
      </c>
      <c r="C339" s="24">
        <v>0</v>
      </c>
      <c r="D339" s="24">
        <v>0</v>
      </c>
      <c r="E339" s="24">
        <v>0</v>
      </c>
      <c r="F339" s="24">
        <v>-4105530.58</v>
      </c>
      <c r="G339" s="25">
        <v>0</v>
      </c>
    </row>
    <row r="340" spans="1:7" ht="67.5" hidden="1" outlineLevel="7">
      <c r="A340" s="34" t="s">
        <v>377</v>
      </c>
      <c r="B340" s="35" t="s">
        <v>378</v>
      </c>
      <c r="C340" s="36">
        <v>0</v>
      </c>
      <c r="D340" s="36">
        <v>0</v>
      </c>
      <c r="E340" s="36">
        <v>0</v>
      </c>
      <c r="F340" s="36">
        <v>-4511795.8</v>
      </c>
      <c r="G340" s="36"/>
    </row>
  </sheetData>
  <mergeCells count="7">
    <mergeCell ref="G9:G10"/>
    <mergeCell ref="A7:G7"/>
    <mergeCell ref="A9:A10"/>
    <mergeCell ref="B9:B10"/>
    <mergeCell ref="C9:C10"/>
    <mergeCell ref="D9:E9"/>
    <mergeCell ref="F9:F10"/>
  </mergeCells>
  <pageMargins left="0.9055118110236221" right="0.62992125984251968" top="0.15748031496062992" bottom="0.1574803149606299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rep:2.50.0.112</dc:description>
  <cp:lastModifiedBy>matynova</cp:lastModifiedBy>
  <cp:lastPrinted>2020-07-20T11:21:09Z</cp:lastPrinted>
  <dcterms:created xsi:type="dcterms:W3CDTF">2020-04-23T12:10:15Z</dcterms:created>
  <dcterms:modified xsi:type="dcterms:W3CDTF">2020-07-24T10:02:22Z</dcterms:modified>
</cp:coreProperties>
</file>