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H187" i="1" l="1"/>
  <c r="I187" i="1" s="1"/>
  <c r="I188" i="1"/>
  <c r="H190" i="1"/>
  <c r="I198" i="1"/>
  <c r="H130" i="1"/>
  <c r="I151" i="1"/>
  <c r="H105" i="1"/>
  <c r="I109" i="1"/>
  <c r="I15" i="1" l="1"/>
  <c r="I16" i="1"/>
  <c r="I20" i="1"/>
  <c r="I22" i="1"/>
  <c r="I24" i="1"/>
  <c r="I26" i="1"/>
  <c r="I29" i="1"/>
  <c r="I31" i="1"/>
  <c r="I34" i="1"/>
  <c r="I36" i="1"/>
  <c r="I37" i="1"/>
  <c r="I40" i="1"/>
  <c r="I42" i="1"/>
  <c r="I45" i="1"/>
  <c r="I49" i="1"/>
  <c r="I51" i="1"/>
  <c r="I53" i="1"/>
  <c r="I55" i="1"/>
  <c r="I58" i="1"/>
  <c r="I61" i="1"/>
  <c r="I63" i="1"/>
  <c r="I66" i="1"/>
  <c r="I68" i="1"/>
  <c r="I69" i="1"/>
  <c r="I73" i="1"/>
  <c r="I76" i="1"/>
  <c r="I79" i="1"/>
  <c r="I80" i="1"/>
  <c r="I83" i="1"/>
  <c r="I85" i="1"/>
  <c r="I89" i="1"/>
  <c r="I91" i="1"/>
  <c r="I92" i="1"/>
  <c r="I97" i="1"/>
  <c r="I100" i="1"/>
  <c r="I101" i="1"/>
  <c r="I102" i="1"/>
  <c r="I106" i="1"/>
  <c r="I107" i="1"/>
  <c r="I108" i="1"/>
  <c r="I111" i="1"/>
  <c r="I113" i="1"/>
  <c r="I115" i="1"/>
  <c r="I117" i="1"/>
  <c r="I119" i="1"/>
  <c r="I122" i="1"/>
  <c r="I123" i="1"/>
  <c r="I126" i="1"/>
  <c r="I128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2" i="1"/>
  <c r="I174" i="1"/>
  <c r="I176" i="1"/>
  <c r="I178" i="1"/>
  <c r="I180" i="1"/>
  <c r="I183" i="1"/>
  <c r="I184" i="1"/>
  <c r="I185" i="1"/>
  <c r="I191" i="1"/>
  <c r="I192" i="1"/>
  <c r="I193" i="1"/>
  <c r="I194" i="1"/>
  <c r="I195" i="1"/>
  <c r="I196" i="1"/>
  <c r="I197" i="1"/>
  <c r="I201" i="1"/>
  <c r="I202" i="1"/>
  <c r="H200" i="1"/>
  <c r="H199" i="1" s="1"/>
  <c r="H189" i="1"/>
  <c r="H186" i="1" s="1"/>
  <c r="H182" i="1"/>
  <c r="H181" i="1" s="1"/>
  <c r="H179" i="1"/>
  <c r="H177" i="1"/>
  <c r="H175" i="1"/>
  <c r="H173" i="1"/>
  <c r="H171" i="1"/>
  <c r="H169" i="1"/>
  <c r="H154" i="1"/>
  <c r="H153" i="1" s="1"/>
  <c r="H129" i="1"/>
  <c r="H127" i="1"/>
  <c r="H125" i="1"/>
  <c r="H124" i="1" s="1"/>
  <c r="H121" i="1"/>
  <c r="H120" i="1" s="1"/>
  <c r="H118" i="1"/>
  <c r="H116" i="1"/>
  <c r="H114" i="1"/>
  <c r="H112" i="1"/>
  <c r="H110" i="1"/>
  <c r="H104" i="1"/>
  <c r="H99" i="1"/>
  <c r="H98" i="1" s="1"/>
  <c r="H96" i="1"/>
  <c r="H90" i="1"/>
  <c r="H88" i="1"/>
  <c r="H87" i="1" s="1"/>
  <c r="H84" i="1"/>
  <c r="H82" i="1"/>
  <c r="H78" i="1"/>
  <c r="H75" i="1"/>
  <c r="H74" i="1" s="1"/>
  <c r="H72" i="1"/>
  <c r="H71" i="1" s="1"/>
  <c r="H67" i="1"/>
  <c r="H65" i="1" s="1"/>
  <c r="H64" i="1" s="1"/>
  <c r="H62" i="1"/>
  <c r="H60" i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G190" i="1"/>
  <c r="G189" i="1" s="1"/>
  <c r="G186" i="1" s="1"/>
  <c r="G130" i="1"/>
  <c r="G129" i="1" s="1"/>
  <c r="G200" i="1"/>
  <c r="G199" i="1" s="1"/>
  <c r="G182" i="1"/>
  <c r="G181" i="1" s="1"/>
  <c r="G179" i="1"/>
  <c r="G177" i="1"/>
  <c r="G175" i="1"/>
  <c r="G173" i="1"/>
  <c r="G171" i="1"/>
  <c r="G169" i="1"/>
  <c r="G154" i="1"/>
  <c r="G153" i="1" s="1"/>
  <c r="G127" i="1"/>
  <c r="G125" i="1"/>
  <c r="G124" i="1" s="1"/>
  <c r="G121" i="1"/>
  <c r="G120" i="1" s="1"/>
  <c r="G118" i="1"/>
  <c r="G116" i="1"/>
  <c r="G114" i="1"/>
  <c r="G112" i="1"/>
  <c r="G110" i="1"/>
  <c r="G105" i="1"/>
  <c r="G104" i="1" s="1"/>
  <c r="G99" i="1"/>
  <c r="G98" i="1" s="1"/>
  <c r="G96" i="1"/>
  <c r="G90" i="1"/>
  <c r="G88" i="1"/>
  <c r="G87" i="1" s="1"/>
  <c r="G84" i="1"/>
  <c r="G82" i="1"/>
  <c r="G78" i="1"/>
  <c r="G75" i="1"/>
  <c r="G74" i="1" s="1"/>
  <c r="G72" i="1"/>
  <c r="G71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F130" i="1"/>
  <c r="F99" i="1"/>
  <c r="H38" i="1" l="1"/>
  <c r="H59" i="1"/>
  <c r="H86" i="1"/>
  <c r="H95" i="1"/>
  <c r="H27" i="1"/>
  <c r="H18" i="1"/>
  <c r="H17" i="1" s="1"/>
  <c r="H47" i="1"/>
  <c r="H81" i="1"/>
  <c r="H77" i="1" s="1"/>
  <c r="H32" i="1"/>
  <c r="H152" i="1"/>
  <c r="H103" i="1"/>
  <c r="H70" i="1"/>
  <c r="G18" i="1"/>
  <c r="G17" i="1" s="1"/>
  <c r="G59" i="1"/>
  <c r="G152" i="1"/>
  <c r="G86" i="1"/>
  <c r="G81" i="1"/>
  <c r="G77" i="1" s="1"/>
  <c r="G38" i="1"/>
  <c r="G32" i="1" s="1"/>
  <c r="G47" i="1"/>
  <c r="G27" i="1"/>
  <c r="G103" i="1"/>
  <c r="G95" i="1"/>
  <c r="G70" i="1"/>
  <c r="F105" i="1"/>
  <c r="H46" i="1" l="1"/>
  <c r="H12" i="1" s="1"/>
  <c r="G46" i="1"/>
  <c r="G12" i="1" s="1"/>
  <c r="H94" i="1"/>
  <c r="G94" i="1"/>
  <c r="F129" i="1"/>
  <c r="F190" i="1"/>
  <c r="F189" i="1" s="1"/>
  <c r="F200" i="1"/>
  <c r="F199" i="1" s="1"/>
  <c r="F182" i="1"/>
  <c r="F181" i="1" s="1"/>
  <c r="F179" i="1"/>
  <c r="F177" i="1"/>
  <c r="F175" i="1"/>
  <c r="F173" i="1"/>
  <c r="F171" i="1"/>
  <c r="F169" i="1"/>
  <c r="F154" i="1"/>
  <c r="F153" i="1" s="1"/>
  <c r="F127" i="1"/>
  <c r="F125" i="1"/>
  <c r="F124" i="1" s="1"/>
  <c r="F121" i="1"/>
  <c r="F120" i="1" s="1"/>
  <c r="F118" i="1"/>
  <c r="F116" i="1"/>
  <c r="F114" i="1"/>
  <c r="F112" i="1"/>
  <c r="F110" i="1"/>
  <c r="F104" i="1"/>
  <c r="F98" i="1"/>
  <c r="F96" i="1"/>
  <c r="F90" i="1"/>
  <c r="F88" i="1"/>
  <c r="F87" i="1" s="1"/>
  <c r="F84" i="1"/>
  <c r="F82" i="1"/>
  <c r="F78" i="1"/>
  <c r="F75" i="1"/>
  <c r="F74" i="1" s="1"/>
  <c r="F72" i="1"/>
  <c r="F71" i="1" s="1"/>
  <c r="F67" i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E130" i="1"/>
  <c r="H93" i="1" l="1"/>
  <c r="G93" i="1"/>
  <c r="F95" i="1"/>
  <c r="F81" i="1"/>
  <c r="F77" i="1" s="1"/>
  <c r="F27" i="1"/>
  <c r="F38" i="1"/>
  <c r="F32" i="1" s="1"/>
  <c r="F47" i="1"/>
  <c r="F65" i="1"/>
  <c r="F59" i="1"/>
  <c r="F103" i="1"/>
  <c r="F152" i="1"/>
  <c r="F86" i="1"/>
  <c r="F186" i="1"/>
  <c r="F70" i="1"/>
  <c r="F18" i="1"/>
  <c r="E190" i="1"/>
  <c r="H11" i="1" l="1"/>
  <c r="F46" i="1"/>
  <c r="G11" i="1"/>
  <c r="F64" i="1"/>
  <c r="F94" i="1"/>
  <c r="F93" i="1" s="1"/>
  <c r="F17" i="1"/>
  <c r="E99" i="1"/>
  <c r="E98" i="1" s="1"/>
  <c r="I98" i="1" s="1"/>
  <c r="F12" i="1" l="1"/>
  <c r="E200" i="1"/>
  <c r="E199" i="1" s="1"/>
  <c r="E189" i="1"/>
  <c r="E182" i="1"/>
  <c r="E181" i="1" s="1"/>
  <c r="E179" i="1"/>
  <c r="E177" i="1"/>
  <c r="E175" i="1"/>
  <c r="E173" i="1"/>
  <c r="E171" i="1"/>
  <c r="E169" i="1"/>
  <c r="E154" i="1"/>
  <c r="E153" i="1" s="1"/>
  <c r="E129" i="1"/>
  <c r="E127" i="1"/>
  <c r="E125" i="1"/>
  <c r="E124" i="1" s="1"/>
  <c r="E121" i="1"/>
  <c r="E120" i="1" s="1"/>
  <c r="E118" i="1"/>
  <c r="E116" i="1"/>
  <c r="E114" i="1"/>
  <c r="E112" i="1"/>
  <c r="E110" i="1"/>
  <c r="E105" i="1"/>
  <c r="E104" i="1" s="1"/>
  <c r="E96" i="1"/>
  <c r="E95" i="1" s="1"/>
  <c r="E90" i="1"/>
  <c r="E88" i="1"/>
  <c r="E87" i="1" s="1"/>
  <c r="E84" i="1"/>
  <c r="E82" i="1"/>
  <c r="E78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54" i="1"/>
  <c r="D130" i="1"/>
  <c r="D190" i="1"/>
  <c r="D112" i="1"/>
  <c r="C112" i="1"/>
  <c r="D114" i="1"/>
  <c r="C114" i="1"/>
  <c r="I114" i="1" l="1"/>
  <c r="I112" i="1"/>
  <c r="E27" i="1"/>
  <c r="E86" i="1"/>
  <c r="E18" i="1"/>
  <c r="E17" i="1" s="1"/>
  <c r="E38" i="1"/>
  <c r="E32" i="1" s="1"/>
  <c r="E59" i="1"/>
  <c r="F11" i="1"/>
  <c r="E47" i="1"/>
  <c r="E81" i="1"/>
  <c r="E77" i="1" s="1"/>
  <c r="E186" i="1"/>
  <c r="E152" i="1"/>
  <c r="E103" i="1"/>
  <c r="E70" i="1"/>
  <c r="D116" i="1"/>
  <c r="I116" i="1" s="1"/>
  <c r="D175" i="1"/>
  <c r="I175" i="1" s="1"/>
  <c r="E46" i="1" l="1"/>
  <c r="E12" i="1" s="1"/>
  <c r="E94" i="1"/>
  <c r="D62" i="1"/>
  <c r="C62" i="1"/>
  <c r="I62" i="1" l="1"/>
  <c r="E93" i="1"/>
  <c r="D200" i="1"/>
  <c r="D199" i="1" s="1"/>
  <c r="D189" i="1"/>
  <c r="D186" i="1" s="1"/>
  <c r="D182" i="1"/>
  <c r="D181" i="1" s="1"/>
  <c r="D179" i="1"/>
  <c r="D177" i="1"/>
  <c r="D173" i="1"/>
  <c r="D171" i="1"/>
  <c r="D169" i="1"/>
  <c r="D153" i="1"/>
  <c r="D129" i="1"/>
  <c r="D127" i="1"/>
  <c r="D125" i="1"/>
  <c r="D124" i="1" s="1"/>
  <c r="D121" i="1"/>
  <c r="D120" i="1" s="1"/>
  <c r="D118" i="1"/>
  <c r="D110" i="1"/>
  <c r="D105" i="1"/>
  <c r="D99" i="1"/>
  <c r="D96" i="1"/>
  <c r="D90" i="1"/>
  <c r="D88" i="1"/>
  <c r="D84" i="1"/>
  <c r="D82" i="1"/>
  <c r="D78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200" i="1"/>
  <c r="I200" i="1" s="1"/>
  <c r="C118" i="1"/>
  <c r="I118" i="1" s="1"/>
  <c r="C121" i="1"/>
  <c r="C127" i="1"/>
  <c r="C130" i="1"/>
  <c r="I130" i="1" s="1"/>
  <c r="C110" i="1"/>
  <c r="C67" i="1"/>
  <c r="C14" i="1"/>
  <c r="I14" i="1" s="1"/>
  <c r="C19" i="1"/>
  <c r="C21" i="1"/>
  <c r="I21" i="1" s="1"/>
  <c r="C23" i="1"/>
  <c r="C25" i="1"/>
  <c r="I25" i="1" s="1"/>
  <c r="C28" i="1"/>
  <c r="C30" i="1"/>
  <c r="I30" i="1" s="1"/>
  <c r="C33" i="1"/>
  <c r="C35" i="1"/>
  <c r="I35" i="1" s="1"/>
  <c r="C39" i="1"/>
  <c r="C41" i="1"/>
  <c r="I41" i="1" s="1"/>
  <c r="C44" i="1"/>
  <c r="C48" i="1"/>
  <c r="I48" i="1" s="1"/>
  <c r="C50" i="1"/>
  <c r="C52" i="1"/>
  <c r="I52" i="1" s="1"/>
  <c r="C54" i="1"/>
  <c r="C57" i="1"/>
  <c r="I57" i="1" s="1"/>
  <c r="C60" i="1"/>
  <c r="C72" i="1"/>
  <c r="C75" i="1"/>
  <c r="C78" i="1"/>
  <c r="C82" i="1"/>
  <c r="C84" i="1"/>
  <c r="C88" i="1"/>
  <c r="C90" i="1"/>
  <c r="C96" i="1"/>
  <c r="C99" i="1"/>
  <c r="C105" i="1"/>
  <c r="I105" i="1" s="1"/>
  <c r="C125" i="1"/>
  <c r="I125" i="1" s="1"/>
  <c r="C154" i="1"/>
  <c r="I154" i="1" s="1"/>
  <c r="C169" i="1"/>
  <c r="I169" i="1" s="1"/>
  <c r="C171" i="1"/>
  <c r="I171" i="1" s="1"/>
  <c r="C173" i="1"/>
  <c r="C177" i="1"/>
  <c r="I177" i="1" s="1"/>
  <c r="C179" i="1"/>
  <c r="I179" i="1" s="1"/>
  <c r="C182" i="1"/>
  <c r="I182" i="1" s="1"/>
  <c r="C190" i="1"/>
  <c r="I190" i="1" s="1"/>
  <c r="I60" i="1" l="1"/>
  <c r="I50" i="1"/>
  <c r="I39" i="1"/>
  <c r="I28" i="1"/>
  <c r="I96" i="1"/>
  <c r="I88" i="1"/>
  <c r="I75" i="1"/>
  <c r="I67" i="1"/>
  <c r="I82" i="1"/>
  <c r="I19" i="1"/>
  <c r="I54" i="1"/>
  <c r="I44" i="1"/>
  <c r="I110" i="1"/>
  <c r="I173" i="1"/>
  <c r="I99" i="1"/>
  <c r="I121" i="1"/>
  <c r="I127" i="1"/>
  <c r="I33" i="1"/>
  <c r="I23" i="1"/>
  <c r="I90" i="1"/>
  <c r="I78" i="1"/>
  <c r="I84" i="1"/>
  <c r="I72" i="1"/>
  <c r="C129" i="1"/>
  <c r="I129" i="1" s="1"/>
  <c r="C87" i="1"/>
  <c r="C13" i="1"/>
  <c r="C95" i="1"/>
  <c r="C199" i="1"/>
  <c r="I199" i="1" s="1"/>
  <c r="C104" i="1"/>
  <c r="E11" i="1"/>
  <c r="C81" i="1"/>
  <c r="D152" i="1"/>
  <c r="C181" i="1"/>
  <c r="I181" i="1" s="1"/>
  <c r="C124" i="1"/>
  <c r="I124" i="1" s="1"/>
  <c r="C153" i="1"/>
  <c r="I153" i="1" s="1"/>
  <c r="C71" i="1"/>
  <c r="I71" i="1" s="1"/>
  <c r="C38" i="1"/>
  <c r="C74" i="1"/>
  <c r="I74" i="1" s="1"/>
  <c r="C43" i="1"/>
  <c r="I43" i="1" s="1"/>
  <c r="C65" i="1"/>
  <c r="I65" i="1" s="1"/>
  <c r="C120" i="1"/>
  <c r="I120" i="1" s="1"/>
  <c r="C56" i="1"/>
  <c r="I56" i="1" s="1"/>
  <c r="C189" i="1"/>
  <c r="I189" i="1" s="1"/>
  <c r="C59" i="1"/>
  <c r="I59" i="1" s="1"/>
  <c r="C27" i="1"/>
  <c r="I27" i="1" s="1"/>
  <c r="D27" i="1"/>
  <c r="D104" i="1"/>
  <c r="D103" i="1" s="1"/>
  <c r="D95" i="1"/>
  <c r="D87" i="1"/>
  <c r="D81" i="1"/>
  <c r="D13" i="1"/>
  <c r="D47" i="1"/>
  <c r="D46" i="1" s="1"/>
  <c r="D38" i="1"/>
  <c r="D32" i="1" s="1"/>
  <c r="D18" i="1"/>
  <c r="D17" i="1" s="1"/>
  <c r="D70" i="1"/>
  <c r="C47" i="1"/>
  <c r="C18" i="1"/>
  <c r="I18" i="1" s="1"/>
  <c r="I104" i="1" l="1"/>
  <c r="I13" i="1"/>
  <c r="I95" i="1"/>
  <c r="I47" i="1"/>
  <c r="I38" i="1"/>
  <c r="I87" i="1"/>
  <c r="I81" i="1"/>
  <c r="C77" i="1"/>
  <c r="C86" i="1"/>
  <c r="C17" i="1"/>
  <c r="I17" i="1" s="1"/>
  <c r="C64" i="1"/>
  <c r="I64" i="1" s="1"/>
  <c r="C103" i="1"/>
  <c r="I103" i="1" s="1"/>
  <c r="C70" i="1"/>
  <c r="I70" i="1" s="1"/>
  <c r="C46" i="1"/>
  <c r="I46" i="1" s="1"/>
  <c r="C186" i="1"/>
  <c r="I186" i="1" s="1"/>
  <c r="C32" i="1"/>
  <c r="I32" i="1" s="1"/>
  <c r="C152" i="1"/>
  <c r="I152" i="1" s="1"/>
  <c r="D86" i="1"/>
  <c r="D77" i="1"/>
  <c r="I86" i="1" l="1"/>
  <c r="I77" i="1"/>
  <c r="C12" i="1"/>
  <c r="C94" i="1"/>
  <c r="D94" i="1"/>
  <c r="D12" i="1"/>
  <c r="I94" i="1" l="1"/>
  <c r="I12" i="1"/>
  <c r="C93" i="1"/>
  <c r="D93" i="1"/>
  <c r="I93" i="1" l="1"/>
  <c r="C11" i="1"/>
  <c r="D11" i="1"/>
  <c r="I11" i="1" l="1"/>
</calcChain>
</file>

<file path=xl/sharedStrings.xml><?xml version="1.0" encoding="utf-8"?>
<sst xmlns="http://schemas.openxmlformats.org/spreadsheetml/2006/main" count="347" uniqueCount="338">
  <si>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</si>
  <si>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</si>
  <si>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</si>
  <si>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</si>
  <si>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</si>
  <si>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</si>
  <si>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</si>
  <si>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</si>
  <si>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</si>
  <si>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</si>
  <si>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</si>
  <si>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</si>
  <si>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</si>
  <si>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</si>
  <si>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</si>
  <si>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</si>
  <si>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</si>
  <si>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</si>
  <si>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</si>
  <si>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</si>
  <si>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</si>
  <si>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</si>
  <si>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</si>
  <si>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</si>
  <si>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</si>
  <si>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</si>
  <si>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</si>
  <si>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</si>
  <si>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</si>
  <si>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</si>
  <si>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</si>
  <si>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</si>
  <si>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</si>
  <si>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</si>
  <si>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</si>
  <si>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</si>
  <si>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</si>
  <si>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</si>
  <si>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</si>
  <si>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</si>
  <si>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</si>
  <si>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</si>
  <si>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</si>
  <si>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</si>
  <si>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</si>
  <si>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</si>
  <si>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</si>
  <si>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</si>
  <si>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</si>
  <si>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</si>
  <si>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</si>
  <si>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</si>
  <si>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</si>
  <si>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</si>
  <si>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</si>
  <si>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</si>
  <si>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</si>
  <si>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</si>
  <si>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</si>
  <si>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</si>
  <si>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</si>
  <si>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</si>
  <si>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</si>
  <si>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</si>
  <si>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</si>
  <si>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</si>
  <si>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</si>
  <si>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</si>
  <si>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</si>
  <si>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</si>
  <si>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</si>
  <si>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</si>
  <si>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</si>
  <si>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</si>
  <si>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</si>
  <si>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</si>
  <si>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</si>
  <si>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</si>
  <si>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</si>
  <si>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</si>
  <si>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</si>
  <si>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</si>
  <si>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</si>
  <si>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</si>
  <si>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</si>
  <si>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</si>
  <si>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</si>
  <si>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</si>
  <si>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</si>
  <si>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</si>
  <si>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</si>
  <si>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</si>
  <si>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</si>
  <si>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</si>
  <si>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</si>
  <si>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</si>
  <si>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</si>
  <si>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</si>
  <si>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</si>
  <si>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</si>
  <si>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</si>
  <si>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</si>
  <si>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</si>
  <si>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</si>
  <si>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</si>
  <si>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</si>
  <si>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</si>
  <si>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</si>
  <si>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</si>
  <si>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</si>
  <si>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</si>
  <si>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</si>
  <si>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</si>
  <si>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</si>
  <si>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</si>
  <si>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</si>
  <si>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</si>
  <si>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</si>
  <si>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</si>
  <si>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</si>
  <si>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</si>
  <si>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</si>
  <si>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</si>
  <si>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</si>
  <si>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</si>
  <si>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</si>
  <si>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</si>
  <si>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</si>
  <si>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</si>
  <si>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</si>
  <si>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</si>
  <si>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</si>
  <si>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</si>
  <si>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</si>
  <si>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</si>
  <si>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</si>
  <si>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</si>
  <si>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</si>
  <si>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</si>
  <si>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</si>
  <si>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</si>
  <si>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</si>
  <si>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</si>
  <si>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</si>
  <si>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</si>
  <si>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</si>
  <si>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</si>
  <si>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</si>
  <si>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</si>
  <si>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</si>
  <si>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</si>
  <si>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</si>
  <si>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</si>
  <si>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</si>
  <si>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</si>
  <si>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</si>
  <si>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</si>
  <si>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</si>
  <si>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</si>
  <si>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</si>
  <si>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</si>
  <si>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</si>
  <si>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</si>
  <si>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</si>
  <si>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</si>
  <si>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</si>
  <si>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</si>
  <si>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</si>
  <si>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</si>
  <si>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</si>
  <si>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</si>
  <si>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</si>
  <si>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</si>
  <si>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</si>
  <si>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</si>
  <si>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</si>
  <si>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</si>
  <si>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</si>
  <si>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</si>
  <si>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</si>
  <si>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</si>
  <si>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</si>
  <si>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</si>
  <si>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</si>
  <si>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</si>
  <si>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</si>
  <si>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</si>
  <si>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</si>
  <si>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</si>
  <si>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</si>
  <si>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</si>
  <si>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</si>
  <si>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</si>
  <si>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</si>
  <si>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</si>
  <si>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</si>
  <si>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</si>
  <si>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</si>
  <si>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</si>
  <si>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</si>
  <si>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</si>
  <si>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</si>
  <si>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</si>
  <si>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</si>
  <si>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</si>
  <si>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</si>
  <si>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</si>
  <si>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</si>
  <si>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</si>
  <si>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</si>
  <si>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</si>
  <si>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</si>
  <si>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</si>
  <si>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</si>
  <si>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</si>
  <si>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</si>
  <si>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</si>
  <si>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</si>
  <si>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</si>
  <si>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</si>
  <si>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</si>
  <si>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</si>
  <si>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</si>
  <si>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</si>
  <si>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</si>
  <si>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</si>
  <si>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</si>
  <si>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</si>
  <si>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</si>
  <si>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</si>
  <si>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</si>
  <si>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</si>
  <si>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</si>
  <si>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</si>
  <si>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</si>
  <si>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</si>
  <si>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</si>
  <si>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</si>
  <si>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</si>
  <si>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</si>
  <si>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</si>
  <si>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</si>
  <si>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</si>
  <si>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</si>
  <si>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</si>
  <si>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</si>
  <si>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</si>
  <si>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</si>
  <si>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</si>
  <si>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</si>
  <si>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</si>
  <si>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</si>
  <si>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</si>
  <si>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</si>
  <si>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</si>
  <si>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</si>
  <si>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</si>
  <si>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</si>
  <si>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</si>
  <si>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</si>
  <si>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</si>
  <si>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</si>
  <si>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</si>
  <si>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</si>
  <si>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</si>
  <si>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</si>
  <si>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</si>
  <si>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</si>
  <si>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</si>
  <si>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</si>
  <si>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</si>
  <si>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</si>
  <si>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</si>
  <si>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</si>
  <si>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</si>
  <si>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</si>
  <si>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</si>
  <si>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</si>
  <si>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</si>
  <si>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</si>
  <si>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</si>
  <si>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</si>
  <si>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</si>
  <si>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</si>
  <si>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</si>
  <si>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</si>
  <si>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</si>
  <si>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</si>
  <si>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</si>
  <si>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</si>
  <si>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</si>
  <si>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</si>
  <si>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</si>
  <si>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</si>
  <si>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</si>
  <si>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</si>
  <si>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</si>
  <si>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</si>
  <si>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</si>
  <si>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</si>
  <si>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</si>
  <si>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</si>
  <si>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</si>
  <si>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</si>
  <si>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</si>
  <si>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</si>
  <si>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</si>
  <si>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</si>
  <si>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</si>
  <si>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</si>
  <si>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</si>
  <si>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</si>
  <si>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</si>
  <si>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</si>
  <si>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</si>
  <si>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</si>
  <si>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</si>
  <si>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</si>
  <si>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</si>
  <si>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</si>
  <si>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</si>
  <si>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</si>
  <si>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</si>
  <si>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</si>
  <si>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</si>
  <si>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</si>
  <si>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</si>
  <si>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</si>
  <si>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</si>
  <si>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</si>
  <si>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</si>
  <si>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</si>
  <si>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</si>
  <si>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</si>
  <si>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</si>
  <si>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</si>
  <si>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</si>
  <si>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27 августа 2020 г. № 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</si>
</sst>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abSelected="1" workbookViewId="0">
      <selection activeCell="B2" sqref="B2"/>
    </sheetView>
  </sheetViews>
  <sheetFormatPr defaultColWidth="9.109375" defaultRowHeight="18" customHeight="1" x14ac:dyDescent="0.35"/>
  <cols>
    <col min="1" max="1" width="35.44140625" style="4" customWidth="1"/>
    <col min="2" max="2" width="92.5546875" style="4" bestFit="1" customWidth="1"/>
    <col min="3" max="3" width="20" style="4" hidden="1" customWidth="1"/>
    <col min="4" max="5" width="18" style="4" hidden="1" customWidth="1"/>
    <col min="6" max="8" width="16.44140625" style="4" hidden="1" customWidth="1"/>
    <col min="9" max="9" width="39.109375" style="4" customWidth="1"/>
    <col min="10" max="16384" width="9.109375" style="4"/>
  </cols>
  <sheetData>
    <row r="1" spans="1:9" x14ac:dyDescent="0.35">
      <c r="A1" s="3"/>
      <c r="B1" s="3"/>
      <c r="C1" s="16"/>
      <c r="D1" s="16"/>
      <c r="E1" s="16"/>
      <c r="F1" s="16"/>
      <c r="G1" s="16"/>
      <c r="H1" s="16"/>
      <c r="I1" s="16" t="s">
        <v>246</v>
      </c>
    </row>
    <row r="2" spans="1:9" x14ac:dyDescent="0.35">
      <c r="A2" s="3"/>
      <c r="B2" s="3"/>
      <c r="C2" s="16"/>
      <c r="D2" s="16"/>
      <c r="E2" s="16"/>
      <c r="F2" s="16"/>
      <c r="G2" s="16"/>
      <c r="H2" s="16"/>
      <c r="I2" s="16" t="s">
        <v>0</v>
      </c>
    </row>
    <row r="3" spans="1:9" x14ac:dyDescent="0.35">
      <c r="A3" s="3"/>
      <c r="B3" s="3"/>
      <c r="C3" s="16"/>
      <c r="D3" s="16"/>
      <c r="E3" s="16"/>
      <c r="F3" s="16"/>
      <c r="G3" s="16"/>
      <c r="H3" s="16"/>
      <c r="I3" s="16" t="s">
        <v>1</v>
      </c>
    </row>
    <row r="4" spans="1:9" x14ac:dyDescent="0.35">
      <c r="A4" s="3"/>
      <c r="B4" s="3"/>
      <c r="C4" s="16"/>
      <c r="D4" s="16"/>
      <c r="E4" s="16"/>
      <c r="F4" s="16"/>
      <c r="G4" s="16"/>
      <c r="H4" s="16"/>
      <c r="I4" s="16" t="s">
        <v>337</v>
      </c>
    </row>
    <row r="5" spans="1:9" x14ac:dyDescent="0.35">
      <c r="A5" s="24" t="s">
        <v>273</v>
      </c>
      <c r="B5" s="24"/>
      <c r="C5" s="24"/>
      <c r="D5" s="24"/>
      <c r="E5" s="24"/>
      <c r="F5" s="24"/>
      <c r="G5" s="24"/>
      <c r="H5" s="24"/>
      <c r="I5" s="24"/>
    </row>
    <row r="7" spans="1:9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216</v>
      </c>
    </row>
    <row r="8" spans="1:9" ht="15" customHeight="1" x14ac:dyDescent="0.35">
      <c r="A8" s="22"/>
      <c r="B8" s="22"/>
      <c r="C8" s="23"/>
      <c r="D8" s="23"/>
      <c r="E8" s="23"/>
      <c r="F8" s="23"/>
      <c r="G8" s="23"/>
      <c r="H8" s="23"/>
      <c r="I8" s="23"/>
    </row>
    <row r="9" spans="1:9" ht="24.75" customHeight="1" x14ac:dyDescent="0.35">
      <c r="A9" s="22"/>
      <c r="B9" s="22"/>
      <c r="C9" s="23"/>
      <c r="D9" s="23"/>
      <c r="E9" s="23"/>
      <c r="F9" s="23"/>
      <c r="G9" s="23"/>
      <c r="H9" s="23"/>
      <c r="I9" s="23"/>
    </row>
    <row r="10" spans="1:9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 t="s">
        <v>4</v>
      </c>
    </row>
    <row r="11" spans="1:9" s="2" customFormat="1" ht="31.5" customHeight="1" x14ac:dyDescent="0.35">
      <c r="A11" s="5"/>
      <c r="B11" s="6" t="s">
        <v>5</v>
      </c>
      <c r="C11" s="19">
        <f t="shared" ref="C11:H11" si="0">C12+C93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>C11+D11+E11+F11+G11+H11</f>
        <v>497404010.09999996</v>
      </c>
    </row>
    <row r="12" spans="1:9" ht="31.5" customHeight="1" x14ac:dyDescent="0.35">
      <c r="A12" s="5" t="s">
        <v>6</v>
      </c>
      <c r="B12" s="6" t="s">
        <v>7</v>
      </c>
      <c r="C12" s="19">
        <f t="shared" ref="C12:H12" si="1">C13+C17+C27+C32+C43+C46+C64+C70+C77+C86</f>
        <v>71033700</v>
      </c>
      <c r="D12" s="19">
        <f t="shared" si="1"/>
        <v>0</v>
      </c>
      <c r="E12" s="19">
        <f t="shared" si="1"/>
        <v>0</v>
      </c>
      <c r="F12" s="19">
        <f t="shared" si="1"/>
        <v>1827610</v>
      </c>
      <c r="G12" s="19">
        <f t="shared" si="1"/>
        <v>-449357.04</v>
      </c>
      <c r="H12" s="19">
        <f t="shared" si="1"/>
        <v>615730.18000000005</v>
      </c>
      <c r="I12" s="19">
        <f t="shared" ref="I12:I75" si="2">C12+D12+E12+F12+G12+H12</f>
        <v>73027683.140000001</v>
      </c>
    </row>
    <row r="13" spans="1:9" ht="30.75" customHeight="1" x14ac:dyDescent="0.35">
      <c r="A13" s="5" t="s">
        <v>8</v>
      </c>
      <c r="B13" s="6" t="s">
        <v>9</v>
      </c>
      <c r="C13" s="19">
        <f t="shared" ref="C13:H13" si="3">C14</f>
        <v>19948000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615730.18000000005</v>
      </c>
      <c r="I13" s="19">
        <f t="shared" si="2"/>
        <v>20563730.18</v>
      </c>
    </row>
    <row r="14" spans="1:9" ht="27.75" customHeight="1" x14ac:dyDescent="0.35">
      <c r="A14" s="7" t="s">
        <v>10</v>
      </c>
      <c r="B14" s="8" t="s">
        <v>11</v>
      </c>
      <c r="C14" s="20">
        <f t="shared" ref="C14:H14" si="4">C15+C16</f>
        <v>19948000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615730.18000000005</v>
      </c>
      <c r="I14" s="20">
        <f t="shared" si="2"/>
        <v>20563730.18</v>
      </c>
    </row>
    <row r="15" spans="1:9" ht="72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f t="shared" si="2"/>
        <v>20403730.18</v>
      </c>
    </row>
    <row r="16" spans="1:9" ht="36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2"/>
        <v>160000</v>
      </c>
    </row>
    <row r="17" spans="1:9" ht="34.799999999999997" hidden="1" x14ac:dyDescent="0.35">
      <c r="A17" s="5" t="s">
        <v>16</v>
      </c>
      <c r="B17" s="6" t="s">
        <v>17</v>
      </c>
      <c r="C17" s="19">
        <f t="shared" ref="C17:H17" si="5">C18</f>
        <v>7997000</v>
      </c>
      <c r="D17" s="19">
        <f t="shared" si="5"/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2"/>
        <v>7997000</v>
      </c>
    </row>
    <row r="18" spans="1:9" ht="36" hidden="1" x14ac:dyDescent="0.35">
      <c r="A18" s="7" t="s">
        <v>18</v>
      </c>
      <c r="B18" s="8" t="s">
        <v>19</v>
      </c>
      <c r="C18" s="20">
        <f t="shared" ref="C18:H18" si="6">C19+C21+C23+C25</f>
        <v>7997000</v>
      </c>
      <c r="D18" s="20">
        <f t="shared" si="6"/>
        <v>0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2"/>
        <v>7997000</v>
      </c>
    </row>
    <row r="19" spans="1:9" ht="72" hidden="1" x14ac:dyDescent="0.35">
      <c r="A19" s="7" t="s">
        <v>20</v>
      </c>
      <c r="B19" s="8" t="s">
        <v>21</v>
      </c>
      <c r="C19" s="20">
        <f t="shared" ref="C19:H19" si="7">C20</f>
        <v>3614000</v>
      </c>
      <c r="D19" s="20">
        <f t="shared" si="7"/>
        <v>0</v>
      </c>
      <c r="E19" s="20">
        <f t="shared" si="7"/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2"/>
        <v>3614000</v>
      </c>
    </row>
    <row r="20" spans="1:9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f t="shared" si="2"/>
        <v>3614000</v>
      </c>
    </row>
    <row r="21" spans="1:9" ht="90" hidden="1" x14ac:dyDescent="0.35">
      <c r="A21" s="7" t="s">
        <v>24</v>
      </c>
      <c r="B21" s="8" t="s">
        <v>25</v>
      </c>
      <c r="C21" s="20">
        <f t="shared" ref="C21:H21" si="8">C22</f>
        <v>28000</v>
      </c>
      <c r="D21" s="20">
        <f t="shared" si="8"/>
        <v>0</v>
      </c>
      <c r="E21" s="20">
        <f t="shared" si="8"/>
        <v>0</v>
      </c>
      <c r="F21" s="20">
        <f t="shared" si="8"/>
        <v>0</v>
      </c>
      <c r="G21" s="20">
        <f t="shared" si="8"/>
        <v>0</v>
      </c>
      <c r="H21" s="20">
        <f t="shared" si="8"/>
        <v>0</v>
      </c>
      <c r="I21" s="20">
        <f t="shared" si="2"/>
        <v>28000</v>
      </c>
    </row>
    <row r="22" spans="1:9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 t="shared" si="2"/>
        <v>28000</v>
      </c>
    </row>
    <row r="23" spans="1:9" ht="72" hidden="1" x14ac:dyDescent="0.35">
      <c r="A23" s="7" t="s">
        <v>28</v>
      </c>
      <c r="B23" s="8" t="s">
        <v>29</v>
      </c>
      <c r="C23" s="20">
        <f t="shared" ref="C23:H23" si="9">C24</f>
        <v>4998000</v>
      </c>
      <c r="D23" s="20">
        <f t="shared" si="9"/>
        <v>0</v>
      </c>
      <c r="E23" s="20">
        <f t="shared" si="9"/>
        <v>0</v>
      </c>
      <c r="F23" s="20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2"/>
        <v>4998000</v>
      </c>
    </row>
    <row r="24" spans="1:9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2"/>
        <v>4998000</v>
      </c>
    </row>
    <row r="25" spans="1:9" ht="72" hidden="1" x14ac:dyDescent="0.35">
      <c r="A25" s="7" t="s">
        <v>32</v>
      </c>
      <c r="B25" s="8" t="s">
        <v>33</v>
      </c>
      <c r="C25" s="20">
        <f t="shared" ref="C25:H25" si="10">C26</f>
        <v>-643000</v>
      </c>
      <c r="D25" s="20">
        <f t="shared" si="10"/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2"/>
        <v>-643000</v>
      </c>
    </row>
    <row r="26" spans="1:9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f t="shared" si="2"/>
        <v>-643000</v>
      </c>
    </row>
    <row r="27" spans="1:9" ht="30.75" hidden="1" customHeight="1" x14ac:dyDescent="0.35">
      <c r="A27" s="5" t="s">
        <v>36</v>
      </c>
      <c r="B27" s="6" t="s">
        <v>37</v>
      </c>
      <c r="C27" s="19">
        <f t="shared" ref="C27:H27" si="11">C28+C30</f>
        <v>255700</v>
      </c>
      <c r="D27" s="19">
        <f t="shared" si="11"/>
        <v>0</v>
      </c>
      <c r="E27" s="19">
        <f t="shared" si="11"/>
        <v>0</v>
      </c>
      <c r="F27" s="19">
        <f t="shared" si="11"/>
        <v>0</v>
      </c>
      <c r="G27" s="19">
        <f t="shared" si="11"/>
        <v>0</v>
      </c>
      <c r="H27" s="19">
        <f t="shared" si="11"/>
        <v>0</v>
      </c>
      <c r="I27" s="19">
        <f t="shared" si="2"/>
        <v>255700</v>
      </c>
    </row>
    <row r="28" spans="1:9" ht="30" hidden="1" customHeight="1" x14ac:dyDescent="0.35">
      <c r="A28" s="7" t="s">
        <v>38</v>
      </c>
      <c r="B28" s="8" t="s">
        <v>39</v>
      </c>
      <c r="C28" s="20">
        <f t="shared" ref="C28:H28" si="12">C29</f>
        <v>102000</v>
      </c>
      <c r="D28" s="20">
        <f t="shared" si="12"/>
        <v>0</v>
      </c>
      <c r="E28" s="20">
        <f t="shared" si="12"/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2"/>
        <v>102000</v>
      </c>
    </row>
    <row r="29" spans="1:9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2"/>
        <v>102000</v>
      </c>
    </row>
    <row r="30" spans="1:9" hidden="1" x14ac:dyDescent="0.35">
      <c r="A30" s="7" t="s">
        <v>41</v>
      </c>
      <c r="B30" s="8" t="s">
        <v>42</v>
      </c>
      <c r="C30" s="20">
        <f t="shared" ref="C30:H30" si="13">C31</f>
        <v>153700</v>
      </c>
      <c r="D30" s="20">
        <f t="shared" si="13"/>
        <v>0</v>
      </c>
      <c r="E30" s="20">
        <f t="shared" si="13"/>
        <v>0</v>
      </c>
      <c r="F30" s="20">
        <f t="shared" si="13"/>
        <v>0</v>
      </c>
      <c r="G30" s="20">
        <f t="shared" si="13"/>
        <v>0</v>
      </c>
      <c r="H30" s="20">
        <f t="shared" si="13"/>
        <v>0</v>
      </c>
      <c r="I30" s="20">
        <f t="shared" si="2"/>
        <v>153700</v>
      </c>
    </row>
    <row r="31" spans="1:9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f t="shared" si="2"/>
        <v>153700</v>
      </c>
    </row>
    <row r="32" spans="1:9" ht="28.5" hidden="1" customHeight="1" x14ac:dyDescent="0.35">
      <c r="A32" s="5" t="s">
        <v>45</v>
      </c>
      <c r="B32" s="6" t="s">
        <v>46</v>
      </c>
      <c r="C32" s="19">
        <f t="shared" ref="C32:H32" si="14">C33+C35+C38</f>
        <v>15308000</v>
      </c>
      <c r="D32" s="19">
        <f t="shared" si="14"/>
        <v>0</v>
      </c>
      <c r="E32" s="19">
        <f t="shared" si="14"/>
        <v>0</v>
      </c>
      <c r="F32" s="19">
        <f t="shared" si="14"/>
        <v>0</v>
      </c>
      <c r="G32" s="19">
        <f t="shared" si="14"/>
        <v>0</v>
      </c>
      <c r="H32" s="19">
        <f t="shared" si="14"/>
        <v>0</v>
      </c>
      <c r="I32" s="19">
        <f t="shared" si="2"/>
        <v>15308000</v>
      </c>
    </row>
    <row r="33" spans="1:9" hidden="1" x14ac:dyDescent="0.35">
      <c r="A33" s="7" t="s">
        <v>47</v>
      </c>
      <c r="B33" s="8" t="s">
        <v>48</v>
      </c>
      <c r="C33" s="20">
        <f t="shared" ref="C33:H33" si="15">C34</f>
        <v>2326000</v>
      </c>
      <c r="D33" s="20">
        <f t="shared" si="15"/>
        <v>0</v>
      </c>
      <c r="E33" s="20">
        <f t="shared" si="15"/>
        <v>0</v>
      </c>
      <c r="F33" s="20">
        <f t="shared" si="15"/>
        <v>0</v>
      </c>
      <c r="G33" s="20">
        <f t="shared" si="15"/>
        <v>0</v>
      </c>
      <c r="H33" s="20">
        <f t="shared" si="15"/>
        <v>0</v>
      </c>
      <c r="I33" s="20">
        <f t="shared" si="2"/>
        <v>2326000</v>
      </c>
    </row>
    <row r="34" spans="1:9" ht="36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f t="shared" si="2"/>
        <v>2326000</v>
      </c>
    </row>
    <row r="35" spans="1:9" ht="24" hidden="1" customHeight="1" x14ac:dyDescent="0.35">
      <c r="A35" s="7" t="s">
        <v>51</v>
      </c>
      <c r="B35" s="8" t="s">
        <v>52</v>
      </c>
      <c r="C35" s="20">
        <f t="shared" ref="C35:H35" si="16">C36+C37</f>
        <v>10449000</v>
      </c>
      <c r="D35" s="20">
        <f t="shared" si="16"/>
        <v>0</v>
      </c>
      <c r="E35" s="20">
        <f t="shared" si="16"/>
        <v>0</v>
      </c>
      <c r="F35" s="20">
        <f t="shared" si="16"/>
        <v>0</v>
      </c>
      <c r="G35" s="20">
        <f t="shared" si="16"/>
        <v>0</v>
      </c>
      <c r="H35" s="20">
        <f t="shared" si="16"/>
        <v>0</v>
      </c>
      <c r="I35" s="20">
        <f t="shared" si="2"/>
        <v>10449000</v>
      </c>
    </row>
    <row r="36" spans="1:9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f t="shared" si="2"/>
        <v>871000</v>
      </c>
    </row>
    <row r="37" spans="1:9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f t="shared" si="2"/>
        <v>9578000</v>
      </c>
    </row>
    <row r="38" spans="1:9" hidden="1" x14ac:dyDescent="0.35">
      <c r="A38" s="7" t="s">
        <v>57</v>
      </c>
      <c r="B38" s="8" t="s">
        <v>58</v>
      </c>
      <c r="C38" s="20">
        <f t="shared" ref="C38:H38" si="17">C39+C41</f>
        <v>2533000</v>
      </c>
      <c r="D38" s="20">
        <f t="shared" si="17"/>
        <v>0</v>
      </c>
      <c r="E38" s="20">
        <f t="shared" si="17"/>
        <v>0</v>
      </c>
      <c r="F38" s="20">
        <f t="shared" si="17"/>
        <v>0</v>
      </c>
      <c r="G38" s="20">
        <f t="shared" si="17"/>
        <v>0</v>
      </c>
      <c r="H38" s="20">
        <f t="shared" si="17"/>
        <v>0</v>
      </c>
      <c r="I38" s="20">
        <f t="shared" si="2"/>
        <v>2533000</v>
      </c>
    </row>
    <row r="39" spans="1:9" hidden="1" x14ac:dyDescent="0.35">
      <c r="A39" s="7" t="s">
        <v>59</v>
      </c>
      <c r="B39" s="8" t="s">
        <v>60</v>
      </c>
      <c r="C39" s="20">
        <f t="shared" ref="C39:H39" si="18">C40</f>
        <v>1044000</v>
      </c>
      <c r="D39" s="20">
        <f t="shared" si="18"/>
        <v>0</v>
      </c>
      <c r="E39" s="20">
        <f t="shared" si="18"/>
        <v>0</v>
      </c>
      <c r="F39" s="20">
        <f t="shared" si="18"/>
        <v>0</v>
      </c>
      <c r="G39" s="20">
        <f t="shared" si="18"/>
        <v>0</v>
      </c>
      <c r="H39" s="20">
        <f t="shared" si="18"/>
        <v>0</v>
      </c>
      <c r="I39" s="20">
        <f t="shared" si="2"/>
        <v>1044000</v>
      </c>
    </row>
    <row r="40" spans="1:9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f t="shared" si="2"/>
        <v>1044000</v>
      </c>
    </row>
    <row r="41" spans="1:9" hidden="1" x14ac:dyDescent="0.35">
      <c r="A41" s="7" t="s">
        <v>63</v>
      </c>
      <c r="B41" s="8" t="s">
        <v>64</v>
      </c>
      <c r="C41" s="20">
        <f t="shared" ref="C41:H41" si="19">C42</f>
        <v>1489000</v>
      </c>
      <c r="D41" s="20">
        <f t="shared" si="19"/>
        <v>0</v>
      </c>
      <c r="E41" s="20">
        <f t="shared" si="19"/>
        <v>0</v>
      </c>
      <c r="F41" s="20">
        <f t="shared" si="19"/>
        <v>0</v>
      </c>
      <c r="G41" s="20">
        <f t="shared" si="19"/>
        <v>0</v>
      </c>
      <c r="H41" s="20">
        <f t="shared" si="19"/>
        <v>0</v>
      </c>
      <c r="I41" s="20">
        <f t="shared" si="2"/>
        <v>1489000</v>
      </c>
    </row>
    <row r="42" spans="1:9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f t="shared" si="2"/>
        <v>1489000</v>
      </c>
    </row>
    <row r="43" spans="1:9" ht="27.75" hidden="1" customHeight="1" x14ac:dyDescent="0.35">
      <c r="A43" s="5" t="s">
        <v>67</v>
      </c>
      <c r="B43" s="6" t="s">
        <v>68</v>
      </c>
      <c r="C43" s="19">
        <f t="shared" ref="C43:H44" si="20">C44</f>
        <v>836000</v>
      </c>
      <c r="D43" s="19">
        <f t="shared" si="20"/>
        <v>0</v>
      </c>
      <c r="E43" s="19">
        <f t="shared" si="20"/>
        <v>0</v>
      </c>
      <c r="F43" s="19">
        <f t="shared" si="20"/>
        <v>0</v>
      </c>
      <c r="G43" s="19">
        <f t="shared" si="20"/>
        <v>0</v>
      </c>
      <c r="H43" s="19">
        <f t="shared" si="20"/>
        <v>0</v>
      </c>
      <c r="I43" s="19">
        <f t="shared" si="2"/>
        <v>836000</v>
      </c>
    </row>
    <row r="44" spans="1:9" ht="36" hidden="1" x14ac:dyDescent="0.35">
      <c r="A44" s="7" t="s">
        <v>69</v>
      </c>
      <c r="B44" s="8" t="s">
        <v>70</v>
      </c>
      <c r="C44" s="20">
        <f t="shared" si="20"/>
        <v>836000</v>
      </c>
      <c r="D44" s="20">
        <f t="shared" si="20"/>
        <v>0</v>
      </c>
      <c r="E44" s="20">
        <f t="shared" si="20"/>
        <v>0</v>
      </c>
      <c r="F44" s="20">
        <f t="shared" si="20"/>
        <v>0</v>
      </c>
      <c r="G44" s="20">
        <f t="shared" si="20"/>
        <v>0</v>
      </c>
      <c r="H44" s="20">
        <f t="shared" si="20"/>
        <v>0</v>
      </c>
      <c r="I44" s="20">
        <f t="shared" si="2"/>
        <v>836000</v>
      </c>
    </row>
    <row r="45" spans="1:9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f t="shared" si="2"/>
        <v>836000</v>
      </c>
    </row>
    <row r="46" spans="1:9" ht="34.799999999999997" hidden="1" x14ac:dyDescent="0.35">
      <c r="A46" s="5" t="s">
        <v>73</v>
      </c>
      <c r="B46" s="6" t="s">
        <v>74</v>
      </c>
      <c r="C46" s="19">
        <f t="shared" ref="C46:H46" si="21">C47+C56+C59</f>
        <v>20104900</v>
      </c>
      <c r="D46" s="19">
        <f t="shared" si="21"/>
        <v>0</v>
      </c>
      <c r="E46" s="19">
        <f t="shared" si="21"/>
        <v>0</v>
      </c>
      <c r="F46" s="19">
        <f t="shared" si="21"/>
        <v>0</v>
      </c>
      <c r="G46" s="19">
        <f t="shared" si="21"/>
        <v>0</v>
      </c>
      <c r="H46" s="19">
        <f t="shared" si="21"/>
        <v>0</v>
      </c>
      <c r="I46" s="19">
        <f t="shared" si="2"/>
        <v>20104900</v>
      </c>
    </row>
    <row r="47" spans="1:9" ht="90" hidden="1" x14ac:dyDescent="0.35">
      <c r="A47" s="7" t="s">
        <v>75</v>
      </c>
      <c r="B47" s="8" t="s">
        <v>76</v>
      </c>
      <c r="C47" s="20">
        <f t="shared" ref="C47:H47" si="22">C48+C50+C52+C54</f>
        <v>19815200</v>
      </c>
      <c r="D47" s="20">
        <f t="shared" si="22"/>
        <v>0</v>
      </c>
      <c r="E47" s="20">
        <f t="shared" si="22"/>
        <v>0</v>
      </c>
      <c r="F47" s="20">
        <f t="shared" si="22"/>
        <v>0</v>
      </c>
      <c r="G47" s="20">
        <f t="shared" si="22"/>
        <v>0</v>
      </c>
      <c r="H47" s="20">
        <f t="shared" si="22"/>
        <v>0</v>
      </c>
      <c r="I47" s="20">
        <f t="shared" si="2"/>
        <v>19815200</v>
      </c>
    </row>
    <row r="48" spans="1:9" ht="54" hidden="1" x14ac:dyDescent="0.35">
      <c r="A48" s="7" t="s">
        <v>77</v>
      </c>
      <c r="B48" s="8" t="s">
        <v>78</v>
      </c>
      <c r="C48" s="20">
        <f t="shared" ref="C48:H48" si="23">C49</f>
        <v>18937600</v>
      </c>
      <c r="D48" s="20">
        <f t="shared" si="23"/>
        <v>0</v>
      </c>
      <c r="E48" s="20">
        <f t="shared" si="23"/>
        <v>0</v>
      </c>
      <c r="F48" s="20">
        <f t="shared" si="23"/>
        <v>0</v>
      </c>
      <c r="G48" s="20">
        <f t="shared" si="23"/>
        <v>0</v>
      </c>
      <c r="H48" s="20">
        <f t="shared" si="23"/>
        <v>0</v>
      </c>
      <c r="I48" s="20">
        <f t="shared" si="2"/>
        <v>18937600</v>
      </c>
    </row>
    <row r="49" spans="1:9" ht="72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f t="shared" si="2"/>
        <v>18937600</v>
      </c>
    </row>
    <row r="50" spans="1:9" ht="72" hidden="1" x14ac:dyDescent="0.35">
      <c r="A50" s="7" t="s">
        <v>81</v>
      </c>
      <c r="B50" s="8" t="s">
        <v>82</v>
      </c>
      <c r="C50" s="20">
        <f t="shared" ref="C50:H50" si="24">C51</f>
        <v>85500</v>
      </c>
      <c r="D50" s="20">
        <f t="shared" si="24"/>
        <v>0</v>
      </c>
      <c r="E50" s="20">
        <f t="shared" si="24"/>
        <v>0</v>
      </c>
      <c r="F50" s="20">
        <f t="shared" si="24"/>
        <v>0</v>
      </c>
      <c r="G50" s="20">
        <f t="shared" si="24"/>
        <v>0</v>
      </c>
      <c r="H50" s="20">
        <f t="shared" si="24"/>
        <v>0</v>
      </c>
      <c r="I50" s="20">
        <f t="shared" si="2"/>
        <v>85500</v>
      </c>
    </row>
    <row r="51" spans="1:9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f t="shared" si="2"/>
        <v>85500</v>
      </c>
    </row>
    <row r="52" spans="1:9" ht="72" hidden="1" x14ac:dyDescent="0.35">
      <c r="A52" s="7" t="s">
        <v>85</v>
      </c>
      <c r="B52" s="8" t="s">
        <v>86</v>
      </c>
      <c r="C52" s="20">
        <f t="shared" ref="C52:H52" si="25">C53</f>
        <v>124900</v>
      </c>
      <c r="D52" s="20">
        <f t="shared" si="25"/>
        <v>0</v>
      </c>
      <c r="E52" s="20">
        <f t="shared" si="25"/>
        <v>0</v>
      </c>
      <c r="F52" s="20">
        <f t="shared" si="25"/>
        <v>0</v>
      </c>
      <c r="G52" s="20">
        <f t="shared" si="25"/>
        <v>0</v>
      </c>
      <c r="H52" s="20">
        <f t="shared" si="25"/>
        <v>0</v>
      </c>
      <c r="I52" s="20">
        <f t="shared" si="2"/>
        <v>124900</v>
      </c>
    </row>
    <row r="53" spans="1:9" ht="54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f t="shared" si="2"/>
        <v>124900</v>
      </c>
    </row>
    <row r="54" spans="1:9" ht="36" hidden="1" x14ac:dyDescent="0.35">
      <c r="A54" s="7" t="s">
        <v>89</v>
      </c>
      <c r="B54" s="8" t="s">
        <v>90</v>
      </c>
      <c r="C54" s="20">
        <f t="shared" ref="C54:H54" si="26">C55</f>
        <v>667200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"/>
        <v>667200</v>
      </c>
    </row>
    <row r="55" spans="1:9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f t="shared" si="2"/>
        <v>667200</v>
      </c>
    </row>
    <row r="56" spans="1:9" hidden="1" x14ac:dyDescent="0.35">
      <c r="A56" s="7" t="s">
        <v>93</v>
      </c>
      <c r="B56" s="8" t="s">
        <v>94</v>
      </c>
      <c r="C56" s="20">
        <f t="shared" ref="C56:H57" si="27">C57</f>
        <v>47500</v>
      </c>
      <c r="D56" s="20">
        <f t="shared" si="27"/>
        <v>0</v>
      </c>
      <c r="E56" s="20">
        <f t="shared" si="27"/>
        <v>0</v>
      </c>
      <c r="F56" s="20">
        <f t="shared" si="27"/>
        <v>0</v>
      </c>
      <c r="G56" s="20">
        <f t="shared" si="27"/>
        <v>0</v>
      </c>
      <c r="H56" s="20">
        <f t="shared" si="27"/>
        <v>0</v>
      </c>
      <c r="I56" s="20">
        <f t="shared" si="2"/>
        <v>47500</v>
      </c>
    </row>
    <row r="57" spans="1:9" ht="54" hidden="1" x14ac:dyDescent="0.35">
      <c r="A57" s="7" t="s">
        <v>95</v>
      </c>
      <c r="B57" s="8" t="s">
        <v>96</v>
      </c>
      <c r="C57" s="20">
        <f t="shared" si="27"/>
        <v>47500</v>
      </c>
      <c r="D57" s="20">
        <f t="shared" si="27"/>
        <v>0</v>
      </c>
      <c r="E57" s="20">
        <f t="shared" si="27"/>
        <v>0</v>
      </c>
      <c r="F57" s="20">
        <f t="shared" si="27"/>
        <v>0</v>
      </c>
      <c r="G57" s="20">
        <f t="shared" si="27"/>
        <v>0</v>
      </c>
      <c r="H57" s="20">
        <f t="shared" si="27"/>
        <v>0</v>
      </c>
      <c r="I57" s="20">
        <f t="shared" si="2"/>
        <v>47500</v>
      </c>
    </row>
    <row r="58" spans="1:9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f t="shared" si="2"/>
        <v>47500</v>
      </c>
    </row>
    <row r="59" spans="1:9" ht="72" hidden="1" x14ac:dyDescent="0.35">
      <c r="A59" s="7" t="s">
        <v>99</v>
      </c>
      <c r="B59" s="8" t="s">
        <v>100</v>
      </c>
      <c r="C59" s="20">
        <f t="shared" ref="C59:H59" si="28">C60+C62</f>
        <v>242200</v>
      </c>
      <c r="D59" s="20">
        <f t="shared" si="28"/>
        <v>0</v>
      </c>
      <c r="E59" s="20">
        <f t="shared" si="28"/>
        <v>0</v>
      </c>
      <c r="F59" s="20">
        <f t="shared" si="28"/>
        <v>0</v>
      </c>
      <c r="G59" s="20">
        <f t="shared" si="28"/>
        <v>0</v>
      </c>
      <c r="H59" s="20">
        <f t="shared" si="28"/>
        <v>0</v>
      </c>
      <c r="I59" s="20">
        <f t="shared" si="2"/>
        <v>242200</v>
      </c>
    </row>
    <row r="60" spans="1:9" ht="54" hidden="1" x14ac:dyDescent="0.35">
      <c r="A60" s="7" t="s">
        <v>101</v>
      </c>
      <c r="B60" s="8" t="s">
        <v>102</v>
      </c>
      <c r="C60" s="20">
        <f t="shared" ref="C60:H60" si="29">C61</f>
        <v>242200</v>
      </c>
      <c r="D60" s="20">
        <f t="shared" si="29"/>
        <v>-242200</v>
      </c>
      <c r="E60" s="20">
        <f t="shared" si="29"/>
        <v>0</v>
      </c>
      <c r="F60" s="20">
        <f t="shared" si="29"/>
        <v>0</v>
      </c>
      <c r="G60" s="20">
        <f t="shared" si="29"/>
        <v>0</v>
      </c>
      <c r="H60" s="20">
        <f t="shared" si="29"/>
        <v>0</v>
      </c>
      <c r="I60" s="20">
        <f t="shared" si="2"/>
        <v>0</v>
      </c>
    </row>
    <row r="61" spans="1:9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v>0</v>
      </c>
      <c r="I61" s="20">
        <f t="shared" si="2"/>
        <v>0</v>
      </c>
    </row>
    <row r="62" spans="1:9" ht="72" hidden="1" x14ac:dyDescent="0.35">
      <c r="A62" s="7" t="s">
        <v>279</v>
      </c>
      <c r="B62" s="8" t="s">
        <v>278</v>
      </c>
      <c r="C62" s="20">
        <f t="shared" ref="C62:H62" si="30">C63</f>
        <v>0</v>
      </c>
      <c r="D62" s="20">
        <f t="shared" si="30"/>
        <v>242200</v>
      </c>
      <c r="E62" s="20">
        <f t="shared" si="30"/>
        <v>0</v>
      </c>
      <c r="F62" s="20">
        <f t="shared" si="30"/>
        <v>0</v>
      </c>
      <c r="G62" s="20">
        <f t="shared" si="30"/>
        <v>0</v>
      </c>
      <c r="H62" s="20">
        <f t="shared" si="30"/>
        <v>0</v>
      </c>
      <c r="I62" s="20">
        <f t="shared" si="2"/>
        <v>242200</v>
      </c>
    </row>
    <row r="63" spans="1:9" ht="72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v>0</v>
      </c>
      <c r="I63" s="20">
        <f t="shared" si="2"/>
        <v>242200</v>
      </c>
    </row>
    <row r="64" spans="1:9" hidden="1" x14ac:dyDescent="0.35">
      <c r="A64" s="5" t="s">
        <v>105</v>
      </c>
      <c r="B64" s="6" t="s">
        <v>106</v>
      </c>
      <c r="C64" s="19">
        <f t="shared" ref="C64:H64" si="31">C65</f>
        <v>48500</v>
      </c>
      <c r="D64" s="19">
        <f t="shared" si="31"/>
        <v>0</v>
      </c>
      <c r="E64" s="19">
        <f t="shared" si="31"/>
        <v>0</v>
      </c>
      <c r="F64" s="19">
        <f t="shared" si="31"/>
        <v>0</v>
      </c>
      <c r="G64" s="19">
        <f t="shared" si="31"/>
        <v>0</v>
      </c>
      <c r="H64" s="19">
        <f t="shared" si="31"/>
        <v>0</v>
      </c>
      <c r="I64" s="19">
        <f t="shared" si="2"/>
        <v>48500</v>
      </c>
    </row>
    <row r="65" spans="1:9" hidden="1" x14ac:dyDescent="0.35">
      <c r="A65" s="7" t="s">
        <v>107</v>
      </c>
      <c r="B65" s="8" t="s">
        <v>108</v>
      </c>
      <c r="C65" s="20">
        <f t="shared" ref="C65:H65" si="32">C66+C67+C69</f>
        <v>48500</v>
      </c>
      <c r="D65" s="20">
        <f t="shared" si="32"/>
        <v>0</v>
      </c>
      <c r="E65" s="20">
        <f t="shared" si="32"/>
        <v>0</v>
      </c>
      <c r="F65" s="20">
        <f t="shared" si="32"/>
        <v>0</v>
      </c>
      <c r="G65" s="20">
        <f t="shared" si="32"/>
        <v>0</v>
      </c>
      <c r="H65" s="20">
        <f t="shared" si="32"/>
        <v>0</v>
      </c>
      <c r="I65" s="20">
        <f t="shared" si="2"/>
        <v>48500</v>
      </c>
    </row>
    <row r="66" spans="1:9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f t="shared" si="2"/>
        <v>47400</v>
      </c>
    </row>
    <row r="67" spans="1:9" hidden="1" x14ac:dyDescent="0.35">
      <c r="A67" s="7" t="s">
        <v>239</v>
      </c>
      <c r="B67" s="8" t="s">
        <v>244</v>
      </c>
      <c r="C67" s="20">
        <f t="shared" ref="C67:H67" si="33">C68</f>
        <v>300</v>
      </c>
      <c r="D67" s="20">
        <f t="shared" si="33"/>
        <v>0</v>
      </c>
      <c r="E67" s="20">
        <f t="shared" si="33"/>
        <v>0</v>
      </c>
      <c r="F67" s="20">
        <f t="shared" si="33"/>
        <v>0</v>
      </c>
      <c r="G67" s="20">
        <f t="shared" si="33"/>
        <v>0</v>
      </c>
      <c r="H67" s="20">
        <f t="shared" si="33"/>
        <v>0</v>
      </c>
      <c r="I67" s="20">
        <f t="shared" si="2"/>
        <v>300</v>
      </c>
    </row>
    <row r="68" spans="1:9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f t="shared" si="2"/>
        <v>300</v>
      </c>
    </row>
    <row r="69" spans="1:9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f t="shared" si="2"/>
        <v>800</v>
      </c>
    </row>
    <row r="70" spans="1:9" ht="34.799999999999997" hidden="1" x14ac:dyDescent="0.35">
      <c r="A70" s="5" t="s">
        <v>111</v>
      </c>
      <c r="B70" s="6" t="s">
        <v>112</v>
      </c>
      <c r="C70" s="19">
        <f t="shared" ref="C70:H70" si="34">C71+C74</f>
        <v>5246600</v>
      </c>
      <c r="D70" s="19">
        <f t="shared" si="34"/>
        <v>0</v>
      </c>
      <c r="E70" s="19">
        <f t="shared" si="34"/>
        <v>0</v>
      </c>
      <c r="F70" s="19">
        <f t="shared" si="34"/>
        <v>1827610</v>
      </c>
      <c r="G70" s="19">
        <f t="shared" si="34"/>
        <v>-449357.04</v>
      </c>
      <c r="H70" s="19">
        <f t="shared" si="34"/>
        <v>0</v>
      </c>
      <c r="I70" s="19">
        <f t="shared" si="2"/>
        <v>6624852.96</v>
      </c>
    </row>
    <row r="71" spans="1:9" hidden="1" x14ac:dyDescent="0.35">
      <c r="A71" s="7" t="s">
        <v>113</v>
      </c>
      <c r="B71" s="8" t="s">
        <v>114</v>
      </c>
      <c r="C71" s="20">
        <f t="shared" ref="C71:H72" si="35">C72</f>
        <v>4471300</v>
      </c>
      <c r="D71" s="20">
        <f t="shared" si="35"/>
        <v>0</v>
      </c>
      <c r="E71" s="20">
        <f t="shared" si="35"/>
        <v>0</v>
      </c>
      <c r="F71" s="20">
        <f t="shared" si="35"/>
        <v>1827610</v>
      </c>
      <c r="G71" s="20">
        <f t="shared" si="35"/>
        <v>-449357.04</v>
      </c>
      <c r="H71" s="20">
        <f t="shared" si="35"/>
        <v>0</v>
      </c>
      <c r="I71" s="20">
        <f t="shared" si="2"/>
        <v>5849552.96</v>
      </c>
    </row>
    <row r="72" spans="1:9" hidden="1" x14ac:dyDescent="0.35">
      <c r="A72" s="7" t="s">
        <v>115</v>
      </c>
      <c r="B72" s="8" t="s">
        <v>116</v>
      </c>
      <c r="C72" s="20">
        <f t="shared" si="35"/>
        <v>4471300</v>
      </c>
      <c r="D72" s="20">
        <f t="shared" si="35"/>
        <v>0</v>
      </c>
      <c r="E72" s="20">
        <f t="shared" si="35"/>
        <v>0</v>
      </c>
      <c r="F72" s="20">
        <f t="shared" si="35"/>
        <v>1827610</v>
      </c>
      <c r="G72" s="20">
        <f t="shared" si="35"/>
        <v>-449357.04</v>
      </c>
      <c r="H72" s="20">
        <f t="shared" si="35"/>
        <v>0</v>
      </c>
      <c r="I72" s="20">
        <f t="shared" si="2"/>
        <v>5849552.96</v>
      </c>
    </row>
    <row r="73" spans="1:9" ht="36" hidden="1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-449357.04</v>
      </c>
      <c r="H73" s="20">
        <v>0</v>
      </c>
      <c r="I73" s="20">
        <f t="shared" si="2"/>
        <v>5849552.96</v>
      </c>
    </row>
    <row r="74" spans="1:9" hidden="1" x14ac:dyDescent="0.35">
      <c r="A74" s="7" t="s">
        <v>119</v>
      </c>
      <c r="B74" s="8" t="s">
        <v>120</v>
      </c>
      <c r="C74" s="20">
        <f t="shared" ref="C74:H75" si="36">C75</f>
        <v>775300</v>
      </c>
      <c r="D74" s="20">
        <f t="shared" si="36"/>
        <v>0</v>
      </c>
      <c r="E74" s="20">
        <f t="shared" si="36"/>
        <v>0</v>
      </c>
      <c r="F74" s="20">
        <f t="shared" si="36"/>
        <v>0</v>
      </c>
      <c r="G74" s="20">
        <f t="shared" si="36"/>
        <v>0</v>
      </c>
      <c r="H74" s="20">
        <f t="shared" si="36"/>
        <v>0</v>
      </c>
      <c r="I74" s="20">
        <f t="shared" si="2"/>
        <v>775300</v>
      </c>
    </row>
    <row r="75" spans="1:9" ht="36" hidden="1" x14ac:dyDescent="0.35">
      <c r="A75" s="7" t="s">
        <v>121</v>
      </c>
      <c r="B75" s="8" t="s">
        <v>122</v>
      </c>
      <c r="C75" s="20">
        <f t="shared" si="36"/>
        <v>775300</v>
      </c>
      <c r="D75" s="20">
        <f t="shared" si="36"/>
        <v>0</v>
      </c>
      <c r="E75" s="20">
        <f t="shared" si="36"/>
        <v>0</v>
      </c>
      <c r="F75" s="20">
        <f t="shared" si="36"/>
        <v>0</v>
      </c>
      <c r="G75" s="20">
        <f t="shared" si="36"/>
        <v>0</v>
      </c>
      <c r="H75" s="20">
        <f t="shared" si="36"/>
        <v>0</v>
      </c>
      <c r="I75" s="20">
        <f t="shared" si="2"/>
        <v>775300</v>
      </c>
    </row>
    <row r="76" spans="1:9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f t="shared" ref="I76:I140" si="37">C76+D76+E76+F76+G76+H76</f>
        <v>775300</v>
      </c>
    </row>
    <row r="77" spans="1:9" ht="34.799999999999997" hidden="1" x14ac:dyDescent="0.35">
      <c r="A77" s="5" t="s">
        <v>125</v>
      </c>
      <c r="B77" s="6" t="s">
        <v>126</v>
      </c>
      <c r="C77" s="19">
        <f t="shared" ref="C77:H77" si="38">C78+C81</f>
        <v>1170000</v>
      </c>
      <c r="D77" s="19">
        <f t="shared" si="38"/>
        <v>0</v>
      </c>
      <c r="E77" s="19">
        <f t="shared" si="38"/>
        <v>0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7"/>
        <v>1170000</v>
      </c>
    </row>
    <row r="78" spans="1:9" ht="72" hidden="1" x14ac:dyDescent="0.35">
      <c r="A78" s="7" t="s">
        <v>127</v>
      </c>
      <c r="B78" s="8" t="s">
        <v>128</v>
      </c>
      <c r="C78" s="20">
        <f t="shared" ref="C78:H78" si="39">C79</f>
        <v>845000</v>
      </c>
      <c r="D78" s="20">
        <f t="shared" si="39"/>
        <v>0</v>
      </c>
      <c r="E78" s="20">
        <f t="shared" si="39"/>
        <v>0</v>
      </c>
      <c r="F78" s="20">
        <f t="shared" si="39"/>
        <v>0</v>
      </c>
      <c r="G78" s="20">
        <f t="shared" si="39"/>
        <v>0</v>
      </c>
      <c r="H78" s="20">
        <f t="shared" si="39"/>
        <v>0</v>
      </c>
      <c r="I78" s="20">
        <f t="shared" si="37"/>
        <v>845000</v>
      </c>
    </row>
    <row r="79" spans="1:9" ht="90" hidden="1" x14ac:dyDescent="0.35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f t="shared" si="37"/>
        <v>845000</v>
      </c>
    </row>
    <row r="80" spans="1:9" ht="90" hidden="1" x14ac:dyDescent="0.35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v>0</v>
      </c>
      <c r="G80" s="20">
        <v>0</v>
      </c>
      <c r="H80" s="20">
        <v>0</v>
      </c>
      <c r="I80" s="20">
        <f t="shared" si="37"/>
        <v>845000</v>
      </c>
    </row>
    <row r="81" spans="1:9" ht="36" hidden="1" x14ac:dyDescent="0.35">
      <c r="A81" s="7" t="s">
        <v>131</v>
      </c>
      <c r="B81" s="8" t="s">
        <v>132</v>
      </c>
      <c r="C81" s="20">
        <f t="shared" ref="C81:H81" si="40">C82+C84</f>
        <v>325000</v>
      </c>
      <c r="D81" s="20">
        <f t="shared" si="40"/>
        <v>0</v>
      </c>
      <c r="E81" s="20">
        <f t="shared" si="40"/>
        <v>0</v>
      </c>
      <c r="F81" s="20">
        <f t="shared" si="40"/>
        <v>0</v>
      </c>
      <c r="G81" s="20">
        <f t="shared" si="40"/>
        <v>0</v>
      </c>
      <c r="H81" s="20">
        <f t="shared" si="40"/>
        <v>0</v>
      </c>
      <c r="I81" s="20">
        <f t="shared" si="37"/>
        <v>325000</v>
      </c>
    </row>
    <row r="82" spans="1:9" ht="36" hidden="1" x14ac:dyDescent="0.35">
      <c r="A82" s="7" t="s">
        <v>133</v>
      </c>
      <c r="B82" s="8" t="s">
        <v>134</v>
      </c>
      <c r="C82" s="20">
        <f t="shared" ref="C82:H82" si="41">C83</f>
        <v>25500</v>
      </c>
      <c r="D82" s="20">
        <f t="shared" si="41"/>
        <v>0</v>
      </c>
      <c r="E82" s="20">
        <f t="shared" si="41"/>
        <v>0</v>
      </c>
      <c r="F82" s="20">
        <f t="shared" si="41"/>
        <v>0</v>
      </c>
      <c r="G82" s="20">
        <f t="shared" si="41"/>
        <v>0</v>
      </c>
      <c r="H82" s="20">
        <f t="shared" si="41"/>
        <v>0</v>
      </c>
      <c r="I82" s="20">
        <f t="shared" si="37"/>
        <v>25500</v>
      </c>
    </row>
    <row r="83" spans="1:9" ht="36" hidden="1" x14ac:dyDescent="0.35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f t="shared" si="37"/>
        <v>25500</v>
      </c>
    </row>
    <row r="84" spans="1:9" ht="54" hidden="1" x14ac:dyDescent="0.35">
      <c r="A84" s="7" t="s">
        <v>137</v>
      </c>
      <c r="B84" s="8" t="s">
        <v>138</v>
      </c>
      <c r="C84" s="20">
        <f t="shared" ref="C84:H84" si="42">C85</f>
        <v>299500</v>
      </c>
      <c r="D84" s="20">
        <f t="shared" si="42"/>
        <v>0</v>
      </c>
      <c r="E84" s="20">
        <f t="shared" si="42"/>
        <v>0</v>
      </c>
      <c r="F84" s="20">
        <f t="shared" si="42"/>
        <v>0</v>
      </c>
      <c r="G84" s="20">
        <f t="shared" si="42"/>
        <v>0</v>
      </c>
      <c r="H84" s="20">
        <f t="shared" si="42"/>
        <v>0</v>
      </c>
      <c r="I84" s="20">
        <f t="shared" si="37"/>
        <v>299500</v>
      </c>
    </row>
    <row r="85" spans="1:9" ht="54" hidden="1" x14ac:dyDescent="0.35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f t="shared" si="37"/>
        <v>299500</v>
      </c>
    </row>
    <row r="86" spans="1:9" hidden="1" x14ac:dyDescent="0.35">
      <c r="A86" s="5" t="s">
        <v>141</v>
      </c>
      <c r="B86" s="6" t="s">
        <v>142</v>
      </c>
      <c r="C86" s="19">
        <f t="shared" ref="C86:H86" si="43">C87+C90</f>
        <v>119000</v>
      </c>
      <c r="D86" s="19">
        <f t="shared" si="43"/>
        <v>0</v>
      </c>
      <c r="E86" s="19">
        <f t="shared" si="43"/>
        <v>0</v>
      </c>
      <c r="F86" s="19">
        <f t="shared" si="43"/>
        <v>0</v>
      </c>
      <c r="G86" s="19">
        <f t="shared" si="43"/>
        <v>0</v>
      </c>
      <c r="H86" s="19">
        <f t="shared" si="43"/>
        <v>0</v>
      </c>
      <c r="I86" s="19">
        <f t="shared" si="37"/>
        <v>119000</v>
      </c>
    </row>
    <row r="87" spans="1:9" ht="108" hidden="1" x14ac:dyDescent="0.35">
      <c r="A87" s="7" t="s">
        <v>143</v>
      </c>
      <c r="B87" s="8" t="s">
        <v>144</v>
      </c>
      <c r="C87" s="20">
        <f t="shared" ref="C87:H88" si="44">C88</f>
        <v>36000</v>
      </c>
      <c r="D87" s="20">
        <f t="shared" si="44"/>
        <v>0</v>
      </c>
      <c r="E87" s="20">
        <f t="shared" si="44"/>
        <v>0</v>
      </c>
      <c r="F87" s="20">
        <f t="shared" si="44"/>
        <v>0</v>
      </c>
      <c r="G87" s="20">
        <f t="shared" si="44"/>
        <v>0</v>
      </c>
      <c r="H87" s="20">
        <f t="shared" si="44"/>
        <v>0</v>
      </c>
      <c r="I87" s="20">
        <f t="shared" si="37"/>
        <v>36000</v>
      </c>
    </row>
    <row r="88" spans="1:9" ht="72" hidden="1" x14ac:dyDescent="0.35">
      <c r="A88" s="7" t="s">
        <v>145</v>
      </c>
      <c r="B88" s="8" t="s">
        <v>146</v>
      </c>
      <c r="C88" s="20">
        <f t="shared" si="44"/>
        <v>36000</v>
      </c>
      <c r="D88" s="20">
        <f t="shared" si="44"/>
        <v>0</v>
      </c>
      <c r="E88" s="20">
        <f t="shared" si="44"/>
        <v>0</v>
      </c>
      <c r="F88" s="20">
        <f t="shared" si="44"/>
        <v>0</v>
      </c>
      <c r="G88" s="20">
        <f t="shared" si="44"/>
        <v>0</v>
      </c>
      <c r="H88" s="20">
        <f t="shared" si="44"/>
        <v>0</v>
      </c>
      <c r="I88" s="20">
        <f t="shared" si="37"/>
        <v>36000</v>
      </c>
    </row>
    <row r="89" spans="1:9" ht="72" hidden="1" x14ac:dyDescent="0.35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f t="shared" si="37"/>
        <v>36000</v>
      </c>
    </row>
    <row r="90" spans="1:9" hidden="1" x14ac:dyDescent="0.35">
      <c r="A90" s="7" t="s">
        <v>149</v>
      </c>
      <c r="B90" s="8" t="s">
        <v>150</v>
      </c>
      <c r="C90" s="20">
        <f t="shared" ref="C90:H90" si="45">C91</f>
        <v>83000</v>
      </c>
      <c r="D90" s="20">
        <f t="shared" si="45"/>
        <v>0</v>
      </c>
      <c r="E90" s="20">
        <f t="shared" si="45"/>
        <v>0</v>
      </c>
      <c r="F90" s="20">
        <f t="shared" si="45"/>
        <v>0</v>
      </c>
      <c r="G90" s="20">
        <f t="shared" si="45"/>
        <v>0</v>
      </c>
      <c r="H90" s="20">
        <f t="shared" si="45"/>
        <v>0</v>
      </c>
      <c r="I90" s="20">
        <f t="shared" si="37"/>
        <v>83000</v>
      </c>
    </row>
    <row r="91" spans="1:9" ht="90" hidden="1" x14ac:dyDescent="0.35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f t="shared" si="37"/>
        <v>83000</v>
      </c>
    </row>
    <row r="92" spans="1:9" ht="72" hidden="1" x14ac:dyDescent="0.35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v>0</v>
      </c>
      <c r="G92" s="20">
        <v>0</v>
      </c>
      <c r="H92" s="20">
        <v>0</v>
      </c>
      <c r="I92" s="20">
        <f t="shared" si="37"/>
        <v>83000</v>
      </c>
    </row>
    <row r="93" spans="1:9" ht="25.5" customHeight="1" x14ac:dyDescent="0.35">
      <c r="A93" s="5" t="s">
        <v>153</v>
      </c>
      <c r="B93" s="6" t="s">
        <v>154</v>
      </c>
      <c r="C93" s="19">
        <f t="shared" ref="C93:H93" si="46">C94+C199</f>
        <v>379453886.82999998</v>
      </c>
      <c r="D93" s="19">
        <f t="shared" si="46"/>
        <v>21936834.27</v>
      </c>
      <c r="E93" s="19">
        <f t="shared" si="46"/>
        <v>10170551.219999999</v>
      </c>
      <c r="F93" s="19">
        <f t="shared" si="46"/>
        <v>566255.66</v>
      </c>
      <c r="G93" s="19">
        <f t="shared" si="46"/>
        <v>5709398.9800000004</v>
      </c>
      <c r="H93" s="19">
        <f t="shared" si="46"/>
        <v>6539400</v>
      </c>
      <c r="I93" s="19">
        <f t="shared" si="37"/>
        <v>424376326.95999998</v>
      </c>
    </row>
    <row r="94" spans="1:9" ht="34.799999999999997" x14ac:dyDescent="0.35">
      <c r="A94" s="5" t="s">
        <v>155</v>
      </c>
      <c r="B94" s="6" t="s">
        <v>156</v>
      </c>
      <c r="C94" s="19">
        <f t="shared" ref="C94:H94" si="47">C95+C103+C152+C186</f>
        <v>379131400</v>
      </c>
      <c r="D94" s="19">
        <f t="shared" si="47"/>
        <v>21936834.27</v>
      </c>
      <c r="E94" s="19">
        <f t="shared" si="47"/>
        <v>10170551.219999999</v>
      </c>
      <c r="F94" s="19">
        <f t="shared" si="47"/>
        <v>566255.66</v>
      </c>
      <c r="G94" s="19">
        <f t="shared" si="47"/>
        <v>5539398.9800000004</v>
      </c>
      <c r="H94" s="19">
        <f t="shared" si="47"/>
        <v>6539400</v>
      </c>
      <c r="I94" s="19">
        <f t="shared" si="37"/>
        <v>423883840.13000005</v>
      </c>
    </row>
    <row r="95" spans="1:9" hidden="1" x14ac:dyDescent="0.35">
      <c r="A95" s="7" t="s">
        <v>157</v>
      </c>
      <c r="B95" s="8" t="s">
        <v>158</v>
      </c>
      <c r="C95" s="20">
        <f t="shared" ref="C95:H95" si="48">C96+C98</f>
        <v>131975200</v>
      </c>
      <c r="D95" s="20">
        <f t="shared" si="48"/>
        <v>0</v>
      </c>
      <c r="E95" s="20">
        <f t="shared" si="48"/>
        <v>5853500</v>
      </c>
      <c r="F95" s="20">
        <f t="shared" si="48"/>
        <v>156255.66</v>
      </c>
      <c r="G95" s="20">
        <f t="shared" si="48"/>
        <v>367525.51</v>
      </c>
      <c r="H95" s="20">
        <f t="shared" si="48"/>
        <v>0</v>
      </c>
      <c r="I95" s="20">
        <f t="shared" si="37"/>
        <v>138352481.16999999</v>
      </c>
    </row>
    <row r="96" spans="1:9" ht="27" hidden="1" customHeight="1" x14ac:dyDescent="0.35">
      <c r="A96" s="7" t="s">
        <v>159</v>
      </c>
      <c r="B96" s="8" t="s">
        <v>160</v>
      </c>
      <c r="C96" s="20">
        <f t="shared" ref="C96:H96" si="49">C97</f>
        <v>129290400</v>
      </c>
      <c r="D96" s="20">
        <f t="shared" si="49"/>
        <v>0</v>
      </c>
      <c r="E96" s="20">
        <f t="shared" si="49"/>
        <v>0</v>
      </c>
      <c r="F96" s="20">
        <f t="shared" si="49"/>
        <v>0</v>
      </c>
      <c r="G96" s="20">
        <f t="shared" si="49"/>
        <v>0</v>
      </c>
      <c r="H96" s="20">
        <f t="shared" si="49"/>
        <v>0</v>
      </c>
      <c r="I96" s="20">
        <f t="shared" si="37"/>
        <v>129290400</v>
      </c>
    </row>
    <row r="97" spans="1:9" ht="36" hidden="1" x14ac:dyDescent="0.35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f t="shared" si="37"/>
        <v>129290400</v>
      </c>
    </row>
    <row r="98" spans="1:9" ht="26.25" hidden="1" customHeight="1" x14ac:dyDescent="0.35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>F99</f>
        <v>156255.66</v>
      </c>
      <c r="G98" s="20">
        <f>G99</f>
        <v>367525.51</v>
      </c>
      <c r="H98" s="20">
        <f>H99</f>
        <v>0</v>
      </c>
      <c r="I98" s="20">
        <f t="shared" si="37"/>
        <v>9062081.1699999999</v>
      </c>
    </row>
    <row r="99" spans="1:9" ht="25.5" hidden="1" customHeight="1" x14ac:dyDescent="0.35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>F100+F101+F102</f>
        <v>156255.66</v>
      </c>
      <c r="G99" s="20">
        <f>G100+G101+G102</f>
        <v>367525.51</v>
      </c>
      <c r="H99" s="20">
        <f>H100+H101+H102</f>
        <v>0</v>
      </c>
      <c r="I99" s="20">
        <f t="shared" si="37"/>
        <v>9062081.1699999999</v>
      </c>
    </row>
    <row r="100" spans="1:9" hidden="1" x14ac:dyDescent="0.35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f t="shared" si="37"/>
        <v>2684800</v>
      </c>
    </row>
    <row r="101" spans="1:9" ht="36" hidden="1" x14ac:dyDescent="0.35">
      <c r="A101" s="7"/>
      <c r="B101" s="8" t="s">
        <v>312</v>
      </c>
      <c r="C101" s="20">
        <v>0</v>
      </c>
      <c r="D101" s="20">
        <v>0</v>
      </c>
      <c r="E101" s="20">
        <v>5853500</v>
      </c>
      <c r="F101" s="20">
        <v>0</v>
      </c>
      <c r="G101" s="20">
        <v>0</v>
      </c>
      <c r="H101" s="20">
        <v>0</v>
      </c>
      <c r="I101" s="20">
        <f t="shared" si="37"/>
        <v>5853500</v>
      </c>
    </row>
    <row r="102" spans="1:9" ht="54" hidden="1" x14ac:dyDescent="0.35">
      <c r="A102" s="7"/>
      <c r="B102" s="8" t="s">
        <v>324</v>
      </c>
      <c r="C102" s="20"/>
      <c r="D102" s="20"/>
      <c r="E102" s="20"/>
      <c r="F102" s="20">
        <v>156255.66</v>
      </c>
      <c r="G102" s="20">
        <v>367525.51</v>
      </c>
      <c r="H102" s="20">
        <v>0</v>
      </c>
      <c r="I102" s="20">
        <f t="shared" si="37"/>
        <v>523781.17000000004</v>
      </c>
    </row>
    <row r="103" spans="1:9" ht="36" x14ac:dyDescent="0.35">
      <c r="A103" s="7" t="s">
        <v>166</v>
      </c>
      <c r="B103" s="8" t="s">
        <v>167</v>
      </c>
      <c r="C103" s="20">
        <f>C104+C124+C129+C120+C110+C127+C118</f>
        <v>86373300</v>
      </c>
      <c r="D103" s="20">
        <f>D104+D124+D129+D120+D110+D127+D118+D116+D114+D112</f>
        <v>13955634.42</v>
      </c>
      <c r="E103" s="20">
        <f>E104+E124+E129+E120+E110+E127+E118+E116+E114+E112</f>
        <v>1500000</v>
      </c>
      <c r="F103" s="20">
        <f>F104+F124+F129+F120+F110+F127+F118+F116+F114+F112</f>
        <v>0</v>
      </c>
      <c r="G103" s="20">
        <f>G104+G124+G129+G120+G110+G127+G118+G116+G114+G112</f>
        <v>418674.27</v>
      </c>
      <c r="H103" s="20">
        <f>H104+H124+H129+H120+H110+H127+H118+H116+H114+H112</f>
        <v>643500</v>
      </c>
      <c r="I103" s="20">
        <f t="shared" si="37"/>
        <v>102891108.69</v>
      </c>
    </row>
    <row r="104" spans="1:9" ht="36" x14ac:dyDescent="0.35">
      <c r="A104" s="7" t="s">
        <v>168</v>
      </c>
      <c r="B104" s="8" t="s">
        <v>169</v>
      </c>
      <c r="C104" s="20">
        <f t="shared" ref="C104:H105" si="50">C105</f>
        <v>6642700</v>
      </c>
      <c r="D104" s="20">
        <f t="shared" si="50"/>
        <v>-6642700</v>
      </c>
      <c r="E104" s="20">
        <f t="shared" si="50"/>
        <v>0</v>
      </c>
      <c r="F104" s="20">
        <f t="shared" si="50"/>
        <v>2363039.85</v>
      </c>
      <c r="G104" s="20">
        <f t="shared" si="50"/>
        <v>0</v>
      </c>
      <c r="H104" s="20">
        <f t="shared" si="50"/>
        <v>4135800</v>
      </c>
      <c r="I104" s="20">
        <f t="shared" si="37"/>
        <v>6498839.8499999996</v>
      </c>
    </row>
    <row r="105" spans="1:9" ht="36" x14ac:dyDescent="0.35">
      <c r="A105" s="7" t="s">
        <v>170</v>
      </c>
      <c r="B105" s="8" t="s">
        <v>171</v>
      </c>
      <c r="C105" s="20">
        <f t="shared" si="50"/>
        <v>6642700</v>
      </c>
      <c r="D105" s="20">
        <f t="shared" si="50"/>
        <v>-6642700</v>
      </c>
      <c r="E105" s="20">
        <f t="shared" si="50"/>
        <v>0</v>
      </c>
      <c r="F105" s="20">
        <f>F106+F107+F108</f>
        <v>2363039.85</v>
      </c>
      <c r="G105" s="20">
        <f>G106+G107+G108</f>
        <v>0</v>
      </c>
      <c r="H105" s="20">
        <f>H106+H107+H108+H109</f>
        <v>4135800</v>
      </c>
      <c r="I105" s="20">
        <f t="shared" si="37"/>
        <v>6498839.8499999996</v>
      </c>
    </row>
    <row r="106" spans="1:9" ht="54" hidden="1" x14ac:dyDescent="0.35">
      <c r="A106" s="7"/>
      <c r="B106" s="8" t="s">
        <v>229</v>
      </c>
      <c r="C106" s="20">
        <v>6642700</v>
      </c>
      <c r="D106" s="20">
        <v>-6642700</v>
      </c>
      <c r="E106" s="20">
        <v>0</v>
      </c>
      <c r="F106" s="20">
        <v>0</v>
      </c>
      <c r="G106" s="20">
        <v>0</v>
      </c>
      <c r="H106" s="20">
        <v>0</v>
      </c>
      <c r="I106" s="20">
        <f t="shared" si="37"/>
        <v>0</v>
      </c>
    </row>
    <row r="107" spans="1:9" ht="72" hidden="1" x14ac:dyDescent="0.35">
      <c r="A107" s="7"/>
      <c r="B107" s="8" t="s">
        <v>325</v>
      </c>
      <c r="C107" s="20"/>
      <c r="D107" s="20"/>
      <c r="E107" s="20"/>
      <c r="F107" s="20">
        <v>276569.84999999998</v>
      </c>
      <c r="G107" s="20">
        <v>0</v>
      </c>
      <c r="H107" s="20">
        <v>0</v>
      </c>
      <c r="I107" s="20">
        <f t="shared" si="37"/>
        <v>276569.84999999998</v>
      </c>
    </row>
    <row r="108" spans="1:9" ht="54" hidden="1" x14ac:dyDescent="0.35">
      <c r="A108" s="7"/>
      <c r="B108" s="9" t="s">
        <v>323</v>
      </c>
      <c r="C108" s="20"/>
      <c r="D108" s="20"/>
      <c r="E108" s="20"/>
      <c r="F108" s="20">
        <v>2086470</v>
      </c>
      <c r="G108" s="20">
        <v>0</v>
      </c>
      <c r="H108" s="20">
        <v>0</v>
      </c>
      <c r="I108" s="20">
        <f t="shared" si="37"/>
        <v>2086470</v>
      </c>
    </row>
    <row r="109" spans="1:9" ht="72" x14ac:dyDescent="0.35">
      <c r="A109" s="7"/>
      <c r="B109" s="9" t="s">
        <v>230</v>
      </c>
      <c r="C109" s="20"/>
      <c r="D109" s="20"/>
      <c r="E109" s="20"/>
      <c r="F109" s="20"/>
      <c r="G109" s="20"/>
      <c r="H109" s="20">
        <v>4135800</v>
      </c>
      <c r="I109" s="20">
        <f t="shared" si="37"/>
        <v>4135800</v>
      </c>
    </row>
    <row r="110" spans="1:9" ht="36" hidden="1" x14ac:dyDescent="0.35">
      <c r="A110" s="7" t="s">
        <v>253</v>
      </c>
      <c r="B110" s="8" t="s">
        <v>254</v>
      </c>
      <c r="C110" s="20">
        <f t="shared" ref="C110:H110" si="51">C111</f>
        <v>1555500</v>
      </c>
      <c r="D110" s="20">
        <f t="shared" si="51"/>
        <v>49.56</v>
      </c>
      <c r="E110" s="20">
        <f t="shared" si="51"/>
        <v>0</v>
      </c>
      <c r="F110" s="20">
        <f t="shared" si="51"/>
        <v>0</v>
      </c>
      <c r="G110" s="20">
        <f t="shared" si="51"/>
        <v>0</v>
      </c>
      <c r="H110" s="20">
        <f t="shared" si="51"/>
        <v>0</v>
      </c>
      <c r="I110" s="20">
        <f t="shared" si="37"/>
        <v>1555549.56</v>
      </c>
    </row>
    <row r="111" spans="1:9" ht="36" hidden="1" x14ac:dyDescent="0.35">
      <c r="A111" s="7" t="s">
        <v>252</v>
      </c>
      <c r="B111" s="8" t="s">
        <v>251</v>
      </c>
      <c r="C111" s="20">
        <v>1555500</v>
      </c>
      <c r="D111" s="20">
        <v>49.56</v>
      </c>
      <c r="E111" s="20">
        <v>0</v>
      </c>
      <c r="F111" s="20">
        <v>0</v>
      </c>
      <c r="G111" s="20">
        <v>0</v>
      </c>
      <c r="H111" s="20">
        <v>0</v>
      </c>
      <c r="I111" s="20">
        <f t="shared" si="37"/>
        <v>1555549.56</v>
      </c>
    </row>
    <row r="112" spans="1:9" ht="54" hidden="1" x14ac:dyDescent="0.35">
      <c r="A112" s="7" t="s">
        <v>298</v>
      </c>
      <c r="B112" s="8" t="s">
        <v>301</v>
      </c>
      <c r="C112" s="20">
        <f t="shared" ref="C112:H112" si="52">C113</f>
        <v>0</v>
      </c>
      <c r="D112" s="20">
        <f t="shared" si="52"/>
        <v>1568750</v>
      </c>
      <c r="E112" s="20">
        <f t="shared" si="52"/>
        <v>0</v>
      </c>
      <c r="F112" s="20">
        <f t="shared" si="52"/>
        <v>0</v>
      </c>
      <c r="G112" s="20">
        <f t="shared" si="52"/>
        <v>0</v>
      </c>
      <c r="H112" s="20">
        <f t="shared" si="52"/>
        <v>0</v>
      </c>
      <c r="I112" s="20">
        <f t="shared" si="37"/>
        <v>1568750</v>
      </c>
    </row>
    <row r="113" spans="1:9" ht="54" hidden="1" x14ac:dyDescent="0.35">
      <c r="A113" s="7" t="s">
        <v>299</v>
      </c>
      <c r="B113" s="8" t="s">
        <v>300</v>
      </c>
      <c r="C113" s="20">
        <v>0</v>
      </c>
      <c r="D113" s="20">
        <v>1568750</v>
      </c>
      <c r="E113" s="20">
        <v>0</v>
      </c>
      <c r="F113" s="20">
        <v>0</v>
      </c>
      <c r="G113" s="20">
        <v>0</v>
      </c>
      <c r="H113" s="20">
        <v>0</v>
      </c>
      <c r="I113" s="20">
        <f t="shared" si="37"/>
        <v>1568750</v>
      </c>
    </row>
    <row r="114" spans="1:9" ht="36" hidden="1" x14ac:dyDescent="0.35">
      <c r="A114" s="7" t="s">
        <v>292</v>
      </c>
      <c r="B114" s="8" t="s">
        <v>293</v>
      </c>
      <c r="C114" s="20">
        <f t="shared" ref="C114:H114" si="53">C115</f>
        <v>0</v>
      </c>
      <c r="D114" s="20">
        <f t="shared" si="53"/>
        <v>1656951</v>
      </c>
      <c r="E114" s="20">
        <f t="shared" si="53"/>
        <v>0</v>
      </c>
      <c r="F114" s="20">
        <f t="shared" si="53"/>
        <v>0</v>
      </c>
      <c r="G114" s="20">
        <f t="shared" si="53"/>
        <v>0</v>
      </c>
      <c r="H114" s="20">
        <f t="shared" si="53"/>
        <v>0</v>
      </c>
      <c r="I114" s="20">
        <f t="shared" si="37"/>
        <v>1656951</v>
      </c>
    </row>
    <row r="115" spans="1:9" ht="36" hidden="1" x14ac:dyDescent="0.35">
      <c r="A115" s="7" t="s">
        <v>291</v>
      </c>
      <c r="B115" s="8" t="s">
        <v>294</v>
      </c>
      <c r="C115" s="20">
        <v>0</v>
      </c>
      <c r="D115" s="20">
        <v>1656951</v>
      </c>
      <c r="E115" s="20">
        <v>0</v>
      </c>
      <c r="F115" s="20">
        <v>0</v>
      </c>
      <c r="G115" s="20">
        <v>0</v>
      </c>
      <c r="H115" s="20">
        <v>0</v>
      </c>
      <c r="I115" s="20">
        <f t="shared" si="37"/>
        <v>1656951</v>
      </c>
    </row>
    <row r="116" spans="1:9" hidden="1" x14ac:dyDescent="0.35">
      <c r="A116" s="7" t="s">
        <v>286</v>
      </c>
      <c r="B116" s="8" t="s">
        <v>289</v>
      </c>
      <c r="C116" s="20">
        <v>0</v>
      </c>
      <c r="D116" s="20">
        <f>D117</f>
        <v>250000</v>
      </c>
      <c r="E116" s="20">
        <f>E117</f>
        <v>0</v>
      </c>
      <c r="F116" s="20">
        <f>F117</f>
        <v>0</v>
      </c>
      <c r="G116" s="20">
        <f>G117</f>
        <v>0</v>
      </c>
      <c r="H116" s="20">
        <f>H117</f>
        <v>0</v>
      </c>
      <c r="I116" s="20">
        <f t="shared" si="37"/>
        <v>250000</v>
      </c>
    </row>
    <row r="117" spans="1:9" hidden="1" x14ac:dyDescent="0.35">
      <c r="A117" s="7" t="s">
        <v>287</v>
      </c>
      <c r="B117" s="8" t="s">
        <v>288</v>
      </c>
      <c r="C117" s="20">
        <v>0</v>
      </c>
      <c r="D117" s="20">
        <v>250000</v>
      </c>
      <c r="E117" s="20">
        <v>0</v>
      </c>
      <c r="F117" s="20">
        <v>0</v>
      </c>
      <c r="G117" s="20">
        <v>0</v>
      </c>
      <c r="H117" s="20">
        <v>0</v>
      </c>
      <c r="I117" s="20">
        <f t="shared" si="37"/>
        <v>250000</v>
      </c>
    </row>
    <row r="118" spans="1:9" ht="36" hidden="1" x14ac:dyDescent="0.35">
      <c r="A118" s="7" t="s">
        <v>262</v>
      </c>
      <c r="B118" s="8" t="s">
        <v>265</v>
      </c>
      <c r="C118" s="20">
        <f t="shared" ref="C118:H118" si="54">C119</f>
        <v>3939000</v>
      </c>
      <c r="D118" s="20">
        <f t="shared" si="54"/>
        <v>8.5299999999999994</v>
      </c>
      <c r="E118" s="20">
        <f t="shared" si="54"/>
        <v>0</v>
      </c>
      <c r="F118" s="20">
        <f t="shared" si="54"/>
        <v>0</v>
      </c>
      <c r="G118" s="20">
        <f t="shared" si="54"/>
        <v>0</v>
      </c>
      <c r="H118" s="20">
        <f t="shared" si="54"/>
        <v>0</v>
      </c>
      <c r="I118" s="20">
        <f t="shared" si="37"/>
        <v>3939008.53</v>
      </c>
    </row>
    <row r="119" spans="1:9" ht="36" hidden="1" x14ac:dyDescent="0.35">
      <c r="A119" s="7" t="s">
        <v>263</v>
      </c>
      <c r="B119" s="8" t="s">
        <v>264</v>
      </c>
      <c r="C119" s="20">
        <v>3939000</v>
      </c>
      <c r="D119" s="20">
        <v>8.5299999999999994</v>
      </c>
      <c r="E119" s="20">
        <v>0</v>
      </c>
      <c r="F119" s="20">
        <v>0</v>
      </c>
      <c r="G119" s="20">
        <v>0</v>
      </c>
      <c r="H119" s="20">
        <v>0</v>
      </c>
      <c r="I119" s="20">
        <f t="shared" si="37"/>
        <v>3939008.53</v>
      </c>
    </row>
    <row r="120" spans="1:9" ht="36" hidden="1" x14ac:dyDescent="0.35">
      <c r="A120" s="7" t="s">
        <v>248</v>
      </c>
      <c r="B120" s="8" t="s">
        <v>250</v>
      </c>
      <c r="C120" s="20">
        <f t="shared" ref="C120:H120" si="55">C121</f>
        <v>10199400</v>
      </c>
      <c r="D120" s="20">
        <f t="shared" si="55"/>
        <v>31.72</v>
      </c>
      <c r="E120" s="20">
        <f t="shared" si="55"/>
        <v>0</v>
      </c>
      <c r="F120" s="20">
        <f t="shared" si="55"/>
        <v>0</v>
      </c>
      <c r="G120" s="20">
        <f t="shared" si="55"/>
        <v>289279.82</v>
      </c>
      <c r="H120" s="20">
        <f t="shared" si="55"/>
        <v>0</v>
      </c>
      <c r="I120" s="20">
        <f t="shared" si="37"/>
        <v>10488711.540000001</v>
      </c>
    </row>
    <row r="121" spans="1:9" ht="36" hidden="1" x14ac:dyDescent="0.35">
      <c r="A121" s="7" t="s">
        <v>247</v>
      </c>
      <c r="B121" s="8" t="s">
        <v>249</v>
      </c>
      <c r="C121" s="20">
        <f t="shared" ref="C121:H121" si="56">C122+C123</f>
        <v>10199400</v>
      </c>
      <c r="D121" s="20">
        <f t="shared" si="56"/>
        <v>31.72</v>
      </c>
      <c r="E121" s="20">
        <f t="shared" si="56"/>
        <v>0</v>
      </c>
      <c r="F121" s="20">
        <f t="shared" si="56"/>
        <v>0</v>
      </c>
      <c r="G121" s="20">
        <f t="shared" si="56"/>
        <v>289279.82</v>
      </c>
      <c r="H121" s="20">
        <f t="shared" si="56"/>
        <v>0</v>
      </c>
      <c r="I121" s="20">
        <f t="shared" si="37"/>
        <v>10488711.540000001</v>
      </c>
    </row>
    <row r="122" spans="1:9" ht="36" hidden="1" x14ac:dyDescent="0.35">
      <c r="A122" s="7"/>
      <c r="B122" s="8" t="s">
        <v>261</v>
      </c>
      <c r="C122" s="20">
        <v>1760500</v>
      </c>
      <c r="D122" s="20">
        <v>32.11</v>
      </c>
      <c r="E122" s="20">
        <v>0</v>
      </c>
      <c r="F122" s="20">
        <v>0</v>
      </c>
      <c r="G122" s="20">
        <v>289279.82</v>
      </c>
      <c r="H122" s="20">
        <v>0</v>
      </c>
      <c r="I122" s="20">
        <f t="shared" si="37"/>
        <v>2049811.9300000002</v>
      </c>
    </row>
    <row r="123" spans="1:9" ht="45" hidden="1" customHeight="1" x14ac:dyDescent="0.35">
      <c r="A123" s="7"/>
      <c r="B123" s="8" t="s">
        <v>260</v>
      </c>
      <c r="C123" s="20">
        <v>8438900</v>
      </c>
      <c r="D123" s="20">
        <v>-0.39</v>
      </c>
      <c r="E123" s="20">
        <v>0</v>
      </c>
      <c r="F123" s="20">
        <v>0</v>
      </c>
      <c r="G123" s="20">
        <v>0</v>
      </c>
      <c r="H123" s="20">
        <v>0</v>
      </c>
      <c r="I123" s="20">
        <f t="shared" si="37"/>
        <v>8438899.6099999994</v>
      </c>
    </row>
    <row r="124" spans="1:9" ht="36" x14ac:dyDescent="0.35">
      <c r="A124" s="7" t="s">
        <v>172</v>
      </c>
      <c r="B124" s="8" t="s">
        <v>169</v>
      </c>
      <c r="C124" s="20">
        <f t="shared" ref="C124:H125" si="57">C125</f>
        <v>4135800</v>
      </c>
      <c r="D124" s="20">
        <f t="shared" si="57"/>
        <v>0</v>
      </c>
      <c r="E124" s="20">
        <f t="shared" si="57"/>
        <v>0</v>
      </c>
      <c r="F124" s="20">
        <f t="shared" si="57"/>
        <v>0</v>
      </c>
      <c r="G124" s="20">
        <f t="shared" si="57"/>
        <v>0</v>
      </c>
      <c r="H124" s="20">
        <f t="shared" si="57"/>
        <v>-4135800</v>
      </c>
      <c r="I124" s="20">
        <f t="shared" si="37"/>
        <v>0</v>
      </c>
    </row>
    <row r="125" spans="1:9" ht="36" x14ac:dyDescent="0.35">
      <c r="A125" s="7" t="s">
        <v>173</v>
      </c>
      <c r="B125" s="8" t="s">
        <v>171</v>
      </c>
      <c r="C125" s="20">
        <f t="shared" si="57"/>
        <v>4135800</v>
      </c>
      <c r="D125" s="20">
        <f t="shared" si="57"/>
        <v>0</v>
      </c>
      <c r="E125" s="20">
        <f t="shared" si="57"/>
        <v>0</v>
      </c>
      <c r="F125" s="20">
        <f t="shared" si="57"/>
        <v>0</v>
      </c>
      <c r="G125" s="20">
        <f t="shared" si="57"/>
        <v>0</v>
      </c>
      <c r="H125" s="20">
        <f t="shared" si="57"/>
        <v>-4135800</v>
      </c>
      <c r="I125" s="20">
        <f t="shared" si="37"/>
        <v>0</v>
      </c>
    </row>
    <row r="126" spans="1:9" ht="72" x14ac:dyDescent="0.35">
      <c r="A126" s="7"/>
      <c r="B126" s="8" t="s">
        <v>230</v>
      </c>
      <c r="C126" s="20">
        <v>4135800</v>
      </c>
      <c r="D126" s="20">
        <v>0</v>
      </c>
      <c r="E126" s="20">
        <v>0</v>
      </c>
      <c r="F126" s="20">
        <v>0</v>
      </c>
      <c r="G126" s="20">
        <v>0</v>
      </c>
      <c r="H126" s="20">
        <v>-4135800</v>
      </c>
      <c r="I126" s="20">
        <f t="shared" si="37"/>
        <v>0</v>
      </c>
    </row>
    <row r="127" spans="1:9" ht="54" hidden="1" x14ac:dyDescent="0.35">
      <c r="A127" s="7" t="s">
        <v>257</v>
      </c>
      <c r="B127" s="8" t="s">
        <v>258</v>
      </c>
      <c r="C127" s="20">
        <f t="shared" ref="C127:H127" si="58">C128</f>
        <v>17727800</v>
      </c>
      <c r="D127" s="20">
        <f t="shared" si="58"/>
        <v>-22.52</v>
      </c>
      <c r="E127" s="20">
        <f t="shared" si="58"/>
        <v>0</v>
      </c>
      <c r="F127" s="20">
        <f t="shared" si="58"/>
        <v>0</v>
      </c>
      <c r="G127" s="20">
        <f t="shared" si="58"/>
        <v>0</v>
      </c>
      <c r="H127" s="20">
        <f t="shared" si="58"/>
        <v>0</v>
      </c>
      <c r="I127" s="20">
        <f t="shared" si="37"/>
        <v>17727777.48</v>
      </c>
    </row>
    <row r="128" spans="1:9" ht="54" hidden="1" x14ac:dyDescent="0.35">
      <c r="A128" s="7" t="s">
        <v>256</v>
      </c>
      <c r="B128" s="8" t="s">
        <v>259</v>
      </c>
      <c r="C128" s="20">
        <v>17727800</v>
      </c>
      <c r="D128" s="20">
        <v>-22.52</v>
      </c>
      <c r="E128" s="20">
        <v>0</v>
      </c>
      <c r="F128" s="20">
        <v>0</v>
      </c>
      <c r="G128" s="20">
        <v>0</v>
      </c>
      <c r="H128" s="20">
        <v>0</v>
      </c>
      <c r="I128" s="20">
        <f t="shared" si="37"/>
        <v>17727777.48</v>
      </c>
    </row>
    <row r="129" spans="1:9" ht="24.75" hidden="1" customHeight="1" x14ac:dyDescent="0.35">
      <c r="A129" s="7" t="s">
        <v>174</v>
      </c>
      <c r="B129" s="8" t="s">
        <v>175</v>
      </c>
      <c r="C129" s="20">
        <f t="shared" ref="C129:H129" si="59">C130</f>
        <v>42173100</v>
      </c>
      <c r="D129" s="20">
        <f t="shared" si="59"/>
        <v>17122566.129999999</v>
      </c>
      <c r="E129" s="20">
        <f t="shared" si="59"/>
        <v>1500000</v>
      </c>
      <c r="F129" s="20">
        <f t="shared" si="59"/>
        <v>-2363039.85</v>
      </c>
      <c r="G129" s="20">
        <f t="shared" si="59"/>
        <v>129394.45</v>
      </c>
      <c r="H129" s="20">
        <f t="shared" si="59"/>
        <v>643500</v>
      </c>
      <c r="I129" s="20">
        <f t="shared" si="37"/>
        <v>59205520.729999997</v>
      </c>
    </row>
    <row r="130" spans="1:9" x14ac:dyDescent="0.35">
      <c r="A130" s="7" t="s">
        <v>176</v>
      </c>
      <c r="B130" s="8" t="s">
        <v>177</v>
      </c>
      <c r="C130" s="20">
        <f>C131+C132+C133+C134</f>
        <v>42173100</v>
      </c>
      <c r="D130" s="20">
        <f>D131+D132+D133+D134+D135+D136+D137+D138+D139+D140+D141</f>
        <v>17122566.129999999</v>
      </c>
      <c r="E130" s="20">
        <f>E131+E132+E133+E134+E135+E136+E137+E138+E139+E140+E141+E142+E143+E144+E145+E146</f>
        <v>1500000</v>
      </c>
      <c r="F130" s="20">
        <f>F131+F132+F133+F134+F135+F136+F137+F138+F139+F140+F141+F142+F143+F144+F145+F146+F147+F148+F149</f>
        <v>-2363039.85</v>
      </c>
      <c r="G130" s="20">
        <f>G131+G132+G133+G134+G135+G136+G137+G138+G139+G140+G141+G142+G143+G144+G145+G146+G147+G148+G149+G150</f>
        <v>129394.45</v>
      </c>
      <c r="H130" s="20">
        <f>H131+H132+H133+H134+H135+H136+H137+H138+H139+H140+H141+H142+H143+H144+H145+H146+H147+H148+H149+H150+H151</f>
        <v>643500</v>
      </c>
      <c r="I130" s="20">
        <f t="shared" si="37"/>
        <v>59205520.729999997</v>
      </c>
    </row>
    <row r="131" spans="1:9" ht="36" hidden="1" x14ac:dyDescent="0.35">
      <c r="A131" s="7"/>
      <c r="B131" s="17" t="s">
        <v>231</v>
      </c>
      <c r="C131" s="20">
        <v>76900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f t="shared" si="37"/>
        <v>76900</v>
      </c>
    </row>
    <row r="132" spans="1:9" ht="54" hidden="1" x14ac:dyDescent="0.35">
      <c r="A132" s="7"/>
      <c r="B132" s="9" t="s">
        <v>232</v>
      </c>
      <c r="C132" s="20">
        <v>32025800</v>
      </c>
      <c r="D132" s="20">
        <v>1001120.09</v>
      </c>
      <c r="E132" s="20">
        <v>0</v>
      </c>
      <c r="F132" s="20">
        <v>0</v>
      </c>
      <c r="G132" s="20">
        <v>0</v>
      </c>
      <c r="H132" s="20">
        <v>0</v>
      </c>
      <c r="I132" s="20">
        <f t="shared" si="37"/>
        <v>33026920.09</v>
      </c>
    </row>
    <row r="133" spans="1:9" ht="36" hidden="1" x14ac:dyDescent="0.35">
      <c r="A133" s="7"/>
      <c r="B133" s="9" t="s">
        <v>233</v>
      </c>
      <c r="C133" s="20">
        <v>10000000</v>
      </c>
      <c r="D133" s="20">
        <v>0</v>
      </c>
      <c r="E133" s="20">
        <v>0</v>
      </c>
      <c r="F133" s="20">
        <v>-2086470</v>
      </c>
      <c r="G133" s="20">
        <v>0</v>
      </c>
      <c r="H133" s="20">
        <v>0</v>
      </c>
      <c r="I133" s="20">
        <f t="shared" si="37"/>
        <v>7913530</v>
      </c>
    </row>
    <row r="134" spans="1:9" ht="36" hidden="1" x14ac:dyDescent="0.35">
      <c r="A134" s="7"/>
      <c r="B134" s="9" t="s">
        <v>255</v>
      </c>
      <c r="C134" s="20">
        <v>70400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f t="shared" si="37"/>
        <v>70400</v>
      </c>
    </row>
    <row r="135" spans="1:9" ht="54" hidden="1" x14ac:dyDescent="0.35">
      <c r="A135" s="7"/>
      <c r="B135" s="8" t="s">
        <v>229</v>
      </c>
      <c r="C135" s="20">
        <v>0</v>
      </c>
      <c r="D135" s="20">
        <v>7471964.6299999999</v>
      </c>
      <c r="E135" s="20">
        <v>-3585379.26</v>
      </c>
      <c r="F135" s="20">
        <v>-3808434.83</v>
      </c>
      <c r="G135" s="20">
        <v>-78105.55</v>
      </c>
      <c r="H135" s="20">
        <v>0</v>
      </c>
      <c r="I135" s="20">
        <f t="shared" si="37"/>
        <v>44.990000000034343</v>
      </c>
    </row>
    <row r="136" spans="1:9" ht="36" hidden="1" x14ac:dyDescent="0.35">
      <c r="A136" s="7"/>
      <c r="B136" s="8" t="s">
        <v>295</v>
      </c>
      <c r="C136" s="20">
        <v>0</v>
      </c>
      <c r="D136" s="20">
        <v>990000</v>
      </c>
      <c r="E136" s="20">
        <v>0</v>
      </c>
      <c r="F136" s="20">
        <v>0</v>
      </c>
      <c r="G136" s="20">
        <v>0</v>
      </c>
      <c r="H136" s="20">
        <v>0</v>
      </c>
      <c r="I136" s="20">
        <f t="shared" si="37"/>
        <v>990000</v>
      </c>
    </row>
    <row r="137" spans="1:9" ht="72" hidden="1" x14ac:dyDescent="0.35">
      <c r="A137" s="7"/>
      <c r="B137" s="8" t="s">
        <v>296</v>
      </c>
      <c r="C137" s="20">
        <v>0</v>
      </c>
      <c r="D137" s="20">
        <v>1708286.76</v>
      </c>
      <c r="E137" s="20">
        <v>0</v>
      </c>
      <c r="F137" s="20">
        <v>0</v>
      </c>
      <c r="G137" s="20">
        <v>0</v>
      </c>
      <c r="H137" s="20">
        <v>0</v>
      </c>
      <c r="I137" s="20">
        <f t="shared" si="37"/>
        <v>1708286.76</v>
      </c>
    </row>
    <row r="138" spans="1:9" ht="36" hidden="1" x14ac:dyDescent="0.35">
      <c r="A138" s="7"/>
      <c r="B138" s="8" t="s">
        <v>297</v>
      </c>
      <c r="C138" s="20">
        <v>0</v>
      </c>
      <c r="D138" s="20">
        <v>207000</v>
      </c>
      <c r="E138" s="20">
        <v>0</v>
      </c>
      <c r="F138" s="20">
        <v>0</v>
      </c>
      <c r="G138" s="20">
        <v>0</v>
      </c>
      <c r="H138" s="20">
        <v>0</v>
      </c>
      <c r="I138" s="20">
        <f t="shared" si="37"/>
        <v>207000</v>
      </c>
    </row>
    <row r="139" spans="1:9" hidden="1" x14ac:dyDescent="0.35">
      <c r="A139" s="7"/>
      <c r="B139" s="8" t="s">
        <v>303</v>
      </c>
      <c r="C139" s="20">
        <v>0</v>
      </c>
      <c r="D139" s="20">
        <v>4500000</v>
      </c>
      <c r="E139" s="20">
        <v>1500000</v>
      </c>
      <c r="F139" s="20">
        <v>0</v>
      </c>
      <c r="G139" s="20">
        <v>0</v>
      </c>
      <c r="H139" s="20">
        <v>0</v>
      </c>
      <c r="I139" s="20">
        <f t="shared" si="37"/>
        <v>6000000</v>
      </c>
    </row>
    <row r="140" spans="1:9" ht="36" hidden="1" x14ac:dyDescent="0.35">
      <c r="A140" s="7"/>
      <c r="B140" s="8" t="s">
        <v>304</v>
      </c>
      <c r="C140" s="20">
        <v>0</v>
      </c>
      <c r="D140" s="20">
        <v>1064194.6499999999</v>
      </c>
      <c r="E140" s="20">
        <v>0</v>
      </c>
      <c r="F140" s="20">
        <v>0</v>
      </c>
      <c r="G140" s="20">
        <v>0</v>
      </c>
      <c r="H140" s="20">
        <v>0</v>
      </c>
      <c r="I140" s="20">
        <f t="shared" si="37"/>
        <v>1064194.6499999999</v>
      </c>
    </row>
    <row r="141" spans="1:9" hidden="1" x14ac:dyDescent="0.35">
      <c r="A141" s="7"/>
      <c r="B141" s="8" t="s">
        <v>305</v>
      </c>
      <c r="C141" s="20"/>
      <c r="D141" s="20">
        <v>180000</v>
      </c>
      <c r="E141" s="20">
        <v>0</v>
      </c>
      <c r="F141" s="20">
        <v>0</v>
      </c>
      <c r="G141" s="20">
        <v>0</v>
      </c>
      <c r="H141" s="20">
        <v>0</v>
      </c>
      <c r="I141" s="20">
        <f t="shared" ref="I141:I202" si="60">C141+D141+E141+F141+G141+H141</f>
        <v>180000</v>
      </c>
    </row>
    <row r="142" spans="1:9" ht="36" hidden="1" x14ac:dyDescent="0.35">
      <c r="A142" s="7"/>
      <c r="B142" s="8" t="s">
        <v>313</v>
      </c>
      <c r="C142" s="20"/>
      <c r="D142" s="20"/>
      <c r="E142" s="20">
        <v>375000</v>
      </c>
      <c r="F142" s="20">
        <v>0</v>
      </c>
      <c r="G142" s="20">
        <v>0</v>
      </c>
      <c r="H142" s="20">
        <v>0</v>
      </c>
      <c r="I142" s="20">
        <f t="shared" si="60"/>
        <v>375000</v>
      </c>
    </row>
    <row r="143" spans="1:9" hidden="1" x14ac:dyDescent="0.35">
      <c r="A143" s="7"/>
      <c r="B143" s="8" t="s">
        <v>317</v>
      </c>
      <c r="C143" s="20"/>
      <c r="D143" s="20"/>
      <c r="E143" s="20">
        <v>660082.31999999995</v>
      </c>
      <c r="F143" s="20">
        <v>0</v>
      </c>
      <c r="G143" s="20">
        <v>0</v>
      </c>
      <c r="H143" s="20">
        <v>0</v>
      </c>
      <c r="I143" s="20">
        <f t="shared" si="60"/>
        <v>660082.31999999995</v>
      </c>
    </row>
    <row r="144" spans="1:9" hidden="1" x14ac:dyDescent="0.35">
      <c r="A144" s="7"/>
      <c r="B144" s="8" t="s">
        <v>314</v>
      </c>
      <c r="C144" s="20"/>
      <c r="D144" s="20"/>
      <c r="E144" s="20">
        <v>1190669.19</v>
      </c>
      <c r="F144" s="20">
        <v>0</v>
      </c>
      <c r="G144" s="20">
        <v>0</v>
      </c>
      <c r="H144" s="20">
        <v>0</v>
      </c>
      <c r="I144" s="20">
        <f t="shared" si="60"/>
        <v>1190669.19</v>
      </c>
    </row>
    <row r="145" spans="1:9" hidden="1" x14ac:dyDescent="0.35">
      <c r="A145" s="7"/>
      <c r="B145" s="8" t="s">
        <v>315</v>
      </c>
      <c r="C145" s="20"/>
      <c r="D145" s="20"/>
      <c r="E145" s="20">
        <v>876447.75</v>
      </c>
      <c r="F145" s="20">
        <v>0</v>
      </c>
      <c r="G145" s="20">
        <v>0</v>
      </c>
      <c r="H145" s="20">
        <v>0</v>
      </c>
      <c r="I145" s="20">
        <f t="shared" si="60"/>
        <v>876447.75</v>
      </c>
    </row>
    <row r="146" spans="1:9" hidden="1" x14ac:dyDescent="0.35">
      <c r="A146" s="7"/>
      <c r="B146" s="8" t="s">
        <v>316</v>
      </c>
      <c r="C146" s="20"/>
      <c r="D146" s="20"/>
      <c r="E146" s="20">
        <v>483180</v>
      </c>
      <c r="F146" s="20">
        <v>0</v>
      </c>
      <c r="G146" s="20">
        <v>0</v>
      </c>
      <c r="H146" s="20">
        <v>0</v>
      </c>
      <c r="I146" s="20">
        <f t="shared" si="60"/>
        <v>483180</v>
      </c>
    </row>
    <row r="147" spans="1:9" hidden="1" x14ac:dyDescent="0.35">
      <c r="A147" s="7"/>
      <c r="B147" s="8" t="s">
        <v>321</v>
      </c>
      <c r="C147" s="20"/>
      <c r="D147" s="20"/>
      <c r="E147" s="20"/>
      <c r="F147" s="20">
        <v>340725</v>
      </c>
      <c r="G147" s="20">
        <v>0</v>
      </c>
      <c r="H147" s="20">
        <v>0</v>
      </c>
      <c r="I147" s="20">
        <f t="shared" si="60"/>
        <v>340725</v>
      </c>
    </row>
    <row r="148" spans="1:9" hidden="1" x14ac:dyDescent="0.35">
      <c r="A148" s="7"/>
      <c r="B148" s="8" t="s">
        <v>322</v>
      </c>
      <c r="C148" s="20"/>
      <c r="D148" s="20"/>
      <c r="E148" s="20"/>
      <c r="F148" s="20">
        <v>229725</v>
      </c>
      <c r="G148" s="20">
        <v>0</v>
      </c>
      <c r="H148" s="20">
        <v>0</v>
      </c>
      <c r="I148" s="20">
        <f t="shared" si="60"/>
        <v>229725</v>
      </c>
    </row>
    <row r="149" spans="1:9" ht="36" hidden="1" x14ac:dyDescent="0.35">
      <c r="A149" s="7"/>
      <c r="B149" s="8" t="s">
        <v>326</v>
      </c>
      <c r="C149" s="20"/>
      <c r="D149" s="20"/>
      <c r="E149" s="20"/>
      <c r="F149" s="20">
        <v>2961414.98</v>
      </c>
      <c r="G149" s="20">
        <v>0</v>
      </c>
      <c r="H149" s="20">
        <v>0</v>
      </c>
      <c r="I149" s="20">
        <f t="shared" si="60"/>
        <v>2961414.98</v>
      </c>
    </row>
    <row r="150" spans="1:9" ht="54" hidden="1" x14ac:dyDescent="0.35">
      <c r="A150" s="7"/>
      <c r="B150" s="8" t="s">
        <v>328</v>
      </c>
      <c r="C150" s="20"/>
      <c r="D150" s="20"/>
      <c r="E150" s="20"/>
      <c r="F150" s="20"/>
      <c r="G150" s="20">
        <v>207500</v>
      </c>
      <c r="H150" s="20">
        <v>0</v>
      </c>
      <c r="I150" s="20">
        <f t="shared" si="60"/>
        <v>207500</v>
      </c>
    </row>
    <row r="151" spans="1:9" ht="36" x14ac:dyDescent="0.35">
      <c r="A151" s="7"/>
      <c r="B151" s="8" t="s">
        <v>331</v>
      </c>
      <c r="C151" s="20"/>
      <c r="D151" s="20"/>
      <c r="E151" s="20"/>
      <c r="F151" s="20"/>
      <c r="G151" s="20"/>
      <c r="H151" s="20">
        <v>643500</v>
      </c>
      <c r="I151" s="20">
        <f t="shared" si="60"/>
        <v>643500</v>
      </c>
    </row>
    <row r="152" spans="1:9" x14ac:dyDescent="0.35">
      <c r="A152" s="7" t="s">
        <v>178</v>
      </c>
      <c r="B152" s="8" t="s">
        <v>179</v>
      </c>
      <c r="C152" s="20">
        <f>C153+C169+C171+C173+C177+C179+C181</f>
        <v>149889100</v>
      </c>
      <c r="D152" s="20">
        <f>D153+D169+D171+D173+D177+D179+D181+D175</f>
        <v>25.970000000001164</v>
      </c>
      <c r="E152" s="20">
        <f>E153+E169+E171+E173+E177+E179+E181+E175</f>
        <v>-1785235</v>
      </c>
      <c r="F152" s="20">
        <f>F153+F169+F171+F173+F177+F179+F181+F175</f>
        <v>0</v>
      </c>
      <c r="G152" s="20">
        <f>G153+G169+G171+G173+G177+G179+G181+G175</f>
        <v>3095847</v>
      </c>
      <c r="H152" s="20">
        <f>H153+H169+H171+H173+H177+H179+H181+H175</f>
        <v>55900</v>
      </c>
      <c r="I152" s="20">
        <f t="shared" si="60"/>
        <v>151255637.97</v>
      </c>
    </row>
    <row r="153" spans="1:9" ht="36" hidden="1" x14ac:dyDescent="0.35">
      <c r="A153" s="7" t="s">
        <v>180</v>
      </c>
      <c r="B153" s="8" t="s">
        <v>181</v>
      </c>
      <c r="C153" s="20">
        <f t="shared" ref="C153:H153" si="61">C154</f>
        <v>133873600</v>
      </c>
      <c r="D153" s="20">
        <f t="shared" si="61"/>
        <v>196800</v>
      </c>
      <c r="E153" s="20">
        <f t="shared" si="61"/>
        <v>-1950400</v>
      </c>
      <c r="F153" s="20">
        <f t="shared" si="61"/>
        <v>0</v>
      </c>
      <c r="G153" s="20">
        <f t="shared" si="61"/>
        <v>3087663</v>
      </c>
      <c r="H153" s="20">
        <f t="shared" si="61"/>
        <v>0</v>
      </c>
      <c r="I153" s="20">
        <f t="shared" si="60"/>
        <v>135207663</v>
      </c>
    </row>
    <row r="154" spans="1:9" ht="36" hidden="1" x14ac:dyDescent="0.35">
      <c r="A154" s="7" t="s">
        <v>182</v>
      </c>
      <c r="B154" s="8" t="s">
        <v>183</v>
      </c>
      <c r="C154" s="20">
        <f>C155+C156+C157+C158+C159+C160+C161+C162+C163+C164+C165+C166</f>
        <v>133873600</v>
      </c>
      <c r="D154" s="20">
        <f>D155+D156+D157+D158+D159+D160+D161+D162+D163+D164+D165+D166+D167+D168</f>
        <v>196800</v>
      </c>
      <c r="E154" s="20">
        <f>E155+E156+E157+E158+E159+E160+E161+E162+E163+E164+E165+E166+E167+E168</f>
        <v>-1950400</v>
      </c>
      <c r="F154" s="20">
        <f>F155+F156+F157+F158+F159+F160+F161+F162+F163+F164+F165+F166+F167+F168</f>
        <v>0</v>
      </c>
      <c r="G154" s="20">
        <f>G155+G156+G157+G158+G159+G160+G161+G162+G163+G164+G165+G166+G167+G168</f>
        <v>3087663</v>
      </c>
      <c r="H154" s="20">
        <f>H155+H156+H157+H158+H159+H160+H161+H162+H163+H164+H165+H166+H167+H168</f>
        <v>0</v>
      </c>
      <c r="I154" s="20">
        <f t="shared" si="60"/>
        <v>135207663</v>
      </c>
    </row>
    <row r="155" spans="1:9" ht="36" hidden="1" x14ac:dyDescent="0.35">
      <c r="A155" s="7"/>
      <c r="B155" s="10" t="s">
        <v>217</v>
      </c>
      <c r="C155" s="11">
        <v>125534500</v>
      </c>
      <c r="D155" s="11">
        <v>0</v>
      </c>
      <c r="E155" s="11">
        <v>-1964400</v>
      </c>
      <c r="F155" s="11">
        <v>0</v>
      </c>
      <c r="G155" s="11">
        <v>3087563</v>
      </c>
      <c r="H155" s="11">
        <v>0</v>
      </c>
      <c r="I155" s="20">
        <f t="shared" si="60"/>
        <v>126657663</v>
      </c>
    </row>
    <row r="156" spans="1:9" ht="72" hidden="1" x14ac:dyDescent="0.35">
      <c r="A156" s="7"/>
      <c r="B156" s="12" t="s">
        <v>219</v>
      </c>
      <c r="C156" s="11">
        <v>2100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20">
        <f t="shared" si="60"/>
        <v>2100</v>
      </c>
    </row>
    <row r="157" spans="1:9" ht="36" hidden="1" x14ac:dyDescent="0.35">
      <c r="A157" s="7"/>
      <c r="B157" s="12" t="s">
        <v>311</v>
      </c>
      <c r="C157" s="11">
        <v>30700</v>
      </c>
      <c r="D157" s="11">
        <v>0</v>
      </c>
      <c r="E157" s="11">
        <v>12400</v>
      </c>
      <c r="F157" s="11">
        <v>0</v>
      </c>
      <c r="G157" s="11">
        <v>0</v>
      </c>
      <c r="H157" s="11">
        <v>0</v>
      </c>
      <c r="I157" s="20">
        <f t="shared" si="60"/>
        <v>43100</v>
      </c>
    </row>
    <row r="158" spans="1:9" ht="72" hidden="1" x14ac:dyDescent="0.35">
      <c r="A158" s="7"/>
      <c r="B158" s="12" t="s">
        <v>220</v>
      </c>
      <c r="C158" s="11">
        <v>54100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20">
        <f t="shared" si="60"/>
        <v>54100</v>
      </c>
    </row>
    <row r="159" spans="1:9" hidden="1" x14ac:dyDescent="0.35">
      <c r="A159" s="7"/>
      <c r="B159" s="13" t="s">
        <v>221</v>
      </c>
      <c r="C159" s="11">
        <v>2169200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20">
        <f t="shared" si="60"/>
        <v>2169200</v>
      </c>
    </row>
    <row r="160" spans="1:9" ht="108" hidden="1" x14ac:dyDescent="0.35">
      <c r="A160" s="7"/>
      <c r="B160" s="12" t="s">
        <v>222</v>
      </c>
      <c r="C160" s="11">
        <v>4719500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20">
        <f t="shared" si="60"/>
        <v>4719500</v>
      </c>
    </row>
    <row r="161" spans="1:9" ht="36" hidden="1" x14ac:dyDescent="0.35">
      <c r="A161" s="7"/>
      <c r="B161" s="13" t="s">
        <v>223</v>
      </c>
      <c r="C161" s="11">
        <v>783800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20">
        <f t="shared" si="60"/>
        <v>783800</v>
      </c>
    </row>
    <row r="162" spans="1:9" ht="36" hidden="1" x14ac:dyDescent="0.35">
      <c r="A162" s="7"/>
      <c r="B162" s="13" t="s">
        <v>224</v>
      </c>
      <c r="C162" s="11">
        <v>45400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20">
        <f t="shared" si="60"/>
        <v>45400</v>
      </c>
    </row>
    <row r="163" spans="1:9" ht="36" hidden="1" x14ac:dyDescent="0.35">
      <c r="A163" s="7"/>
      <c r="B163" s="13" t="s">
        <v>225</v>
      </c>
      <c r="C163" s="11">
        <v>521800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20">
        <f t="shared" si="60"/>
        <v>521800</v>
      </c>
    </row>
    <row r="164" spans="1:9" ht="54" hidden="1" x14ac:dyDescent="0.35">
      <c r="A164" s="7"/>
      <c r="B164" s="12" t="s">
        <v>226</v>
      </c>
      <c r="C164" s="11">
        <v>600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20">
        <f t="shared" si="60"/>
        <v>600</v>
      </c>
    </row>
    <row r="165" spans="1:9" ht="54" hidden="1" x14ac:dyDescent="0.35">
      <c r="A165" s="7"/>
      <c r="B165" s="12" t="s">
        <v>227</v>
      </c>
      <c r="C165" s="11">
        <v>9800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20">
        <f t="shared" si="60"/>
        <v>9800</v>
      </c>
    </row>
    <row r="166" spans="1:9" hidden="1" x14ac:dyDescent="0.35">
      <c r="A166" s="7"/>
      <c r="B166" s="10" t="s">
        <v>218</v>
      </c>
      <c r="C166" s="11">
        <v>2100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20">
        <f t="shared" si="60"/>
        <v>2100</v>
      </c>
    </row>
    <row r="167" spans="1:9" ht="54" hidden="1" x14ac:dyDescent="0.35">
      <c r="A167" s="7"/>
      <c r="B167" s="18" t="s">
        <v>236</v>
      </c>
      <c r="C167" s="11">
        <v>0</v>
      </c>
      <c r="D167" s="11">
        <v>186700</v>
      </c>
      <c r="E167" s="11">
        <v>0</v>
      </c>
      <c r="F167" s="11">
        <v>0</v>
      </c>
      <c r="G167" s="11">
        <v>0</v>
      </c>
      <c r="H167" s="11">
        <v>0</v>
      </c>
      <c r="I167" s="20">
        <f t="shared" si="60"/>
        <v>186700</v>
      </c>
    </row>
    <row r="168" spans="1:9" ht="54" hidden="1" x14ac:dyDescent="0.35">
      <c r="A168" s="7"/>
      <c r="B168" s="9" t="s">
        <v>308</v>
      </c>
      <c r="C168" s="11"/>
      <c r="D168" s="11">
        <v>10100</v>
      </c>
      <c r="E168" s="11">
        <v>1600</v>
      </c>
      <c r="F168" s="11">
        <v>0</v>
      </c>
      <c r="G168" s="11">
        <v>100</v>
      </c>
      <c r="H168" s="11">
        <v>0</v>
      </c>
      <c r="I168" s="20">
        <f t="shared" si="60"/>
        <v>11800</v>
      </c>
    </row>
    <row r="169" spans="1:9" ht="54" hidden="1" x14ac:dyDescent="0.35">
      <c r="A169" s="7" t="s">
        <v>184</v>
      </c>
      <c r="B169" s="8" t="s">
        <v>185</v>
      </c>
      <c r="C169" s="20">
        <f t="shared" ref="C169:H169" si="62">C170</f>
        <v>13047200</v>
      </c>
      <c r="D169" s="20">
        <f t="shared" si="62"/>
        <v>36.4</v>
      </c>
      <c r="E169" s="20">
        <f t="shared" si="62"/>
        <v>0</v>
      </c>
      <c r="F169" s="20">
        <f t="shared" si="62"/>
        <v>0</v>
      </c>
      <c r="G169" s="20">
        <f t="shared" si="62"/>
        <v>0</v>
      </c>
      <c r="H169" s="20">
        <f t="shared" si="62"/>
        <v>0</v>
      </c>
      <c r="I169" s="20">
        <f t="shared" si="60"/>
        <v>13047236.4</v>
      </c>
    </row>
    <row r="170" spans="1:9" ht="54" hidden="1" x14ac:dyDescent="0.35">
      <c r="A170" s="7" t="s">
        <v>186</v>
      </c>
      <c r="B170" s="8" t="s">
        <v>187</v>
      </c>
      <c r="C170" s="20">
        <v>13047200</v>
      </c>
      <c r="D170" s="20">
        <v>36.4</v>
      </c>
      <c r="E170" s="20">
        <v>0</v>
      </c>
      <c r="F170" s="20">
        <v>0</v>
      </c>
      <c r="G170" s="20">
        <v>0</v>
      </c>
      <c r="H170" s="20">
        <v>0</v>
      </c>
      <c r="I170" s="20">
        <f t="shared" si="60"/>
        <v>13047236.4</v>
      </c>
    </row>
    <row r="171" spans="1:9" ht="36" x14ac:dyDescent="0.35">
      <c r="A171" s="7" t="s">
        <v>188</v>
      </c>
      <c r="B171" s="8" t="s">
        <v>189</v>
      </c>
      <c r="C171" s="20">
        <f t="shared" ref="C171:H171" si="63">C172</f>
        <v>440100</v>
      </c>
      <c r="D171" s="20">
        <f t="shared" si="63"/>
        <v>0</v>
      </c>
      <c r="E171" s="20">
        <f t="shared" si="63"/>
        <v>0</v>
      </c>
      <c r="F171" s="20">
        <f t="shared" si="63"/>
        <v>0</v>
      </c>
      <c r="G171" s="20">
        <f t="shared" si="63"/>
        <v>0</v>
      </c>
      <c r="H171" s="20">
        <f t="shared" si="63"/>
        <v>55900</v>
      </c>
      <c r="I171" s="20">
        <f t="shared" si="60"/>
        <v>496000</v>
      </c>
    </row>
    <row r="172" spans="1:9" ht="36" x14ac:dyDescent="0.35">
      <c r="A172" s="7" t="s">
        <v>190</v>
      </c>
      <c r="B172" s="8" t="s">
        <v>191</v>
      </c>
      <c r="C172" s="20">
        <v>440100</v>
      </c>
      <c r="D172" s="20">
        <v>0</v>
      </c>
      <c r="E172" s="20">
        <v>0</v>
      </c>
      <c r="F172" s="20">
        <v>0</v>
      </c>
      <c r="G172" s="20">
        <v>0</v>
      </c>
      <c r="H172" s="20">
        <v>55900</v>
      </c>
      <c r="I172" s="20">
        <f t="shared" si="60"/>
        <v>496000</v>
      </c>
    </row>
    <row r="173" spans="1:9" ht="54" hidden="1" x14ac:dyDescent="0.35">
      <c r="A173" s="7" t="s">
        <v>192</v>
      </c>
      <c r="B173" s="8" t="s">
        <v>193</v>
      </c>
      <c r="C173" s="20">
        <f t="shared" ref="C173:H173" si="64">C174</f>
        <v>4500</v>
      </c>
      <c r="D173" s="20">
        <f t="shared" si="64"/>
        <v>0</v>
      </c>
      <c r="E173" s="20">
        <f t="shared" si="64"/>
        <v>0</v>
      </c>
      <c r="F173" s="20">
        <f t="shared" si="64"/>
        <v>0</v>
      </c>
      <c r="G173" s="20">
        <f t="shared" si="64"/>
        <v>0</v>
      </c>
      <c r="H173" s="20">
        <f t="shared" si="64"/>
        <v>0</v>
      </c>
      <c r="I173" s="20">
        <f t="shared" si="60"/>
        <v>4500</v>
      </c>
    </row>
    <row r="174" spans="1:9" ht="54" hidden="1" x14ac:dyDescent="0.35">
      <c r="A174" s="7" t="s">
        <v>194</v>
      </c>
      <c r="B174" s="8" t="s">
        <v>195</v>
      </c>
      <c r="C174" s="20">
        <v>4500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f t="shared" si="60"/>
        <v>4500</v>
      </c>
    </row>
    <row r="175" spans="1:9" ht="36" hidden="1" x14ac:dyDescent="0.35">
      <c r="A175" s="7" t="s">
        <v>283</v>
      </c>
      <c r="B175" s="8" t="s">
        <v>285</v>
      </c>
      <c r="C175" s="20">
        <v>0</v>
      </c>
      <c r="D175" s="20">
        <f>D176</f>
        <v>220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 t="shared" si="60"/>
        <v>220</v>
      </c>
    </row>
    <row r="176" spans="1:9" ht="54" hidden="1" x14ac:dyDescent="0.35">
      <c r="A176" s="7" t="s">
        <v>282</v>
      </c>
      <c r="B176" s="8" t="s">
        <v>284</v>
      </c>
      <c r="C176" s="20">
        <v>0</v>
      </c>
      <c r="D176" s="20">
        <v>220</v>
      </c>
      <c r="E176" s="20">
        <v>0</v>
      </c>
      <c r="F176" s="20">
        <v>0</v>
      </c>
      <c r="G176" s="20">
        <v>0</v>
      </c>
      <c r="H176" s="20">
        <v>0</v>
      </c>
      <c r="I176" s="20">
        <f t="shared" si="60"/>
        <v>220</v>
      </c>
    </row>
    <row r="177" spans="1:9" ht="54" hidden="1" x14ac:dyDescent="0.35">
      <c r="A177" s="7" t="s">
        <v>196</v>
      </c>
      <c r="B177" s="8" t="s">
        <v>197</v>
      </c>
      <c r="C177" s="20">
        <f t="shared" ref="C177:H177" si="65">C178</f>
        <v>200</v>
      </c>
      <c r="D177" s="20">
        <f t="shared" si="65"/>
        <v>-200</v>
      </c>
      <c r="E177" s="20">
        <f t="shared" si="65"/>
        <v>0</v>
      </c>
      <c r="F177" s="20">
        <f t="shared" si="65"/>
        <v>0</v>
      </c>
      <c r="G177" s="20">
        <f t="shared" si="65"/>
        <v>0</v>
      </c>
      <c r="H177" s="20">
        <f t="shared" si="65"/>
        <v>0</v>
      </c>
      <c r="I177" s="20">
        <f t="shared" si="60"/>
        <v>0</v>
      </c>
    </row>
    <row r="178" spans="1:9" ht="36" hidden="1" x14ac:dyDescent="0.35">
      <c r="A178" s="7" t="s">
        <v>198</v>
      </c>
      <c r="B178" s="8" t="s">
        <v>199</v>
      </c>
      <c r="C178" s="20">
        <v>200</v>
      </c>
      <c r="D178" s="20">
        <v>-200</v>
      </c>
      <c r="E178" s="20">
        <v>0</v>
      </c>
      <c r="F178" s="20">
        <v>0</v>
      </c>
      <c r="G178" s="20">
        <v>0</v>
      </c>
      <c r="H178" s="20">
        <v>0</v>
      </c>
      <c r="I178" s="20">
        <f t="shared" si="60"/>
        <v>0</v>
      </c>
    </row>
    <row r="179" spans="1:9" ht="36" hidden="1" x14ac:dyDescent="0.35">
      <c r="A179" s="7" t="s">
        <v>200</v>
      </c>
      <c r="B179" s="8" t="s">
        <v>201</v>
      </c>
      <c r="C179" s="20">
        <f t="shared" ref="C179:H179" si="66">C180</f>
        <v>1238600</v>
      </c>
      <c r="D179" s="20">
        <f t="shared" si="66"/>
        <v>0</v>
      </c>
      <c r="E179" s="20">
        <f t="shared" si="66"/>
        <v>0</v>
      </c>
      <c r="F179" s="20">
        <f t="shared" si="66"/>
        <v>0</v>
      </c>
      <c r="G179" s="20">
        <f t="shared" si="66"/>
        <v>0</v>
      </c>
      <c r="H179" s="20">
        <f t="shared" si="66"/>
        <v>0</v>
      </c>
      <c r="I179" s="20">
        <f t="shared" si="60"/>
        <v>1238600</v>
      </c>
    </row>
    <row r="180" spans="1:9" ht="36" hidden="1" x14ac:dyDescent="0.35">
      <c r="A180" s="7" t="s">
        <v>202</v>
      </c>
      <c r="B180" s="8" t="s">
        <v>203</v>
      </c>
      <c r="C180" s="20">
        <v>1238600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f t="shared" si="60"/>
        <v>1238600</v>
      </c>
    </row>
    <row r="181" spans="1:9" hidden="1" x14ac:dyDescent="0.35">
      <c r="A181" s="7" t="s">
        <v>204</v>
      </c>
      <c r="B181" s="8" t="s">
        <v>205</v>
      </c>
      <c r="C181" s="20">
        <f t="shared" ref="C181:H181" si="67">C182</f>
        <v>1284900</v>
      </c>
      <c r="D181" s="20">
        <f t="shared" si="67"/>
        <v>-196830.43</v>
      </c>
      <c r="E181" s="20">
        <f t="shared" si="67"/>
        <v>165165</v>
      </c>
      <c r="F181" s="20">
        <f t="shared" si="67"/>
        <v>0</v>
      </c>
      <c r="G181" s="20">
        <f t="shared" si="67"/>
        <v>8184</v>
      </c>
      <c r="H181" s="20">
        <f t="shared" si="67"/>
        <v>0</v>
      </c>
      <c r="I181" s="20">
        <f t="shared" si="60"/>
        <v>1261418.57</v>
      </c>
    </row>
    <row r="182" spans="1:9" hidden="1" x14ac:dyDescent="0.35">
      <c r="A182" s="7" t="s">
        <v>206</v>
      </c>
      <c r="B182" s="8" t="s">
        <v>207</v>
      </c>
      <c r="C182" s="20">
        <f t="shared" ref="C182:H182" si="68">C183+C184+C185</f>
        <v>1284900</v>
      </c>
      <c r="D182" s="20">
        <f t="shared" si="68"/>
        <v>-196830.43</v>
      </c>
      <c r="E182" s="20">
        <f t="shared" si="68"/>
        <v>165165</v>
      </c>
      <c r="F182" s="20">
        <f t="shared" si="68"/>
        <v>0</v>
      </c>
      <c r="G182" s="20">
        <f t="shared" si="68"/>
        <v>8184</v>
      </c>
      <c r="H182" s="20">
        <f t="shared" si="68"/>
        <v>0</v>
      </c>
      <c r="I182" s="20">
        <f t="shared" si="60"/>
        <v>1261418.57</v>
      </c>
    </row>
    <row r="183" spans="1:9" ht="54" hidden="1" x14ac:dyDescent="0.35">
      <c r="A183" s="7"/>
      <c r="B183" s="14" t="s">
        <v>234</v>
      </c>
      <c r="C183" s="20">
        <v>82900</v>
      </c>
      <c r="D183" s="20">
        <v>-10.43</v>
      </c>
      <c r="E183" s="20">
        <v>0</v>
      </c>
      <c r="F183" s="20">
        <v>0</v>
      </c>
      <c r="G183" s="20">
        <v>0</v>
      </c>
      <c r="H183" s="20">
        <v>0</v>
      </c>
      <c r="I183" s="20">
        <f t="shared" si="60"/>
        <v>82889.570000000007</v>
      </c>
    </row>
    <row r="184" spans="1:9" ht="54" hidden="1" x14ac:dyDescent="0.35">
      <c r="A184" s="7"/>
      <c r="B184" s="9" t="s">
        <v>235</v>
      </c>
      <c r="C184" s="20">
        <v>1015300</v>
      </c>
      <c r="D184" s="20">
        <v>-10120</v>
      </c>
      <c r="E184" s="20">
        <v>165165</v>
      </c>
      <c r="F184" s="20">
        <v>0</v>
      </c>
      <c r="G184" s="20">
        <v>8184</v>
      </c>
      <c r="H184" s="20">
        <v>0</v>
      </c>
      <c r="I184" s="20">
        <f t="shared" si="60"/>
        <v>1178529</v>
      </c>
    </row>
    <row r="185" spans="1:9" ht="54" hidden="1" x14ac:dyDescent="0.35">
      <c r="A185" s="7"/>
      <c r="B185" s="9" t="s">
        <v>236</v>
      </c>
      <c r="C185" s="20">
        <v>186700</v>
      </c>
      <c r="D185" s="20">
        <v>-186700</v>
      </c>
      <c r="E185" s="20">
        <v>0</v>
      </c>
      <c r="F185" s="20">
        <v>0</v>
      </c>
      <c r="G185" s="20">
        <v>0</v>
      </c>
      <c r="H185" s="20">
        <v>0</v>
      </c>
      <c r="I185" s="20">
        <f t="shared" si="60"/>
        <v>0</v>
      </c>
    </row>
    <row r="186" spans="1:9" ht="26.25" customHeight="1" x14ac:dyDescent="0.35">
      <c r="A186" s="7" t="s">
        <v>208</v>
      </c>
      <c r="B186" s="8" t="s">
        <v>209</v>
      </c>
      <c r="C186" s="20">
        <f t="shared" ref="C186:G186" si="69">C189</f>
        <v>10893800</v>
      </c>
      <c r="D186" s="20">
        <f t="shared" si="69"/>
        <v>7981173.8799999999</v>
      </c>
      <c r="E186" s="20">
        <f t="shared" si="69"/>
        <v>4602286.22</v>
      </c>
      <c r="F186" s="20">
        <f t="shared" si="69"/>
        <v>410000</v>
      </c>
      <c r="G186" s="20">
        <f t="shared" si="69"/>
        <v>1657352.2</v>
      </c>
      <c r="H186" s="20">
        <f>H189+H187</f>
        <v>5840000</v>
      </c>
      <c r="I186" s="20">
        <f t="shared" si="60"/>
        <v>31384612.299999997</v>
      </c>
    </row>
    <row r="187" spans="1:9" ht="54" x14ac:dyDescent="0.35">
      <c r="A187" s="7" t="s">
        <v>334</v>
      </c>
      <c r="B187" s="8" t="s">
        <v>336</v>
      </c>
      <c r="C187" s="20"/>
      <c r="D187" s="20"/>
      <c r="E187" s="20"/>
      <c r="F187" s="20"/>
      <c r="G187" s="20"/>
      <c r="H187" s="20">
        <f>H188</f>
        <v>2874800</v>
      </c>
      <c r="I187" s="20">
        <f t="shared" si="60"/>
        <v>2874800</v>
      </c>
    </row>
    <row r="188" spans="1:9" ht="54" x14ac:dyDescent="0.35">
      <c r="A188" s="7" t="s">
        <v>333</v>
      </c>
      <c r="B188" s="8" t="s">
        <v>335</v>
      </c>
      <c r="C188" s="20"/>
      <c r="D188" s="20"/>
      <c r="E188" s="20"/>
      <c r="F188" s="20"/>
      <c r="G188" s="20"/>
      <c r="H188" s="20">
        <v>2874800</v>
      </c>
      <c r="I188" s="20">
        <f t="shared" si="60"/>
        <v>2874800</v>
      </c>
    </row>
    <row r="189" spans="1:9" ht="23.25" customHeight="1" x14ac:dyDescent="0.35">
      <c r="A189" s="7" t="s">
        <v>210</v>
      </c>
      <c r="B189" s="8" t="s">
        <v>211</v>
      </c>
      <c r="C189" s="20">
        <f t="shared" ref="C189:H189" si="70">C190</f>
        <v>10893800</v>
      </c>
      <c r="D189" s="20">
        <f t="shared" si="70"/>
        <v>7981173.8799999999</v>
      </c>
      <c r="E189" s="20">
        <f t="shared" si="70"/>
        <v>4602286.22</v>
      </c>
      <c r="F189" s="20">
        <f t="shared" si="70"/>
        <v>410000</v>
      </c>
      <c r="G189" s="20">
        <f t="shared" si="70"/>
        <v>1657352.2</v>
      </c>
      <c r="H189" s="20">
        <f t="shared" si="70"/>
        <v>2965200</v>
      </c>
      <c r="I189" s="20">
        <f t="shared" si="60"/>
        <v>28509812.299999997</v>
      </c>
    </row>
    <row r="190" spans="1:9" x14ac:dyDescent="0.35">
      <c r="A190" s="7" t="s">
        <v>212</v>
      </c>
      <c r="B190" s="8" t="s">
        <v>213</v>
      </c>
      <c r="C190" s="20">
        <f>C191+C192</f>
        <v>10893800</v>
      </c>
      <c r="D190" s="20">
        <f>D191+D192+D193+D194</f>
        <v>7981173.8799999999</v>
      </c>
      <c r="E190" s="20">
        <f>E191+E192+E193+E194+E195</f>
        <v>4602286.22</v>
      </c>
      <c r="F190" s="20">
        <f>F191+F192+F193+F194+F195+F196</f>
        <v>410000</v>
      </c>
      <c r="G190" s="20">
        <f>G191+G192+G193+G194+G195+G196+G197</f>
        <v>1657352.2</v>
      </c>
      <c r="H190" s="20">
        <f>H191+H192+H193+H194+H195+H196+H197+H198</f>
        <v>2965200</v>
      </c>
      <c r="I190" s="20">
        <f t="shared" si="60"/>
        <v>28509812.299999997</v>
      </c>
    </row>
    <row r="191" spans="1:9" ht="36" hidden="1" x14ac:dyDescent="0.35">
      <c r="A191" s="15"/>
      <c r="B191" s="9" t="s">
        <v>237</v>
      </c>
      <c r="C191" s="21">
        <v>10132000</v>
      </c>
      <c r="D191" s="21">
        <v>1.18</v>
      </c>
      <c r="E191" s="21">
        <v>4342286.22</v>
      </c>
      <c r="F191" s="21">
        <v>0</v>
      </c>
      <c r="G191" s="21">
        <v>0</v>
      </c>
      <c r="H191" s="21">
        <v>0</v>
      </c>
      <c r="I191" s="20">
        <f t="shared" si="60"/>
        <v>14474287.399999999</v>
      </c>
    </row>
    <row r="192" spans="1:9" ht="36" hidden="1" x14ac:dyDescent="0.35">
      <c r="A192" s="15"/>
      <c r="B192" s="9" t="s">
        <v>238</v>
      </c>
      <c r="C192" s="21">
        <v>761800</v>
      </c>
      <c r="D192" s="21">
        <v>4.5999999999999996</v>
      </c>
      <c r="E192" s="21">
        <v>0</v>
      </c>
      <c r="F192" s="21">
        <v>0</v>
      </c>
      <c r="G192" s="21">
        <v>0</v>
      </c>
      <c r="H192" s="21">
        <v>0</v>
      </c>
      <c r="I192" s="20">
        <f t="shared" si="60"/>
        <v>761804.6</v>
      </c>
    </row>
    <row r="193" spans="1:9" ht="36" hidden="1" x14ac:dyDescent="0.35">
      <c r="A193" s="15"/>
      <c r="B193" s="9" t="s">
        <v>290</v>
      </c>
      <c r="C193" s="21">
        <v>0</v>
      </c>
      <c r="D193" s="21">
        <v>360554.1</v>
      </c>
      <c r="E193" s="21">
        <v>0</v>
      </c>
      <c r="F193" s="21">
        <v>0</v>
      </c>
      <c r="G193" s="21">
        <v>0</v>
      </c>
      <c r="H193" s="21">
        <v>0</v>
      </c>
      <c r="I193" s="20">
        <f t="shared" si="60"/>
        <v>360554.1</v>
      </c>
    </row>
    <row r="194" spans="1:9" hidden="1" x14ac:dyDescent="0.35">
      <c r="A194" s="15"/>
      <c r="B194" s="9" t="s">
        <v>302</v>
      </c>
      <c r="C194" s="21">
        <v>0</v>
      </c>
      <c r="D194" s="21">
        <v>7620614</v>
      </c>
      <c r="E194" s="21">
        <v>0</v>
      </c>
      <c r="F194" s="21">
        <v>0</v>
      </c>
      <c r="G194" s="21">
        <v>-42200</v>
      </c>
      <c r="H194" s="21">
        <v>0</v>
      </c>
      <c r="I194" s="20">
        <f t="shared" si="60"/>
        <v>7578414</v>
      </c>
    </row>
    <row r="195" spans="1:9" ht="54" hidden="1" x14ac:dyDescent="0.35">
      <c r="A195" s="15"/>
      <c r="B195" s="9" t="s">
        <v>320</v>
      </c>
      <c r="C195" s="21">
        <v>0</v>
      </c>
      <c r="D195" s="21">
        <v>0</v>
      </c>
      <c r="E195" s="21">
        <v>260000</v>
      </c>
      <c r="F195" s="21">
        <v>0</v>
      </c>
      <c r="G195" s="21">
        <v>0</v>
      </c>
      <c r="H195" s="21">
        <v>0</v>
      </c>
      <c r="I195" s="20">
        <f t="shared" si="60"/>
        <v>260000</v>
      </c>
    </row>
    <row r="196" spans="1:9" ht="39" hidden="1" customHeight="1" x14ac:dyDescent="0.35">
      <c r="A196" s="15"/>
      <c r="B196" s="9" t="s">
        <v>319</v>
      </c>
      <c r="C196" s="21"/>
      <c r="D196" s="21"/>
      <c r="E196" s="21"/>
      <c r="F196" s="21">
        <v>410000</v>
      </c>
      <c r="G196" s="21">
        <v>295000</v>
      </c>
      <c r="H196" s="21">
        <v>0</v>
      </c>
      <c r="I196" s="20">
        <f t="shared" si="60"/>
        <v>705000</v>
      </c>
    </row>
    <row r="197" spans="1:9" ht="54" hidden="1" x14ac:dyDescent="0.35">
      <c r="A197" s="15"/>
      <c r="B197" s="9" t="s">
        <v>329</v>
      </c>
      <c r="C197" s="21"/>
      <c r="D197" s="21"/>
      <c r="E197" s="21"/>
      <c r="F197" s="21"/>
      <c r="G197" s="21">
        <v>1404552.2</v>
      </c>
      <c r="H197" s="21">
        <v>0</v>
      </c>
      <c r="I197" s="20">
        <f t="shared" si="60"/>
        <v>1404552.2</v>
      </c>
    </row>
    <row r="198" spans="1:9" ht="54" x14ac:dyDescent="0.35">
      <c r="A198" s="15"/>
      <c r="B198" s="9" t="s">
        <v>332</v>
      </c>
      <c r="C198" s="21"/>
      <c r="D198" s="21"/>
      <c r="E198" s="21"/>
      <c r="F198" s="21"/>
      <c r="G198" s="21"/>
      <c r="H198" s="21">
        <v>2965200</v>
      </c>
      <c r="I198" s="20">
        <f t="shared" si="60"/>
        <v>2965200</v>
      </c>
    </row>
    <row r="199" spans="1:9" hidden="1" x14ac:dyDescent="0.35">
      <c r="A199" s="5" t="s">
        <v>267</v>
      </c>
      <c r="B199" s="6" t="s">
        <v>266</v>
      </c>
      <c r="C199" s="19">
        <f t="shared" ref="C199:H199" si="71">C200</f>
        <v>322486.82999999996</v>
      </c>
      <c r="D199" s="19">
        <f t="shared" si="71"/>
        <v>0</v>
      </c>
      <c r="E199" s="19">
        <f t="shared" si="71"/>
        <v>0</v>
      </c>
      <c r="F199" s="19">
        <f t="shared" si="71"/>
        <v>0</v>
      </c>
      <c r="G199" s="19">
        <f t="shared" si="71"/>
        <v>170000</v>
      </c>
      <c r="H199" s="19">
        <f t="shared" si="71"/>
        <v>0</v>
      </c>
      <c r="I199" s="19">
        <f t="shared" si="60"/>
        <v>492486.82999999996</v>
      </c>
    </row>
    <row r="200" spans="1:9" hidden="1" x14ac:dyDescent="0.35">
      <c r="A200" s="7" t="s">
        <v>269</v>
      </c>
      <c r="B200" s="8" t="s">
        <v>268</v>
      </c>
      <c r="C200" s="20">
        <f t="shared" ref="C200:H200" si="72">C201+C202</f>
        <v>322486.82999999996</v>
      </c>
      <c r="D200" s="20">
        <f t="shared" si="72"/>
        <v>0</v>
      </c>
      <c r="E200" s="20">
        <f t="shared" si="72"/>
        <v>0</v>
      </c>
      <c r="F200" s="20">
        <f t="shared" si="72"/>
        <v>0</v>
      </c>
      <c r="G200" s="20">
        <f t="shared" si="72"/>
        <v>170000</v>
      </c>
      <c r="H200" s="20">
        <f t="shared" si="72"/>
        <v>0</v>
      </c>
      <c r="I200" s="20">
        <f t="shared" si="60"/>
        <v>492486.82999999996</v>
      </c>
    </row>
    <row r="201" spans="1:9" ht="36" hidden="1" x14ac:dyDescent="0.35">
      <c r="A201" s="7" t="s">
        <v>271</v>
      </c>
      <c r="B201" s="8" t="s">
        <v>270</v>
      </c>
      <c r="C201" s="20">
        <v>319148.73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f t="shared" si="60"/>
        <v>319148.73</v>
      </c>
    </row>
    <row r="202" spans="1:9" hidden="1" x14ac:dyDescent="0.35">
      <c r="A202" s="7" t="s">
        <v>272</v>
      </c>
      <c r="B202" s="9" t="s">
        <v>268</v>
      </c>
      <c r="C202" s="21">
        <v>3338.1</v>
      </c>
      <c r="D202" s="21">
        <v>0</v>
      </c>
      <c r="E202" s="21">
        <v>0</v>
      </c>
      <c r="F202" s="21">
        <v>0</v>
      </c>
      <c r="G202" s="21">
        <v>170000</v>
      </c>
      <c r="H202" s="21">
        <v>0</v>
      </c>
      <c r="I202" s="20">
        <f t="shared" si="60"/>
        <v>173338.1</v>
      </c>
    </row>
  </sheetData>
  <mergeCells count="10">
    <mergeCell ref="I7:I9"/>
    <mergeCell ref="A5:I5"/>
    <mergeCell ref="C7:C9"/>
    <mergeCell ref="A7:A9"/>
    <mergeCell ref="B7:B9"/>
    <mergeCell ref="D7:D9"/>
    <mergeCell ref="E7:E9"/>
    <mergeCell ref="F7:F9"/>
    <mergeCell ref="G7:G9"/>
    <mergeCell ref="H7:H9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2020-08-21T09:58:44Z</cp:lastPrinted>
  <dcterms:created xsi:type="dcterms:W3CDTF">2019-10-23T04:40:53Z</dcterms:created>
  <dcterms:modified xsi:type="dcterms:W3CDTF">2020-08-27T11:03:37Z</dcterms:modified>
</cp:coreProperties>
</file>