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ДЧБ!$A$14</definedName>
    <definedName name="FIO" localSheetId="0">ДЧБ!$F$14</definedName>
    <definedName name="LAST_CELL" localSheetId="0">ДЧБ!$K$360</definedName>
    <definedName name="SIGN" localSheetId="0">ДЧБ!$A$14:$H$15</definedName>
    <definedName name="_xlnm.Print_Titles" localSheetId="0">ДЧБ!$3:$4</definedName>
  </definedNames>
  <calcPr calcId="124519" fullCalcOnLoad="1"/>
</workbook>
</file>

<file path=xl/calcChain.xml><?xml version="1.0" encoding="utf-8"?>
<calcChain xmlns="http://schemas.openxmlformats.org/spreadsheetml/2006/main">
  <c r="T6" i="1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5"/>
  <c r="S346"/>
  <c r="S347"/>
  <c r="S348"/>
  <c r="S349"/>
  <c r="S351"/>
  <c r="S352"/>
  <c r="S353"/>
  <c r="S354"/>
  <c r="S355"/>
  <c r="S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5"/>
  <c r="Q346"/>
  <c r="Q347"/>
  <c r="Q348"/>
  <c r="Q349"/>
  <c r="Q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5"/>
  <c r="O346"/>
  <c r="O347"/>
  <c r="O348"/>
  <c r="O349"/>
  <c r="O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6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6"/>
  <c r="K7"/>
  <c r="K8"/>
  <c r="K9"/>
  <c r="K5"/>
  <c r="D5"/>
  <c r="E5"/>
  <c r="F5"/>
  <c r="G5"/>
  <c r="H5"/>
  <c r="I5"/>
  <c r="J5"/>
  <c r="C5"/>
  <c r="D6"/>
  <c r="E6"/>
  <c r="F6"/>
  <c r="G6"/>
  <c r="H6"/>
  <c r="I6"/>
  <c r="J6"/>
  <c r="C6"/>
  <c r="D109"/>
  <c r="E109"/>
  <c r="F109"/>
  <c r="G109"/>
  <c r="H109"/>
  <c r="I109"/>
  <c r="J109"/>
  <c r="C109"/>
  <c r="D7"/>
  <c r="E7"/>
  <c r="F7"/>
  <c r="G7"/>
  <c r="H7"/>
  <c r="J7"/>
  <c r="C7"/>
  <c r="D8"/>
  <c r="E8"/>
  <c r="F8"/>
  <c r="G8"/>
  <c r="H8"/>
  <c r="J8"/>
  <c r="C8"/>
  <c r="D87"/>
  <c r="D67" s="1"/>
  <c r="E87"/>
  <c r="F87"/>
  <c r="G87"/>
  <c r="H87"/>
  <c r="H67" s="1"/>
  <c r="J87"/>
  <c r="D74"/>
  <c r="E74"/>
  <c r="F74"/>
  <c r="F67" s="1"/>
  <c r="G74"/>
  <c r="H74"/>
  <c r="J74"/>
  <c r="J67" s="1"/>
  <c r="E67"/>
  <c r="G67"/>
  <c r="D46"/>
  <c r="E46"/>
  <c r="F46"/>
  <c r="G46"/>
  <c r="H46"/>
  <c r="J46"/>
  <c r="C46"/>
  <c r="C67"/>
  <c r="C74"/>
  <c r="C87"/>
  <c r="D104"/>
  <c r="E104"/>
  <c r="F104"/>
  <c r="G104"/>
  <c r="H104"/>
  <c r="J104"/>
  <c r="C104"/>
  <c r="D110"/>
  <c r="E110"/>
  <c r="F110"/>
  <c r="G110"/>
  <c r="H110"/>
  <c r="J110"/>
  <c r="C110"/>
  <c r="D111"/>
  <c r="E111"/>
  <c r="F111"/>
  <c r="G111"/>
  <c r="H111"/>
  <c r="J111"/>
  <c r="C111"/>
  <c r="D135"/>
  <c r="E135"/>
  <c r="F135"/>
  <c r="G135"/>
  <c r="H135"/>
  <c r="J135"/>
  <c r="C135"/>
  <c r="D147"/>
  <c r="E147"/>
  <c r="F147"/>
  <c r="G147"/>
  <c r="H147"/>
  <c r="J147"/>
  <c r="C147"/>
  <c r="D152"/>
  <c r="E152"/>
  <c r="F152"/>
  <c r="G152"/>
  <c r="H152"/>
  <c r="J152"/>
  <c r="C152"/>
  <c r="D159"/>
  <c r="E159"/>
  <c r="F159"/>
  <c r="G159"/>
  <c r="H159"/>
  <c r="J159"/>
  <c r="C159"/>
  <c r="D166"/>
  <c r="E166"/>
  <c r="F166"/>
  <c r="G166"/>
  <c r="H166"/>
  <c r="J166"/>
  <c r="C166"/>
  <c r="D261"/>
  <c r="E261"/>
  <c r="F261"/>
  <c r="G261"/>
  <c r="H261"/>
  <c r="J261"/>
  <c r="C261"/>
  <c r="D264"/>
  <c r="E264"/>
  <c r="F264"/>
  <c r="G264"/>
  <c r="H264"/>
  <c r="J264"/>
  <c r="C264"/>
  <c r="D265"/>
  <c r="E265"/>
  <c r="F265"/>
  <c r="G265"/>
  <c r="H265"/>
  <c r="J265"/>
  <c r="C265"/>
  <c r="D266"/>
  <c r="E266"/>
  <c r="F266"/>
  <c r="G266"/>
  <c r="H266"/>
  <c r="J266"/>
  <c r="C266"/>
  <c r="I9" l="1"/>
  <c r="I8" s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8"/>
  <c r="I69"/>
  <c r="I70"/>
  <c r="I71"/>
  <c r="I72"/>
  <c r="I73"/>
  <c r="I75"/>
  <c r="I74" s="1"/>
  <c r="I76"/>
  <c r="I77"/>
  <c r="I78"/>
  <c r="I79"/>
  <c r="I80"/>
  <c r="I81"/>
  <c r="I82"/>
  <c r="I83"/>
  <c r="I84"/>
  <c r="I85"/>
  <c r="I86"/>
  <c r="I88"/>
  <c r="I89"/>
  <c r="I90"/>
  <c r="I91"/>
  <c r="I92"/>
  <c r="I93"/>
  <c r="I94"/>
  <c r="I95"/>
  <c r="I96"/>
  <c r="I97"/>
  <c r="I98"/>
  <c r="I99"/>
  <c r="I100"/>
  <c r="I101"/>
  <c r="I102"/>
  <c r="I103"/>
  <c r="I105"/>
  <c r="I104" s="1"/>
  <c r="I106"/>
  <c r="I107"/>
  <c r="I108"/>
  <c r="I112"/>
  <c r="I111" s="1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6"/>
  <c r="I135" s="1"/>
  <c r="I137"/>
  <c r="I138"/>
  <c r="I139"/>
  <c r="I140"/>
  <c r="I141"/>
  <c r="I142"/>
  <c r="I143"/>
  <c r="I144"/>
  <c r="I145"/>
  <c r="I146"/>
  <c r="I148"/>
  <c r="I149"/>
  <c r="I150"/>
  <c r="I151"/>
  <c r="I153"/>
  <c r="I154"/>
  <c r="I155"/>
  <c r="I156"/>
  <c r="I157"/>
  <c r="I158"/>
  <c r="I160"/>
  <c r="I161"/>
  <c r="I162"/>
  <c r="I163"/>
  <c r="I164"/>
  <c r="I165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2"/>
  <c r="I261" s="1"/>
  <c r="I263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7" l="1"/>
  <c r="I110"/>
  <c r="I87"/>
  <c r="I67" s="1"/>
  <c r="I266"/>
  <c r="I265" s="1"/>
  <c r="I264" s="1"/>
  <c r="I166"/>
  <c r="I159" s="1"/>
  <c r="I152"/>
  <c r="I147" s="1"/>
  <c r="I46"/>
</calcChain>
</file>

<file path=xl/sharedStrings.xml><?xml version="1.0" encoding="utf-8"?>
<sst xmlns="http://schemas.openxmlformats.org/spreadsheetml/2006/main" count="737" uniqueCount="491">
  <si>
    <t>Анализ исполнения доходной части бюджета Уинского муниципального округа за 9 месяцев 2020 года</t>
  </si>
  <si>
    <t>КВД</t>
  </si>
  <si>
    <t>Наименование КВД</t>
  </si>
  <si>
    <t>КП - доходы 1кв</t>
  </si>
  <si>
    <t>КП - доходы 2кв</t>
  </si>
  <si>
    <t>КП - доходы 3кв</t>
  </si>
  <si>
    <t>Итого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</si>
  <si>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</si>
  <si>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</si>
  <si>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</si>
  <si>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</si>
  <si>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</si>
  <si>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</si>
  <si>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</si>
  <si>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</si>
  <si>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</si>
  <si>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</si>
  <si>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</si>
  <si>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</si>
  <si>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</si>
  <si>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</si>
  <si>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</si>
  <si>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</si>
  <si>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</si>
  <si>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</si>
  <si>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</si>
  <si>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</si>
  <si>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</si>
  <si>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</si>
  <si>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</si>
  <si>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</si>
  <si>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</si>
  <si>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</si>
  <si>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</si>
  <si>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</si>
  <si>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</si>
  <si>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</si>
  <si>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</si>
  <si>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</si>
  <si>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</si>
  <si>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</si>
  <si>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</si>
  <si>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</si>
  <si>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</si>
  <si>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</si>
  <si>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</si>
  <si>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</si>
  <si>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</si>
  <si>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</si>
  <si>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</si>
  <si>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</si>
  <si>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</si>
  <si>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</si>
  <si>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</si>
  <si>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</si>
  <si>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</si>
  <si>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</si>
  <si>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</si>
  <si>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</si>
  <si>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</si>
  <si>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</si>
  <si>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</si>
  <si>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</si>
  <si>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</si>
  <si>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</si>
  <si>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</si>
  <si>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</si>
  <si>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</si>
  <si>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</si>
  <si>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</si>
  <si>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</si>
  <si>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</si>
  <si>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</si>
  <si>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</si>
  <si>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</si>
  <si>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</si>
  <si>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</si>
  <si>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</si>
  <si>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</si>
  <si>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</si>
  <si>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</si>
  <si>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</si>
  <si>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</si>
  <si>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10504010022100110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</si>
  <si>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</si>
  <si>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</si>
  <si>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</si>
  <si>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</si>
  <si>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</si>
  <si>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</si>
  <si>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</si>
  <si>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</si>
  <si>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</si>
  <si>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</si>
  <si>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</si>
  <si>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10604000020000110</t>
  </si>
  <si>
    <t>Транспортный налог</t>
  </si>
  <si>
    <t>10604011020000110</t>
  </si>
  <si>
    <t>Транспортный налог с организаций</t>
  </si>
  <si>
    <t>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</si>
  <si>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</si>
  <si>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10604011022100110</t>
  </si>
  <si>
    <t>Транспортный налог с организаций (пени по соответствующему платежу)</t>
  </si>
  <si>
    <t>10604011023000110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</si>
  <si>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</si>
  <si>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10604012020000110</t>
  </si>
  <si>
    <t>Транспортный налог с физических лиц</t>
  </si>
  <si>
    <t>10604012021000110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</si>
  <si>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</si>
  <si>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10604012022100110</t>
  </si>
  <si>
    <t>Транспортный налог с физических лиц (пени по соответствующему платежу)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</si>
  <si>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</si>
  <si>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</si>
  <si>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</si>
  <si>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</si>
  <si>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</si>
  <si>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</si>
  <si>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</si>
  <si>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</si>
  <si>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</si>
  <si>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</si>
  <si>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10606032043000110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</si>
  <si>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</si>
  <si>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</si>
  <si>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</si>
  <si>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</si>
  <si>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</si>
  <si>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</si>
  <si>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</si>
  <si>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</si>
  <si>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</si>
  <si>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10606042043000110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</si>
  <si>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</si>
  <si>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</si>
  <si>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</si>
  <si>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</si>
  <si>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</si>
  <si>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</si>
  <si>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</si>
  <si>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</si>
  <si>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</si>
  <si>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</si>
  <si>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</si>
  <si>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</si>
  <si>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</si>
  <si>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</si>
  <si>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</si>
  <si>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</si>
  <si>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</si>
  <si>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</si>
  <si>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</si>
  <si>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</si>
  <si>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</si>
  <si>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</si>
  <si>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</si>
  <si>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</si>
  <si>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</si>
  <si>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</si>
  <si>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</si>
  <si>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</si>
  <si>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</si>
  <si>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</si>
  <si>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</si>
  <si>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</si>
  <si>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</si>
  <si>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</si>
  <si>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</si>
  <si>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</si>
  <si>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</si>
  <si>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11109010000000120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</si>
  <si>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</si>
  <si>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>11109014040000120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</si>
  <si>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</si>
  <si>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</si>
  <si>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</si>
  <si>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</si>
  <si>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</si>
  <si>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</si>
  <si>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</si>
  <si>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</si>
  <si>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</si>
  <si>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</si>
  <si>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</si>
  <si>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</si>
  <si>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</si>
  <si>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</si>
  <si>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</si>
  <si>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</si>
  <si>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</si>
  <si>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</si>
  <si>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</si>
  <si>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</si>
  <si>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</si>
  <si>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</si>
  <si>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</si>
  <si>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</si>
  <si>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</si>
  <si>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</si>
  <si>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</si>
  <si>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</si>
  <si>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</si>
  <si>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</si>
  <si>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</si>
  <si>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</si>
  <si>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</si>
  <si>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</si>
  <si>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</si>
  <si>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</si>
  <si>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</si>
  <si>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</si>
  <si>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</si>
  <si>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</si>
  <si>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</si>
  <si>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</si>
  <si>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</si>
  <si>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</si>
  <si>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</si>
  <si>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</si>
  <si>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</si>
  <si>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</si>
  <si>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</si>
  <si>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</si>
  <si>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</si>
  <si>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</si>
  <si>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</si>
  <si>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</si>
  <si>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</si>
  <si>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</si>
  <si>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</si>
  <si>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</si>
  <si>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</si>
  <si>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</si>
  <si>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</si>
  <si>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</si>
  <si>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</si>
  <si>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</si>
  <si>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</si>
  <si>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</si>
  <si>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</si>
  <si>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</si>
  <si>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</si>
  <si>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</si>
  <si>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</si>
  <si>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</si>
  <si>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</si>
  <si>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</si>
  <si>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</si>
  <si>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</si>
  <si>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</si>
  <si>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</si>
  <si>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</si>
  <si>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</si>
  <si>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</si>
  <si>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</si>
  <si>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</si>
  <si>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</si>
  <si>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</si>
  <si>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</si>
  <si>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</si>
  <si>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</si>
  <si>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</si>
  <si>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</si>
  <si>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</si>
  <si>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</si>
  <si>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</si>
  <si>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</si>
  <si>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</si>
  <si>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</si>
  <si>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</si>
  <si>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</si>
  <si>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</si>
  <si>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</si>
  <si>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</si>
  <si>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</si>
  <si>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</si>
  <si>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</si>
  <si>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</si>
  <si>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</si>
  <si>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</si>
  <si>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</si>
  <si>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</si>
  <si>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</si>
  <si>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</si>
  <si>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</si>
  <si>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</si>
  <si>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</si>
  <si>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</si>
  <si>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</si>
  <si>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</si>
  <si>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</si>
  <si>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</si>
  <si>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</si>
  <si>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</si>
  <si>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</si>
  <si>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</si>
  <si>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</si>
  <si>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</si>
  <si>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</si>
  <si>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</si>
  <si>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</si>
  <si>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</si>
  <si>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</si>
  <si>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</si>
  <si>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</si>
  <si>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</si>
  <si>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</si>
  <si>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</si>
  <si>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</si>
  <si>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</si>
  <si>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</si>
  <si>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</si>
  <si>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</si>
  <si>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</si>
  <si>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</si>
  <si>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</si>
  <si>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11601333010016140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</si>
  <si>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</si>
  <si>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11607000010000140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</si>
  <si>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</si>
  <si>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</si>
  <si>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</si>
  <si>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</si>
  <si>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</si>
  <si>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</si>
  <si>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</si>
  <si>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</si>
  <si>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</si>
  <si>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</si>
  <si>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</si>
  <si>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11610030040000140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</si>
  <si>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</si>
  <si>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</si>
  <si>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</si>
  <si>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</si>
  <si>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</si>
  <si>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</si>
  <si>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</si>
  <si>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</si>
  <si>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</si>
  <si>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</si>
  <si>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</si>
  <si>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11611000010000140</t>
  </si>
  <si>
    <t>Платежи, уплачиваемые в целях возмещения вреда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</si>
  <si>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</si>
  <si>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</si>
  <si>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11700000000000000</t>
  </si>
  <si>
    <t>ПРОЧИЕ НЕНАЛОГОВЫЕ ДОХОДЫ</t>
  </si>
  <si>
    <t>11701000000000180</t>
  </si>
  <si>
    <t>Невыясненные поступления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</si>
  <si>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</si>
  <si>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</si>
  <si>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</si>
  <si>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</si>
  <si>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</si>
  <si>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</si>
  <si>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</si>
  <si>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</si>
  <si>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</si>
  <si>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</si>
  <si>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20219999000000150</t>
  </si>
  <si>
    <t>Прочие дотации</t>
  </si>
  <si>
    <t>20219999040000150</t>
  </si>
  <si>
    <t>Прочие дотации бюджетам городских округов</t>
  </si>
  <si>
    <t>20220000000000150</t>
  </si>
  <si>
    <t>Субсидии бюджетам бюджетной системы Российской Федерации (межбюджетные субсидии)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</si>
  <si>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</si>
  <si>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</si>
  <si>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</si>
  <si>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</si>
  <si>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20225027000000150</t>
  </si>
  <si>
    <t>Субсидии бюджетам на реализацию мероприятий государственной программы Российской Федерации "Доступная среда"</t>
  </si>
  <si>
    <t>20225027040000150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</si>
  <si>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</si>
  <si>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</si>
  <si>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</si>
  <si>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</si>
  <si>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</si>
  <si>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</si>
  <si>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</si>
  <si>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</si>
  <si>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</si>
  <si>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</si>
  <si>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</si>
  <si>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</si>
  <si>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</si>
  <si>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</si>
  <si>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</si>
  <si>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</si>
  <si>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</si>
  <si>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20225576000000150</t>
  </si>
  <si>
    <t>Субсидии бюджетам на обеспечение комплексного развития сельских территорий</t>
  </si>
  <si>
    <t>20225576040000150</t>
  </si>
  <si>
    <t>Субсидии бюджетам городских округов на обеспечение комплексного развития сельских территорий</t>
  </si>
  <si>
    <t>20227112000000150</t>
  </si>
  <si>
    <t>20227112040000150</t>
  </si>
  <si>
    <t>20227576000000150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</si>
  <si>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</si>
  <si>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</si>
  <si>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</si>
  <si>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</si>
  <si>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</si>
  <si>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</si>
  <si>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</si>
  <si>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</si>
  <si>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</si>
  <si>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</si>
  <si>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</si>
  <si>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</si>
  <si>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</si>
  <si>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</si>
  <si>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</si>
  <si>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</si>
  <si>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</si>
  <si>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</si>
  <si>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</si>
  <si>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</si>
  <si>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</si>
  <si>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</si>
  <si>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</si>
  <si>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</si>
  <si>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</si>
  <si>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20235502000000150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</si>
  <si>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</si>
  <si>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20235502040000150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</si>
  <si>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</si>
  <si>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20235543000000150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</si>
  <si>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</si>
  <si>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20235543040000150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</si>
  <si>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</si>
  <si>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20235930000000150</t>
  </si>
  <si>
    <t>Субвенции бюджетам на государственную регистрацию актов гражданского состояния</t>
  </si>
  <si>
    <t>20235930040000150</t>
  </si>
  <si>
    <t>Субвенции бюджетам городских округов на государственную регистрацию актов гражданского состояния</t>
  </si>
  <si>
    <t>20239999000000150</t>
  </si>
  <si>
    <t>Прочие субвенции</t>
  </si>
  <si>
    <t>20239999040000150</t>
  </si>
  <si>
    <t>Прочие субвенции бюджетам городских округов</t>
  </si>
  <si>
    <t>20240000000000150</t>
  </si>
  <si>
    <t>Иные межбюджетные трансферты</t>
  </si>
  <si>
    <t>20245303000000150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</si>
  <si>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</si>
  <si>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</si>
  <si>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</si>
  <si>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</si>
  <si>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</si>
  <si>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</si>
  <si>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</si>
  <si>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</si>
  <si>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</si>
  <si>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</si>
  <si>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</si>
  <si>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20704020040000150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</si>
  <si>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</si>
  <si>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20704050040000150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</si>
  <si>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</si>
  <si>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</si>
  <si>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</si>
  <si>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</si>
  <si>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</si>
  <si>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</si>
  <si>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21804000040000150</t>
  </si>
  <si>
    <t>Доходы бюджетов городских округов от возврата организациями остатков субсидий прошлых лет</t>
  </si>
  <si>
    <t>21804010040000150</t>
  </si>
  <si>
    <t>Доходы бюджетов городских округов от возврата бюджетными учреждениями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</si>
  <si>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</si>
  <si>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</si>
  <si>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</si>
  <si>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</si>
  <si>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21935120040000150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</si>
  <si>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</si>
  <si>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</si>
  <si>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</si>
  <si>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Перв. план на 2020 г.</t>
  </si>
  <si>
    <t>Уточ. план на 2020 г.</t>
  </si>
  <si>
    <t>Факт за 9 мес.   2019 г.</t>
  </si>
  <si>
    <t>Факт за 9 мес.   2020 г.</t>
  </si>
  <si>
    <t>План на 9 мес.   2020 г.</t>
  </si>
  <si>
    <t>Уд. вес в общих доходах, %</t>
  </si>
  <si>
    <t>Уд. вес в собств. нал. и н/нал. доходах, %</t>
  </si>
  <si>
    <t>Исполнение к перв. плану 2020 г.</t>
  </si>
  <si>
    <t>Исполнение к уточн. плану 2020 г.</t>
  </si>
  <si>
    <t>%</t>
  </si>
  <si>
    <t>(+,-)</t>
  </si>
  <si>
    <t>Исполнение к плану 9 мес. 2020 г.</t>
  </si>
  <si>
    <t>11705000000000180</t>
  </si>
  <si>
    <t>Прочие неналоговые доходы</t>
  </si>
  <si>
    <t>НАЛОГОВЫЕ ДОХОДЫ</t>
  </si>
  <si>
    <t>НЕНАЛОГОВЫЕ ДОХОДЫ</t>
  </si>
  <si>
    <t>х</t>
  </si>
  <si>
    <t>Исполнение к факту                9 мес. 2019 г.</t>
  </si>
  <si>
    <t xml:space="preserve"> руб.</t>
  </si>
</sst>
</file>

<file path=xl/styles.xml><?xml version="1.0" encoding="utf-8"?>
<styleSheet xmlns="http://schemas.openxmlformats.org/spreadsheetml/2006/main">
  <numFmts count="2">
    <numFmt numFmtId="173" formatCode="?"/>
    <numFmt numFmtId="174" formatCode="0.0"/>
  </numFmts>
  <fonts count="3">
    <font>
      <sz val="10"/>
      <name val="Arial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73" fontId="2" fillId="0" borderId="1" xfId="0" applyNumberFormat="1" applyFont="1" applyBorder="1" applyAlignment="1" applyProtection="1">
      <alignment horizontal="left" vertical="center" wrapText="1"/>
    </xf>
    <xf numFmtId="174" fontId="2" fillId="0" borderId="1" xfId="0" applyNumberFormat="1" applyFont="1" applyBorder="1"/>
    <xf numFmtId="49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7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355"/>
  <sheetViews>
    <sheetView showGridLines="0" tabSelected="1" workbookViewId="0">
      <selection activeCell="V105" sqref="V105"/>
    </sheetView>
  </sheetViews>
  <sheetFormatPr defaultRowHeight="12.75" customHeight="1" outlineLevelRow="7"/>
  <cols>
    <col min="1" max="1" width="16" style="1" customWidth="1"/>
    <col min="2" max="2" width="30.7109375" style="1" customWidth="1"/>
    <col min="3" max="3" width="11.7109375" style="1" customWidth="1"/>
    <col min="4" max="5" width="11.5703125" style="1" customWidth="1"/>
    <col min="6" max="8" width="15.42578125" style="1" hidden="1" customWidth="1"/>
    <col min="9" max="9" width="11.5703125" style="1" customWidth="1"/>
    <col min="10" max="10" width="11.85546875" style="1" customWidth="1"/>
    <col min="11" max="11" width="7.85546875" style="1" customWidth="1"/>
    <col min="12" max="12" width="9.140625" style="1" customWidth="1"/>
    <col min="13" max="13" width="6.140625" style="1" customWidth="1"/>
    <col min="14" max="14" width="10.85546875" style="1" bestFit="1" customWidth="1"/>
    <col min="15" max="15" width="6.7109375" style="1" customWidth="1"/>
    <col min="16" max="16" width="12.28515625" style="1" bestFit="1" customWidth="1"/>
    <col min="17" max="17" width="7" style="1" bestFit="1" customWidth="1"/>
    <col min="18" max="18" width="12.28515625" style="1" bestFit="1" customWidth="1"/>
    <col min="19" max="19" width="7" style="1" bestFit="1" customWidth="1"/>
    <col min="20" max="20" width="10.5703125" style="1" bestFit="1" customWidth="1"/>
    <col min="21" max="16384" width="9.140625" style="1"/>
  </cols>
  <sheetData>
    <row r="1" spans="1:20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2">
      <c r="B2" s="2"/>
      <c r="C2" s="2"/>
      <c r="D2" s="2"/>
      <c r="E2" s="2"/>
      <c r="F2" s="2"/>
      <c r="G2" s="2"/>
      <c r="H2" s="2"/>
      <c r="I2" s="2"/>
      <c r="J2" s="2"/>
      <c r="K2" s="2"/>
      <c r="T2" s="24" t="s">
        <v>490</v>
      </c>
    </row>
    <row r="3" spans="1:20" ht="25.5" customHeight="1">
      <c r="A3" s="3" t="s">
        <v>1</v>
      </c>
      <c r="B3" s="3" t="s">
        <v>2</v>
      </c>
      <c r="C3" s="3" t="s">
        <v>474</v>
      </c>
      <c r="D3" s="3" t="s">
        <v>472</v>
      </c>
      <c r="E3" s="3" t="s">
        <v>473</v>
      </c>
      <c r="F3" s="4" t="s">
        <v>3</v>
      </c>
      <c r="G3" s="4" t="s">
        <v>4</v>
      </c>
      <c r="H3" s="4" t="s">
        <v>5</v>
      </c>
      <c r="I3" s="3" t="s">
        <v>476</v>
      </c>
      <c r="J3" s="3" t="s">
        <v>475</v>
      </c>
      <c r="K3" s="3" t="s">
        <v>477</v>
      </c>
      <c r="L3" s="3" t="s">
        <v>478</v>
      </c>
      <c r="M3" s="3" t="s">
        <v>489</v>
      </c>
      <c r="N3" s="3"/>
      <c r="O3" s="3" t="s">
        <v>479</v>
      </c>
      <c r="P3" s="3"/>
      <c r="Q3" s="3" t="s">
        <v>480</v>
      </c>
      <c r="R3" s="3"/>
      <c r="S3" s="3" t="s">
        <v>483</v>
      </c>
      <c r="T3" s="3"/>
    </row>
    <row r="4" spans="1:20" ht="25.5" customHeight="1">
      <c r="A4" s="3"/>
      <c r="B4" s="3"/>
      <c r="C4" s="3"/>
      <c r="D4" s="3"/>
      <c r="E4" s="3"/>
      <c r="F4" s="4"/>
      <c r="G4" s="4"/>
      <c r="H4" s="4"/>
      <c r="I4" s="3"/>
      <c r="J4" s="3"/>
      <c r="K4" s="3"/>
      <c r="L4" s="3"/>
      <c r="M4" s="4" t="s">
        <v>481</v>
      </c>
      <c r="N4" s="4" t="s">
        <v>482</v>
      </c>
      <c r="O4" s="4" t="s">
        <v>481</v>
      </c>
      <c r="P4" s="4" t="s">
        <v>482</v>
      </c>
      <c r="Q4" s="4" t="s">
        <v>481</v>
      </c>
      <c r="R4" s="4" t="s">
        <v>482</v>
      </c>
      <c r="S4" s="4" t="s">
        <v>481</v>
      </c>
      <c r="T4" s="4" t="s">
        <v>482</v>
      </c>
    </row>
    <row r="5" spans="1:20" ht="12">
      <c r="A5" s="16" t="s">
        <v>6</v>
      </c>
      <c r="B5" s="17"/>
      <c r="C5" s="18">
        <f>C6+C264</f>
        <v>264769144.93000001</v>
      </c>
      <c r="D5" s="18">
        <f t="shared" ref="D5:J5" si="0">D6+D264</f>
        <v>450487586.82999998</v>
      </c>
      <c r="E5" s="18">
        <f t="shared" si="0"/>
        <v>497538268.04999995</v>
      </c>
      <c r="F5" s="18">
        <f t="shared" si="0"/>
        <v>74478838.739999995</v>
      </c>
      <c r="G5" s="18">
        <f t="shared" si="0"/>
        <v>134499824.21000001</v>
      </c>
      <c r="H5" s="18">
        <f t="shared" si="0"/>
        <v>135535464.99999997</v>
      </c>
      <c r="I5" s="18">
        <f t="shared" si="0"/>
        <v>344514127.94999999</v>
      </c>
      <c r="J5" s="18">
        <f t="shared" si="0"/>
        <v>335172860.29000002</v>
      </c>
      <c r="K5" s="25">
        <f>J5/J$5*100</f>
        <v>100</v>
      </c>
      <c r="L5" s="26" t="s">
        <v>488</v>
      </c>
      <c r="M5" s="25">
        <f>J5/C5*100</f>
        <v>126.59060419544484</v>
      </c>
      <c r="N5" s="27">
        <f>J5-C5</f>
        <v>70403715.360000014</v>
      </c>
      <c r="O5" s="25">
        <f>J5/D5*100</f>
        <v>74.402241058083547</v>
      </c>
      <c r="P5" s="27">
        <f>J5-D5</f>
        <v>-115314726.53999996</v>
      </c>
      <c r="Q5" s="25">
        <f>J5/E5*100</f>
        <v>67.366247344881003</v>
      </c>
      <c r="R5" s="27">
        <f>J5-E5</f>
        <v>-162365407.75999993</v>
      </c>
      <c r="S5" s="25">
        <f>J5/I5*100</f>
        <v>97.288567608073336</v>
      </c>
      <c r="T5" s="27">
        <f>J5-I5</f>
        <v>-9341267.6599999666</v>
      </c>
    </row>
    <row r="6" spans="1:20" ht="24">
      <c r="A6" s="4" t="s">
        <v>7</v>
      </c>
      <c r="B6" s="19" t="s">
        <v>8</v>
      </c>
      <c r="C6" s="20">
        <f>C7+C109</f>
        <v>54275857.140000001</v>
      </c>
      <c r="D6" s="20">
        <f t="shared" ref="D6:J6" si="1">D7+D109</f>
        <v>71033700</v>
      </c>
      <c r="E6" s="20">
        <f t="shared" si="1"/>
        <v>73027683.140000001</v>
      </c>
      <c r="F6" s="20">
        <f t="shared" si="1"/>
        <v>9700337.4700000007</v>
      </c>
      <c r="G6" s="20">
        <f t="shared" si="1"/>
        <v>19761061.829999998</v>
      </c>
      <c r="H6" s="20">
        <f t="shared" si="1"/>
        <v>17096743.34</v>
      </c>
      <c r="I6" s="20">
        <f t="shared" si="1"/>
        <v>46558142.640000001</v>
      </c>
      <c r="J6" s="20">
        <f t="shared" si="1"/>
        <v>46554094.579999998</v>
      </c>
      <c r="K6" s="25">
        <f t="shared" ref="K6:K69" si="2">J6/J$5*100</f>
        <v>13.88957761667225</v>
      </c>
      <c r="L6" s="25">
        <f>J6/J$6*100</f>
        <v>100</v>
      </c>
      <c r="M6" s="25">
        <f t="shared" ref="M6:M69" si="3">J6/C6*100</f>
        <v>85.773117244224508</v>
      </c>
      <c r="N6" s="27">
        <f t="shared" ref="N6:N69" si="4">J6-C6</f>
        <v>-7721762.5600000024</v>
      </c>
      <c r="O6" s="25">
        <f t="shared" ref="O6:O69" si="5">J6/D6*100</f>
        <v>65.538039803642491</v>
      </c>
      <c r="P6" s="27">
        <f t="shared" ref="P6:P69" si="6">J6-D6</f>
        <v>-24479605.420000002</v>
      </c>
      <c r="Q6" s="25">
        <f t="shared" ref="Q6:Q69" si="7">J6/E6*100</f>
        <v>63.748557503531934</v>
      </c>
      <c r="R6" s="27">
        <f t="shared" ref="R6:R69" si="8">J6-E6</f>
        <v>-26473588.560000002</v>
      </c>
      <c r="S6" s="25">
        <f t="shared" ref="S6:S69" si="9">J6/I6*100</f>
        <v>99.991305366214235</v>
      </c>
      <c r="T6" s="27">
        <f t="shared" ref="T6:T69" si="10">J6-I6</f>
        <v>-4048.0600000023842</v>
      </c>
    </row>
    <row r="7" spans="1:20" ht="12">
      <c r="A7" s="4"/>
      <c r="B7" s="19" t="s">
        <v>486</v>
      </c>
      <c r="C7" s="20">
        <f>C8+C32+C46+C67+C104</f>
        <v>31286836.220000003</v>
      </c>
      <c r="D7" s="20">
        <f t="shared" ref="D7:J7" si="11">D8+D32+D46+D67+D104</f>
        <v>44344700</v>
      </c>
      <c r="E7" s="20">
        <f t="shared" si="11"/>
        <v>44960430.18</v>
      </c>
      <c r="F7" s="20">
        <f t="shared" si="11"/>
        <v>8593400</v>
      </c>
      <c r="G7" s="20">
        <f t="shared" si="11"/>
        <v>8172400</v>
      </c>
      <c r="H7" s="20">
        <f t="shared" si="11"/>
        <v>9399130.1799999997</v>
      </c>
      <c r="I7" s="20">
        <f t="shared" si="11"/>
        <v>26164930.18</v>
      </c>
      <c r="J7" s="20">
        <f t="shared" si="11"/>
        <v>25940264.469999999</v>
      </c>
      <c r="K7" s="25">
        <f t="shared" si="2"/>
        <v>7.7393690072507138</v>
      </c>
      <c r="L7" s="25">
        <f t="shared" ref="L7:L70" si="12">J7/J$6*100</f>
        <v>55.720693752132675</v>
      </c>
      <c r="M7" s="25">
        <f t="shared" si="3"/>
        <v>82.911114078763177</v>
      </c>
      <c r="N7" s="27">
        <f t="shared" si="4"/>
        <v>-5346571.7500000037</v>
      </c>
      <c r="O7" s="25">
        <f t="shared" si="5"/>
        <v>58.496876672973322</v>
      </c>
      <c r="P7" s="27">
        <f t="shared" si="6"/>
        <v>-18404435.530000001</v>
      </c>
      <c r="Q7" s="25">
        <f t="shared" si="7"/>
        <v>57.695765734775271</v>
      </c>
      <c r="R7" s="27">
        <f t="shared" si="8"/>
        <v>-19020165.710000001</v>
      </c>
      <c r="S7" s="25">
        <f t="shared" si="9"/>
        <v>99.141347947598462</v>
      </c>
      <c r="T7" s="27">
        <f t="shared" si="10"/>
        <v>-224665.71000000089</v>
      </c>
    </row>
    <row r="8" spans="1:20" ht="12" outlineLevel="1">
      <c r="A8" s="4" t="s">
        <v>9</v>
      </c>
      <c r="B8" s="19" t="s">
        <v>10</v>
      </c>
      <c r="C8" s="20">
        <f>C9</f>
        <v>15960907.93</v>
      </c>
      <c r="D8" s="20">
        <f t="shared" ref="D8:J8" si="13">D9</f>
        <v>19948000</v>
      </c>
      <c r="E8" s="20">
        <f t="shared" si="13"/>
        <v>20563730.18</v>
      </c>
      <c r="F8" s="20">
        <f t="shared" si="13"/>
        <v>4587000</v>
      </c>
      <c r="G8" s="20">
        <f t="shared" si="13"/>
        <v>4987000</v>
      </c>
      <c r="H8" s="20">
        <f t="shared" si="13"/>
        <v>5602730.1799999997</v>
      </c>
      <c r="I8" s="20">
        <f t="shared" si="13"/>
        <v>15176730.18</v>
      </c>
      <c r="J8" s="20">
        <f t="shared" si="13"/>
        <v>15422845.390000001</v>
      </c>
      <c r="K8" s="25">
        <f t="shared" si="2"/>
        <v>4.6014600873876734</v>
      </c>
      <c r="L8" s="25">
        <f t="shared" si="12"/>
        <v>33.128869821529669</v>
      </c>
      <c r="M8" s="25">
        <f t="shared" si="3"/>
        <v>96.628872603239188</v>
      </c>
      <c r="N8" s="27">
        <f t="shared" si="4"/>
        <v>-538062.53999999911</v>
      </c>
      <c r="O8" s="25">
        <f t="shared" si="5"/>
        <v>77.315246591136955</v>
      </c>
      <c r="P8" s="27">
        <f t="shared" si="6"/>
        <v>-4525154.6099999994</v>
      </c>
      <c r="Q8" s="25">
        <f t="shared" si="7"/>
        <v>75.000232229267667</v>
      </c>
      <c r="R8" s="27">
        <f t="shared" si="8"/>
        <v>-5140884.7899999991</v>
      </c>
      <c r="S8" s="25">
        <f t="shared" si="9"/>
        <v>101.62166162988345</v>
      </c>
      <c r="T8" s="27">
        <f t="shared" si="10"/>
        <v>246115.21000000089</v>
      </c>
    </row>
    <row r="9" spans="1:20" ht="12" outlineLevel="2" collapsed="1">
      <c r="A9" s="4" t="s">
        <v>11</v>
      </c>
      <c r="B9" s="19" t="s">
        <v>12</v>
      </c>
      <c r="C9" s="20">
        <v>15960907.93</v>
      </c>
      <c r="D9" s="20">
        <v>19948000</v>
      </c>
      <c r="E9" s="20">
        <v>20563730.18</v>
      </c>
      <c r="F9" s="20">
        <v>4587000</v>
      </c>
      <c r="G9" s="20">
        <v>4987000</v>
      </c>
      <c r="H9" s="20">
        <v>5602730.1799999997</v>
      </c>
      <c r="I9" s="18">
        <f t="shared" ref="I6:I70" si="14">F9+G9+H9</f>
        <v>15176730.18</v>
      </c>
      <c r="J9" s="20">
        <v>15422845.390000001</v>
      </c>
      <c r="K9" s="25">
        <f t="shared" si="2"/>
        <v>4.6014600873876734</v>
      </c>
      <c r="L9" s="25">
        <f t="shared" si="12"/>
        <v>33.128869821529669</v>
      </c>
      <c r="M9" s="25">
        <f t="shared" si="3"/>
        <v>96.628872603239188</v>
      </c>
      <c r="N9" s="27">
        <f t="shared" si="4"/>
        <v>-538062.53999999911</v>
      </c>
      <c r="O9" s="25">
        <f t="shared" si="5"/>
        <v>77.315246591136955</v>
      </c>
      <c r="P9" s="27">
        <f t="shared" si="6"/>
        <v>-4525154.6099999994</v>
      </c>
      <c r="Q9" s="25">
        <f t="shared" si="7"/>
        <v>75.000232229267667</v>
      </c>
      <c r="R9" s="27">
        <f t="shared" si="8"/>
        <v>-5140884.7899999991</v>
      </c>
      <c r="S9" s="25">
        <f t="shared" si="9"/>
        <v>101.62166162988345</v>
      </c>
      <c r="T9" s="27">
        <f t="shared" si="10"/>
        <v>246115.21000000089</v>
      </c>
    </row>
    <row r="10" spans="1:20" ht="96" hidden="1" outlineLevel="3">
      <c r="A10" s="4" t="s">
        <v>13</v>
      </c>
      <c r="B10" s="21" t="s">
        <v>14</v>
      </c>
      <c r="C10" s="20"/>
      <c r="D10" s="20">
        <v>19788000</v>
      </c>
      <c r="E10" s="20">
        <v>20403730.18</v>
      </c>
      <c r="F10" s="20">
        <v>4547000</v>
      </c>
      <c r="G10" s="20">
        <v>4947000</v>
      </c>
      <c r="H10" s="20">
        <v>5562730.1799999997</v>
      </c>
      <c r="I10" s="18">
        <f t="shared" si="14"/>
        <v>15056730.18</v>
      </c>
      <c r="J10" s="20">
        <v>15310713.720000001</v>
      </c>
      <c r="K10" s="25">
        <f t="shared" si="2"/>
        <v>4.5680052098349444</v>
      </c>
      <c r="L10" s="25">
        <f t="shared" si="12"/>
        <v>32.888006647169554</v>
      </c>
      <c r="M10" s="25" t="e">
        <f t="shared" si="3"/>
        <v>#DIV/0!</v>
      </c>
      <c r="N10" s="27">
        <f t="shared" si="4"/>
        <v>15310713.720000001</v>
      </c>
      <c r="O10" s="25">
        <f t="shared" si="5"/>
        <v>77.373730139478482</v>
      </c>
      <c r="P10" s="27">
        <f t="shared" si="6"/>
        <v>-4477286.2799999993</v>
      </c>
      <c r="Q10" s="25">
        <f t="shared" si="7"/>
        <v>75.038797244083142</v>
      </c>
      <c r="R10" s="27">
        <f t="shared" si="8"/>
        <v>-5093016.459999999</v>
      </c>
      <c r="S10" s="25">
        <f t="shared" si="9"/>
        <v>101.68684393599196</v>
      </c>
      <c r="T10" s="27">
        <f t="shared" si="10"/>
        <v>253983.54000000097</v>
      </c>
    </row>
    <row r="11" spans="1:20" ht="132" hidden="1" outlineLevel="4">
      <c r="A11" s="4" t="s">
        <v>15</v>
      </c>
      <c r="B11" s="21" t="s">
        <v>16</v>
      </c>
      <c r="C11" s="20"/>
      <c r="D11" s="20">
        <v>19788000</v>
      </c>
      <c r="E11" s="20">
        <v>20403730.18</v>
      </c>
      <c r="F11" s="20">
        <v>4547000</v>
      </c>
      <c r="G11" s="20">
        <v>4947000</v>
      </c>
      <c r="H11" s="20">
        <v>5562730.1799999997</v>
      </c>
      <c r="I11" s="18">
        <f t="shared" si="14"/>
        <v>15056730.18</v>
      </c>
      <c r="J11" s="20">
        <v>15305688.960000001</v>
      </c>
      <c r="K11" s="25">
        <f t="shared" si="2"/>
        <v>4.5665060550419065</v>
      </c>
      <c r="L11" s="25">
        <f t="shared" si="12"/>
        <v>32.877213267886098</v>
      </c>
      <c r="M11" s="25" t="e">
        <f t="shared" si="3"/>
        <v>#DIV/0!</v>
      </c>
      <c r="N11" s="27">
        <f t="shared" si="4"/>
        <v>15305688.960000001</v>
      </c>
      <c r="O11" s="25">
        <f t="shared" si="5"/>
        <v>77.348337174044872</v>
      </c>
      <c r="P11" s="27">
        <f t="shared" si="6"/>
        <v>-4482311.0399999991</v>
      </c>
      <c r="Q11" s="25">
        <f t="shared" si="7"/>
        <v>75.014170570648091</v>
      </c>
      <c r="R11" s="27">
        <f t="shared" si="8"/>
        <v>-5098041.2199999988</v>
      </c>
      <c r="S11" s="25">
        <f t="shared" si="9"/>
        <v>101.65347174999985</v>
      </c>
      <c r="T11" s="27">
        <f t="shared" si="10"/>
        <v>248958.78000000119</v>
      </c>
    </row>
    <row r="12" spans="1:20" ht="132" hidden="1" outlineLevel="7">
      <c r="A12" s="4" t="s">
        <v>15</v>
      </c>
      <c r="B12" s="21" t="s">
        <v>16</v>
      </c>
      <c r="C12" s="20"/>
      <c r="D12" s="20">
        <v>19788000</v>
      </c>
      <c r="E12" s="20">
        <v>20403730.18</v>
      </c>
      <c r="F12" s="20">
        <v>4547000</v>
      </c>
      <c r="G12" s="20">
        <v>4947000</v>
      </c>
      <c r="H12" s="20">
        <v>5562730.1799999997</v>
      </c>
      <c r="I12" s="18">
        <f t="shared" si="14"/>
        <v>15056730.18</v>
      </c>
      <c r="J12" s="20">
        <v>15305688.960000001</v>
      </c>
      <c r="K12" s="25">
        <f t="shared" si="2"/>
        <v>4.5665060550419065</v>
      </c>
      <c r="L12" s="25">
        <f t="shared" si="12"/>
        <v>32.877213267886098</v>
      </c>
      <c r="M12" s="25" t="e">
        <f t="shared" si="3"/>
        <v>#DIV/0!</v>
      </c>
      <c r="N12" s="27">
        <f t="shared" si="4"/>
        <v>15305688.960000001</v>
      </c>
      <c r="O12" s="25">
        <f t="shared" si="5"/>
        <v>77.348337174044872</v>
      </c>
      <c r="P12" s="27">
        <f t="shared" si="6"/>
        <v>-4482311.0399999991</v>
      </c>
      <c r="Q12" s="25">
        <f t="shared" si="7"/>
        <v>75.014170570648091</v>
      </c>
      <c r="R12" s="27">
        <f t="shared" si="8"/>
        <v>-5098041.2199999988</v>
      </c>
      <c r="S12" s="25">
        <f t="shared" si="9"/>
        <v>101.65347174999985</v>
      </c>
      <c r="T12" s="27">
        <f t="shared" si="10"/>
        <v>248958.78000000119</v>
      </c>
    </row>
    <row r="13" spans="1:20" ht="108" hidden="1" outlineLevel="4">
      <c r="A13" s="4" t="s">
        <v>17</v>
      </c>
      <c r="B13" s="21" t="s">
        <v>18</v>
      </c>
      <c r="C13" s="20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18">
        <f t="shared" si="14"/>
        <v>0</v>
      </c>
      <c r="J13" s="20">
        <v>2682.1</v>
      </c>
      <c r="K13" s="25">
        <f t="shared" si="2"/>
        <v>8.0021395457835682E-4</v>
      </c>
      <c r="L13" s="25">
        <f t="shared" si="12"/>
        <v>5.7612547815552428E-3</v>
      </c>
      <c r="M13" s="25" t="e">
        <f t="shared" si="3"/>
        <v>#DIV/0!</v>
      </c>
      <c r="N13" s="27">
        <f t="shared" si="4"/>
        <v>2682.1</v>
      </c>
      <c r="O13" s="25" t="e">
        <f t="shared" si="5"/>
        <v>#DIV/0!</v>
      </c>
      <c r="P13" s="27">
        <f t="shared" si="6"/>
        <v>2682.1</v>
      </c>
      <c r="Q13" s="25" t="e">
        <f t="shared" si="7"/>
        <v>#DIV/0!</v>
      </c>
      <c r="R13" s="27">
        <f t="shared" si="8"/>
        <v>2682.1</v>
      </c>
      <c r="S13" s="25" t="e">
        <f t="shared" si="9"/>
        <v>#DIV/0!</v>
      </c>
      <c r="T13" s="27">
        <f t="shared" si="10"/>
        <v>2682.1</v>
      </c>
    </row>
    <row r="14" spans="1:20" ht="108" hidden="1" outlineLevel="7">
      <c r="A14" s="4" t="s">
        <v>17</v>
      </c>
      <c r="B14" s="21" t="s">
        <v>18</v>
      </c>
      <c r="C14" s="20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18">
        <f t="shared" si="14"/>
        <v>0</v>
      </c>
      <c r="J14" s="20">
        <v>2682.1</v>
      </c>
      <c r="K14" s="25">
        <f t="shared" si="2"/>
        <v>8.0021395457835682E-4</v>
      </c>
      <c r="L14" s="25">
        <f t="shared" si="12"/>
        <v>5.7612547815552428E-3</v>
      </c>
      <c r="M14" s="25" t="e">
        <f t="shared" si="3"/>
        <v>#DIV/0!</v>
      </c>
      <c r="N14" s="27">
        <f t="shared" si="4"/>
        <v>2682.1</v>
      </c>
      <c r="O14" s="25" t="e">
        <f t="shared" si="5"/>
        <v>#DIV/0!</v>
      </c>
      <c r="P14" s="27">
        <f t="shared" si="6"/>
        <v>2682.1</v>
      </c>
      <c r="Q14" s="25" t="e">
        <f t="shared" si="7"/>
        <v>#DIV/0!</v>
      </c>
      <c r="R14" s="27">
        <f t="shared" si="8"/>
        <v>2682.1</v>
      </c>
      <c r="S14" s="25" t="e">
        <f t="shared" si="9"/>
        <v>#DIV/0!</v>
      </c>
      <c r="T14" s="27">
        <f t="shared" si="10"/>
        <v>2682.1</v>
      </c>
    </row>
    <row r="15" spans="1:20" ht="144" hidden="1" outlineLevel="4">
      <c r="A15" s="4" t="s">
        <v>19</v>
      </c>
      <c r="B15" s="21" t="s">
        <v>20</v>
      </c>
      <c r="C15" s="20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18">
        <f t="shared" si="14"/>
        <v>0</v>
      </c>
      <c r="J15" s="20">
        <v>2342.66</v>
      </c>
      <c r="K15" s="25">
        <f t="shared" si="2"/>
        <v>6.9894083845961489E-4</v>
      </c>
      <c r="L15" s="25">
        <f t="shared" si="12"/>
        <v>5.0321245019045542E-3</v>
      </c>
      <c r="M15" s="25" t="e">
        <f t="shared" si="3"/>
        <v>#DIV/0!</v>
      </c>
      <c r="N15" s="27">
        <f t="shared" si="4"/>
        <v>2342.66</v>
      </c>
      <c r="O15" s="25" t="e">
        <f t="shared" si="5"/>
        <v>#DIV/0!</v>
      </c>
      <c r="P15" s="27">
        <f t="shared" si="6"/>
        <v>2342.66</v>
      </c>
      <c r="Q15" s="25" t="e">
        <f t="shared" si="7"/>
        <v>#DIV/0!</v>
      </c>
      <c r="R15" s="27">
        <f t="shared" si="8"/>
        <v>2342.66</v>
      </c>
      <c r="S15" s="25" t="e">
        <f t="shared" si="9"/>
        <v>#DIV/0!</v>
      </c>
      <c r="T15" s="27">
        <f t="shared" si="10"/>
        <v>2342.66</v>
      </c>
    </row>
    <row r="16" spans="1:20" ht="144" hidden="1" outlineLevel="7">
      <c r="A16" s="4" t="s">
        <v>19</v>
      </c>
      <c r="B16" s="21" t="s">
        <v>20</v>
      </c>
      <c r="C16" s="20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18">
        <f t="shared" si="14"/>
        <v>0</v>
      </c>
      <c r="J16" s="20">
        <v>2342.66</v>
      </c>
      <c r="K16" s="25">
        <f t="shared" si="2"/>
        <v>6.9894083845961489E-4</v>
      </c>
      <c r="L16" s="25">
        <f t="shared" si="12"/>
        <v>5.0321245019045542E-3</v>
      </c>
      <c r="M16" s="25" t="e">
        <f t="shared" si="3"/>
        <v>#DIV/0!</v>
      </c>
      <c r="N16" s="27">
        <f t="shared" si="4"/>
        <v>2342.66</v>
      </c>
      <c r="O16" s="25" t="e">
        <f t="shared" si="5"/>
        <v>#DIV/0!</v>
      </c>
      <c r="P16" s="27">
        <f t="shared" si="6"/>
        <v>2342.66</v>
      </c>
      <c r="Q16" s="25" t="e">
        <f t="shared" si="7"/>
        <v>#DIV/0!</v>
      </c>
      <c r="R16" s="27">
        <f t="shared" si="8"/>
        <v>2342.66</v>
      </c>
      <c r="S16" s="25" t="e">
        <f t="shared" si="9"/>
        <v>#DIV/0!</v>
      </c>
      <c r="T16" s="27">
        <f t="shared" si="10"/>
        <v>2342.66</v>
      </c>
    </row>
    <row r="17" spans="1:20" ht="144" hidden="1" outlineLevel="3">
      <c r="A17" s="4" t="s">
        <v>21</v>
      </c>
      <c r="B17" s="21" t="s">
        <v>22</v>
      </c>
      <c r="C17" s="20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18">
        <f t="shared" si="14"/>
        <v>0</v>
      </c>
      <c r="J17" s="20">
        <v>23843.96</v>
      </c>
      <c r="K17" s="25">
        <f t="shared" si="2"/>
        <v>7.1139292063711846E-3</v>
      </c>
      <c r="L17" s="25">
        <f t="shared" si="12"/>
        <v>5.1217750479554063E-2</v>
      </c>
      <c r="M17" s="25" t="e">
        <f t="shared" si="3"/>
        <v>#DIV/0!</v>
      </c>
      <c r="N17" s="27">
        <f t="shared" si="4"/>
        <v>23843.96</v>
      </c>
      <c r="O17" s="25" t="e">
        <f t="shared" si="5"/>
        <v>#DIV/0!</v>
      </c>
      <c r="P17" s="27">
        <f t="shared" si="6"/>
        <v>23843.96</v>
      </c>
      <c r="Q17" s="25" t="e">
        <f t="shared" si="7"/>
        <v>#DIV/0!</v>
      </c>
      <c r="R17" s="27">
        <f t="shared" si="8"/>
        <v>23843.96</v>
      </c>
      <c r="S17" s="25" t="e">
        <f t="shared" si="9"/>
        <v>#DIV/0!</v>
      </c>
      <c r="T17" s="27">
        <f t="shared" si="10"/>
        <v>23843.96</v>
      </c>
    </row>
    <row r="18" spans="1:20" ht="180" hidden="1" outlineLevel="4">
      <c r="A18" s="4" t="s">
        <v>23</v>
      </c>
      <c r="B18" s="21" t="s">
        <v>24</v>
      </c>
      <c r="C18" s="20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18">
        <f t="shared" si="14"/>
        <v>0</v>
      </c>
      <c r="J18" s="20">
        <v>22671.46</v>
      </c>
      <c r="K18" s="25">
        <f t="shared" si="2"/>
        <v>6.7641097135323182E-3</v>
      </c>
      <c r="L18" s="25">
        <f t="shared" si="12"/>
        <v>4.8699175023242391E-2</v>
      </c>
      <c r="M18" s="25" t="e">
        <f t="shared" si="3"/>
        <v>#DIV/0!</v>
      </c>
      <c r="N18" s="27">
        <f t="shared" si="4"/>
        <v>22671.46</v>
      </c>
      <c r="O18" s="25" t="e">
        <f t="shared" si="5"/>
        <v>#DIV/0!</v>
      </c>
      <c r="P18" s="27">
        <f t="shared" si="6"/>
        <v>22671.46</v>
      </c>
      <c r="Q18" s="25" t="e">
        <f t="shared" si="7"/>
        <v>#DIV/0!</v>
      </c>
      <c r="R18" s="27">
        <f t="shared" si="8"/>
        <v>22671.46</v>
      </c>
      <c r="S18" s="25" t="e">
        <f t="shared" si="9"/>
        <v>#DIV/0!</v>
      </c>
      <c r="T18" s="27">
        <f t="shared" si="10"/>
        <v>22671.46</v>
      </c>
    </row>
    <row r="19" spans="1:20" ht="180" hidden="1" outlineLevel="7">
      <c r="A19" s="4" t="s">
        <v>23</v>
      </c>
      <c r="B19" s="21" t="s">
        <v>24</v>
      </c>
      <c r="C19" s="20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18">
        <f t="shared" si="14"/>
        <v>0</v>
      </c>
      <c r="J19" s="20">
        <v>22671.46</v>
      </c>
      <c r="K19" s="25">
        <f t="shared" si="2"/>
        <v>6.7641097135323182E-3</v>
      </c>
      <c r="L19" s="25">
        <f t="shared" si="12"/>
        <v>4.8699175023242391E-2</v>
      </c>
      <c r="M19" s="25" t="e">
        <f t="shared" si="3"/>
        <v>#DIV/0!</v>
      </c>
      <c r="N19" s="27">
        <f t="shared" si="4"/>
        <v>22671.46</v>
      </c>
      <c r="O19" s="25" t="e">
        <f t="shared" si="5"/>
        <v>#DIV/0!</v>
      </c>
      <c r="P19" s="27">
        <f t="shared" si="6"/>
        <v>22671.46</v>
      </c>
      <c r="Q19" s="25" t="e">
        <f t="shared" si="7"/>
        <v>#DIV/0!</v>
      </c>
      <c r="R19" s="27">
        <f t="shared" si="8"/>
        <v>22671.46</v>
      </c>
      <c r="S19" s="25" t="e">
        <f t="shared" si="9"/>
        <v>#DIV/0!</v>
      </c>
      <c r="T19" s="27">
        <f t="shared" si="10"/>
        <v>22671.46</v>
      </c>
    </row>
    <row r="20" spans="1:20" ht="192" hidden="1" outlineLevel="4">
      <c r="A20" s="4" t="s">
        <v>25</v>
      </c>
      <c r="B20" s="21" t="s">
        <v>26</v>
      </c>
      <c r="C20" s="20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18">
        <f t="shared" si="14"/>
        <v>0</v>
      </c>
      <c r="J20" s="20">
        <v>1172.5</v>
      </c>
      <c r="K20" s="25">
        <f t="shared" si="2"/>
        <v>3.4981949283886631E-4</v>
      </c>
      <c r="L20" s="25">
        <f t="shared" si="12"/>
        <v>2.5185754563116672E-3</v>
      </c>
      <c r="M20" s="25" t="e">
        <f t="shared" si="3"/>
        <v>#DIV/0!</v>
      </c>
      <c r="N20" s="27">
        <f t="shared" si="4"/>
        <v>1172.5</v>
      </c>
      <c r="O20" s="25" t="e">
        <f t="shared" si="5"/>
        <v>#DIV/0!</v>
      </c>
      <c r="P20" s="27">
        <f t="shared" si="6"/>
        <v>1172.5</v>
      </c>
      <c r="Q20" s="25" t="e">
        <f t="shared" si="7"/>
        <v>#DIV/0!</v>
      </c>
      <c r="R20" s="27">
        <f t="shared" si="8"/>
        <v>1172.5</v>
      </c>
      <c r="S20" s="25" t="e">
        <f t="shared" si="9"/>
        <v>#DIV/0!</v>
      </c>
      <c r="T20" s="27">
        <f t="shared" si="10"/>
        <v>1172.5</v>
      </c>
    </row>
    <row r="21" spans="1:20" ht="192" hidden="1" outlineLevel="7">
      <c r="A21" s="4" t="s">
        <v>25</v>
      </c>
      <c r="B21" s="21" t="s">
        <v>26</v>
      </c>
      <c r="C21" s="20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8">
        <f t="shared" si="14"/>
        <v>0</v>
      </c>
      <c r="J21" s="20">
        <v>1172.5</v>
      </c>
      <c r="K21" s="25">
        <f t="shared" si="2"/>
        <v>3.4981949283886631E-4</v>
      </c>
      <c r="L21" s="25">
        <f t="shared" si="12"/>
        <v>2.5185754563116672E-3</v>
      </c>
      <c r="M21" s="25" t="e">
        <f t="shared" si="3"/>
        <v>#DIV/0!</v>
      </c>
      <c r="N21" s="27">
        <f t="shared" si="4"/>
        <v>1172.5</v>
      </c>
      <c r="O21" s="25" t="e">
        <f t="shared" si="5"/>
        <v>#DIV/0!</v>
      </c>
      <c r="P21" s="27">
        <f t="shared" si="6"/>
        <v>1172.5</v>
      </c>
      <c r="Q21" s="25" t="e">
        <f t="shared" si="7"/>
        <v>#DIV/0!</v>
      </c>
      <c r="R21" s="27">
        <f t="shared" si="8"/>
        <v>1172.5</v>
      </c>
      <c r="S21" s="25" t="e">
        <f t="shared" si="9"/>
        <v>#DIV/0!</v>
      </c>
      <c r="T21" s="27">
        <f t="shared" si="10"/>
        <v>1172.5</v>
      </c>
    </row>
    <row r="22" spans="1:20" ht="60" hidden="1" outlineLevel="3">
      <c r="A22" s="4" t="s">
        <v>27</v>
      </c>
      <c r="B22" s="19" t="s">
        <v>28</v>
      </c>
      <c r="C22" s="20"/>
      <c r="D22" s="20">
        <v>160000</v>
      </c>
      <c r="E22" s="20">
        <v>160000</v>
      </c>
      <c r="F22" s="20">
        <v>40000</v>
      </c>
      <c r="G22" s="20">
        <v>40000</v>
      </c>
      <c r="H22" s="20">
        <v>40000</v>
      </c>
      <c r="I22" s="18">
        <f t="shared" si="14"/>
        <v>120000</v>
      </c>
      <c r="J22" s="20">
        <v>86807.71</v>
      </c>
      <c r="K22" s="25">
        <f t="shared" si="2"/>
        <v>2.5899385148574313E-2</v>
      </c>
      <c r="L22" s="25">
        <f t="shared" si="12"/>
        <v>0.18646632650287495</v>
      </c>
      <c r="M22" s="25" t="e">
        <f t="shared" si="3"/>
        <v>#DIV/0!</v>
      </c>
      <c r="N22" s="27">
        <f t="shared" si="4"/>
        <v>86807.71</v>
      </c>
      <c r="O22" s="25">
        <f t="shared" si="5"/>
        <v>54.254818749999998</v>
      </c>
      <c r="P22" s="27">
        <f t="shared" si="6"/>
        <v>-73192.289999999994</v>
      </c>
      <c r="Q22" s="25">
        <f t="shared" si="7"/>
        <v>54.254818749999998</v>
      </c>
      <c r="R22" s="27">
        <f t="shared" si="8"/>
        <v>-73192.289999999994</v>
      </c>
      <c r="S22" s="25">
        <f t="shared" si="9"/>
        <v>72.339758333333336</v>
      </c>
      <c r="T22" s="27">
        <f t="shared" si="10"/>
        <v>-33192.289999999994</v>
      </c>
    </row>
    <row r="23" spans="1:20" ht="96" hidden="1" outlineLevel="4">
      <c r="A23" s="4" t="s">
        <v>29</v>
      </c>
      <c r="B23" s="19" t="s">
        <v>30</v>
      </c>
      <c r="C23" s="20"/>
      <c r="D23" s="20">
        <v>160000</v>
      </c>
      <c r="E23" s="20">
        <v>160000</v>
      </c>
      <c r="F23" s="20">
        <v>40000</v>
      </c>
      <c r="G23" s="20">
        <v>40000</v>
      </c>
      <c r="H23" s="20">
        <v>40000</v>
      </c>
      <c r="I23" s="18">
        <f t="shared" si="14"/>
        <v>120000</v>
      </c>
      <c r="J23" s="20">
        <v>85567.37</v>
      </c>
      <c r="K23" s="25">
        <f t="shared" si="2"/>
        <v>2.5529325353480278E-2</v>
      </c>
      <c r="L23" s="25">
        <f t="shared" si="12"/>
        <v>0.18380202809649401</v>
      </c>
      <c r="M23" s="25" t="e">
        <f t="shared" si="3"/>
        <v>#DIV/0!</v>
      </c>
      <c r="N23" s="27">
        <f t="shared" si="4"/>
        <v>85567.37</v>
      </c>
      <c r="O23" s="25">
        <f t="shared" si="5"/>
        <v>53.479606250000003</v>
      </c>
      <c r="P23" s="27">
        <f t="shared" si="6"/>
        <v>-74432.63</v>
      </c>
      <c r="Q23" s="25">
        <f t="shared" si="7"/>
        <v>53.479606250000003</v>
      </c>
      <c r="R23" s="27">
        <f t="shared" si="8"/>
        <v>-74432.63</v>
      </c>
      <c r="S23" s="25">
        <f t="shared" si="9"/>
        <v>71.306141666666662</v>
      </c>
      <c r="T23" s="27">
        <f t="shared" si="10"/>
        <v>-34432.630000000005</v>
      </c>
    </row>
    <row r="24" spans="1:20" ht="96" hidden="1" outlineLevel="7">
      <c r="A24" s="4" t="s">
        <v>29</v>
      </c>
      <c r="B24" s="19" t="s">
        <v>30</v>
      </c>
      <c r="C24" s="20"/>
      <c r="D24" s="20">
        <v>160000</v>
      </c>
      <c r="E24" s="20">
        <v>160000</v>
      </c>
      <c r="F24" s="20">
        <v>40000</v>
      </c>
      <c r="G24" s="20">
        <v>40000</v>
      </c>
      <c r="H24" s="20">
        <v>40000</v>
      </c>
      <c r="I24" s="18">
        <f t="shared" si="14"/>
        <v>120000</v>
      </c>
      <c r="J24" s="20">
        <v>85567.37</v>
      </c>
      <c r="K24" s="25">
        <f t="shared" si="2"/>
        <v>2.5529325353480278E-2</v>
      </c>
      <c r="L24" s="25">
        <f t="shared" si="12"/>
        <v>0.18380202809649401</v>
      </c>
      <c r="M24" s="25" t="e">
        <f t="shared" si="3"/>
        <v>#DIV/0!</v>
      </c>
      <c r="N24" s="27">
        <f t="shared" si="4"/>
        <v>85567.37</v>
      </c>
      <c r="O24" s="25">
        <f t="shared" si="5"/>
        <v>53.479606250000003</v>
      </c>
      <c r="P24" s="27">
        <f t="shared" si="6"/>
        <v>-74432.63</v>
      </c>
      <c r="Q24" s="25">
        <f t="shared" si="7"/>
        <v>53.479606250000003</v>
      </c>
      <c r="R24" s="27">
        <f t="shared" si="8"/>
        <v>-74432.63</v>
      </c>
      <c r="S24" s="25">
        <f t="shared" si="9"/>
        <v>71.306141666666662</v>
      </c>
      <c r="T24" s="27">
        <f t="shared" si="10"/>
        <v>-34432.630000000005</v>
      </c>
    </row>
    <row r="25" spans="1:20" ht="72" hidden="1" outlineLevel="4">
      <c r="A25" s="4" t="s">
        <v>31</v>
      </c>
      <c r="B25" s="19" t="s">
        <v>32</v>
      </c>
      <c r="C25" s="20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18">
        <f t="shared" si="14"/>
        <v>0</v>
      </c>
      <c r="J25" s="20">
        <v>840.35</v>
      </c>
      <c r="K25" s="25">
        <f t="shared" si="2"/>
        <v>2.5072137382272177E-4</v>
      </c>
      <c r="L25" s="25">
        <f t="shared" si="12"/>
        <v>1.8051043792848694E-3</v>
      </c>
      <c r="M25" s="25" t="e">
        <f t="shared" si="3"/>
        <v>#DIV/0!</v>
      </c>
      <c r="N25" s="27">
        <f t="shared" si="4"/>
        <v>840.35</v>
      </c>
      <c r="O25" s="25" t="e">
        <f t="shared" si="5"/>
        <v>#DIV/0!</v>
      </c>
      <c r="P25" s="27">
        <f t="shared" si="6"/>
        <v>840.35</v>
      </c>
      <c r="Q25" s="25" t="e">
        <f t="shared" si="7"/>
        <v>#DIV/0!</v>
      </c>
      <c r="R25" s="27">
        <f t="shared" si="8"/>
        <v>840.35</v>
      </c>
      <c r="S25" s="25" t="e">
        <f t="shared" si="9"/>
        <v>#DIV/0!</v>
      </c>
      <c r="T25" s="27">
        <f t="shared" si="10"/>
        <v>840.35</v>
      </c>
    </row>
    <row r="26" spans="1:20" ht="72" hidden="1" outlineLevel="7">
      <c r="A26" s="4" t="s">
        <v>31</v>
      </c>
      <c r="B26" s="19" t="s">
        <v>32</v>
      </c>
      <c r="C26" s="20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18">
        <f t="shared" si="14"/>
        <v>0</v>
      </c>
      <c r="J26" s="20">
        <v>840.35</v>
      </c>
      <c r="K26" s="25">
        <f t="shared" si="2"/>
        <v>2.5072137382272177E-4</v>
      </c>
      <c r="L26" s="25">
        <f t="shared" si="12"/>
        <v>1.8051043792848694E-3</v>
      </c>
      <c r="M26" s="25" t="e">
        <f t="shared" si="3"/>
        <v>#DIV/0!</v>
      </c>
      <c r="N26" s="27">
        <f t="shared" si="4"/>
        <v>840.35</v>
      </c>
      <c r="O26" s="25" t="e">
        <f t="shared" si="5"/>
        <v>#DIV/0!</v>
      </c>
      <c r="P26" s="27">
        <f t="shared" si="6"/>
        <v>840.35</v>
      </c>
      <c r="Q26" s="25" t="e">
        <f t="shared" si="7"/>
        <v>#DIV/0!</v>
      </c>
      <c r="R26" s="27">
        <f t="shared" si="8"/>
        <v>840.35</v>
      </c>
      <c r="S26" s="25" t="e">
        <f t="shared" si="9"/>
        <v>#DIV/0!</v>
      </c>
      <c r="T26" s="27">
        <f t="shared" si="10"/>
        <v>840.35</v>
      </c>
    </row>
    <row r="27" spans="1:20" ht="108" hidden="1" outlineLevel="4">
      <c r="A27" s="4" t="s">
        <v>33</v>
      </c>
      <c r="B27" s="19" t="s">
        <v>34</v>
      </c>
      <c r="C27" s="20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18">
        <f t="shared" si="14"/>
        <v>0</v>
      </c>
      <c r="J27" s="20">
        <v>399.99</v>
      </c>
      <c r="K27" s="25">
        <f t="shared" si="2"/>
        <v>1.193384212713161E-4</v>
      </c>
      <c r="L27" s="25">
        <f t="shared" si="12"/>
        <v>8.5919402709603719E-4</v>
      </c>
      <c r="M27" s="25" t="e">
        <f t="shared" si="3"/>
        <v>#DIV/0!</v>
      </c>
      <c r="N27" s="27">
        <f t="shared" si="4"/>
        <v>399.99</v>
      </c>
      <c r="O27" s="25" t="e">
        <f t="shared" si="5"/>
        <v>#DIV/0!</v>
      </c>
      <c r="P27" s="27">
        <f t="shared" si="6"/>
        <v>399.99</v>
      </c>
      <c r="Q27" s="25" t="e">
        <f t="shared" si="7"/>
        <v>#DIV/0!</v>
      </c>
      <c r="R27" s="27">
        <f t="shared" si="8"/>
        <v>399.99</v>
      </c>
      <c r="S27" s="25" t="e">
        <f t="shared" si="9"/>
        <v>#DIV/0!</v>
      </c>
      <c r="T27" s="27">
        <f t="shared" si="10"/>
        <v>399.99</v>
      </c>
    </row>
    <row r="28" spans="1:20" ht="108" hidden="1" outlineLevel="7">
      <c r="A28" s="4" t="s">
        <v>33</v>
      </c>
      <c r="B28" s="19" t="s">
        <v>34</v>
      </c>
      <c r="C28" s="20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18">
        <f t="shared" si="14"/>
        <v>0</v>
      </c>
      <c r="J28" s="20">
        <v>399.99</v>
      </c>
      <c r="K28" s="25">
        <f t="shared" si="2"/>
        <v>1.193384212713161E-4</v>
      </c>
      <c r="L28" s="25">
        <f t="shared" si="12"/>
        <v>8.5919402709603719E-4</v>
      </c>
      <c r="M28" s="25" t="e">
        <f t="shared" si="3"/>
        <v>#DIV/0!</v>
      </c>
      <c r="N28" s="27">
        <f t="shared" si="4"/>
        <v>399.99</v>
      </c>
      <c r="O28" s="25" t="e">
        <f t="shared" si="5"/>
        <v>#DIV/0!</v>
      </c>
      <c r="P28" s="27">
        <f t="shared" si="6"/>
        <v>399.99</v>
      </c>
      <c r="Q28" s="25" t="e">
        <f t="shared" si="7"/>
        <v>#DIV/0!</v>
      </c>
      <c r="R28" s="27">
        <f t="shared" si="8"/>
        <v>399.99</v>
      </c>
      <c r="S28" s="25" t="e">
        <f t="shared" si="9"/>
        <v>#DIV/0!</v>
      </c>
      <c r="T28" s="27">
        <f t="shared" si="10"/>
        <v>399.99</v>
      </c>
    </row>
    <row r="29" spans="1:20" ht="108" hidden="1" outlineLevel="3">
      <c r="A29" s="4" t="s">
        <v>35</v>
      </c>
      <c r="B29" s="21" t="s">
        <v>36</v>
      </c>
      <c r="C29" s="20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18">
        <f t="shared" si="14"/>
        <v>0</v>
      </c>
      <c r="J29" s="20">
        <v>1480</v>
      </c>
      <c r="K29" s="25">
        <f t="shared" si="2"/>
        <v>4.4156319778381413E-4</v>
      </c>
      <c r="L29" s="25">
        <f t="shared" si="12"/>
        <v>3.1790973776897801E-3</v>
      </c>
      <c r="M29" s="25" t="e">
        <f t="shared" si="3"/>
        <v>#DIV/0!</v>
      </c>
      <c r="N29" s="27">
        <f t="shared" si="4"/>
        <v>1480</v>
      </c>
      <c r="O29" s="25" t="e">
        <f t="shared" si="5"/>
        <v>#DIV/0!</v>
      </c>
      <c r="P29" s="27">
        <f t="shared" si="6"/>
        <v>1480</v>
      </c>
      <c r="Q29" s="25" t="e">
        <f t="shared" si="7"/>
        <v>#DIV/0!</v>
      </c>
      <c r="R29" s="27">
        <f t="shared" si="8"/>
        <v>1480</v>
      </c>
      <c r="S29" s="25" t="e">
        <f t="shared" si="9"/>
        <v>#DIV/0!</v>
      </c>
      <c r="T29" s="27">
        <f t="shared" si="10"/>
        <v>1480</v>
      </c>
    </row>
    <row r="30" spans="1:20" ht="144" hidden="1" outlineLevel="4">
      <c r="A30" s="4" t="s">
        <v>37</v>
      </c>
      <c r="B30" s="21" t="s">
        <v>38</v>
      </c>
      <c r="C30" s="20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18">
        <f t="shared" si="14"/>
        <v>0</v>
      </c>
      <c r="J30" s="20">
        <v>1480</v>
      </c>
      <c r="K30" s="25">
        <f t="shared" si="2"/>
        <v>4.4156319778381413E-4</v>
      </c>
      <c r="L30" s="25">
        <f t="shared" si="12"/>
        <v>3.1790973776897801E-3</v>
      </c>
      <c r="M30" s="25" t="e">
        <f t="shared" si="3"/>
        <v>#DIV/0!</v>
      </c>
      <c r="N30" s="27">
        <f t="shared" si="4"/>
        <v>1480</v>
      </c>
      <c r="O30" s="25" t="e">
        <f t="shared" si="5"/>
        <v>#DIV/0!</v>
      </c>
      <c r="P30" s="27">
        <f t="shared" si="6"/>
        <v>1480</v>
      </c>
      <c r="Q30" s="25" t="e">
        <f t="shared" si="7"/>
        <v>#DIV/0!</v>
      </c>
      <c r="R30" s="27">
        <f t="shared" si="8"/>
        <v>1480</v>
      </c>
      <c r="S30" s="25" t="e">
        <f t="shared" si="9"/>
        <v>#DIV/0!</v>
      </c>
      <c r="T30" s="27">
        <f t="shared" si="10"/>
        <v>1480</v>
      </c>
    </row>
    <row r="31" spans="1:20" ht="144" hidden="1" outlineLevel="7">
      <c r="A31" s="4" t="s">
        <v>37</v>
      </c>
      <c r="B31" s="21" t="s">
        <v>38</v>
      </c>
      <c r="C31" s="20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18">
        <f t="shared" si="14"/>
        <v>0</v>
      </c>
      <c r="J31" s="20">
        <v>1480</v>
      </c>
      <c r="K31" s="25">
        <f t="shared" si="2"/>
        <v>4.4156319778381413E-4</v>
      </c>
      <c r="L31" s="25">
        <f t="shared" si="12"/>
        <v>3.1790973776897801E-3</v>
      </c>
      <c r="M31" s="25" t="e">
        <f t="shared" si="3"/>
        <v>#DIV/0!</v>
      </c>
      <c r="N31" s="27">
        <f t="shared" si="4"/>
        <v>1480</v>
      </c>
      <c r="O31" s="25" t="e">
        <f t="shared" si="5"/>
        <v>#DIV/0!</v>
      </c>
      <c r="P31" s="27">
        <f t="shared" si="6"/>
        <v>1480</v>
      </c>
      <c r="Q31" s="25" t="e">
        <f t="shared" si="7"/>
        <v>#DIV/0!</v>
      </c>
      <c r="R31" s="27">
        <f t="shared" si="8"/>
        <v>1480</v>
      </c>
      <c r="S31" s="25" t="e">
        <f t="shared" si="9"/>
        <v>#DIV/0!</v>
      </c>
      <c r="T31" s="27">
        <f t="shared" si="10"/>
        <v>1480</v>
      </c>
    </row>
    <row r="32" spans="1:20" ht="48" outlineLevel="1" collapsed="1">
      <c r="A32" s="4" t="s">
        <v>39</v>
      </c>
      <c r="B32" s="19" t="s">
        <v>40</v>
      </c>
      <c r="C32" s="20">
        <v>6256456.8399999999</v>
      </c>
      <c r="D32" s="20">
        <v>7997000</v>
      </c>
      <c r="E32" s="20">
        <v>7997000</v>
      </c>
      <c r="F32" s="20">
        <v>1999250</v>
      </c>
      <c r="G32" s="20">
        <v>1999250</v>
      </c>
      <c r="H32" s="20">
        <v>1999250</v>
      </c>
      <c r="I32" s="18">
        <f t="shared" si="14"/>
        <v>5997750</v>
      </c>
      <c r="J32" s="20">
        <v>5864890.5899999999</v>
      </c>
      <c r="K32" s="25">
        <f t="shared" si="2"/>
        <v>1.7498107051166218</v>
      </c>
      <c r="L32" s="25">
        <f t="shared" si="12"/>
        <v>12.598012361558425</v>
      </c>
      <c r="M32" s="25">
        <f t="shared" si="3"/>
        <v>93.741405718703874</v>
      </c>
      <c r="N32" s="27">
        <f t="shared" si="4"/>
        <v>-391566.25</v>
      </c>
      <c r="O32" s="25">
        <f t="shared" si="5"/>
        <v>73.338634362886083</v>
      </c>
      <c r="P32" s="27">
        <f t="shared" si="6"/>
        <v>-2132109.41</v>
      </c>
      <c r="Q32" s="25">
        <f t="shared" si="7"/>
        <v>73.338634362886083</v>
      </c>
      <c r="R32" s="27">
        <f t="shared" si="8"/>
        <v>-2132109.41</v>
      </c>
      <c r="S32" s="25">
        <f t="shared" si="9"/>
        <v>97.784845817181449</v>
      </c>
      <c r="T32" s="27">
        <f t="shared" si="10"/>
        <v>-132859.41000000015</v>
      </c>
    </row>
    <row r="33" spans="1:20" ht="36" hidden="1" outlineLevel="2">
      <c r="A33" s="4" t="s">
        <v>41</v>
      </c>
      <c r="B33" s="19" t="s">
        <v>42</v>
      </c>
      <c r="C33" s="20"/>
      <c r="D33" s="20">
        <v>7997000</v>
      </c>
      <c r="E33" s="20">
        <v>7997000</v>
      </c>
      <c r="F33" s="20">
        <v>1999250</v>
      </c>
      <c r="G33" s="20">
        <v>1999250</v>
      </c>
      <c r="H33" s="20">
        <v>1999250</v>
      </c>
      <c r="I33" s="18">
        <f t="shared" si="14"/>
        <v>5997750</v>
      </c>
      <c r="J33" s="20">
        <v>5864890.5899999999</v>
      </c>
      <c r="K33" s="25">
        <f t="shared" si="2"/>
        <v>1.7498107051166218</v>
      </c>
      <c r="L33" s="25">
        <f t="shared" si="12"/>
        <v>12.598012361558425</v>
      </c>
      <c r="M33" s="25" t="e">
        <f t="shared" si="3"/>
        <v>#DIV/0!</v>
      </c>
      <c r="N33" s="27">
        <f t="shared" si="4"/>
        <v>5864890.5899999999</v>
      </c>
      <c r="O33" s="25">
        <f t="shared" si="5"/>
        <v>73.338634362886083</v>
      </c>
      <c r="P33" s="27">
        <f t="shared" si="6"/>
        <v>-2132109.41</v>
      </c>
      <c r="Q33" s="25">
        <f t="shared" si="7"/>
        <v>73.338634362886083</v>
      </c>
      <c r="R33" s="27">
        <f t="shared" si="8"/>
        <v>-2132109.41</v>
      </c>
      <c r="S33" s="25">
        <f t="shared" si="9"/>
        <v>97.784845817181449</v>
      </c>
      <c r="T33" s="27">
        <f t="shared" si="10"/>
        <v>-132859.41000000015</v>
      </c>
    </row>
    <row r="34" spans="1:20" ht="96" hidden="1" outlineLevel="3">
      <c r="A34" s="4" t="s">
        <v>43</v>
      </c>
      <c r="B34" s="19" t="s">
        <v>44</v>
      </c>
      <c r="C34" s="20"/>
      <c r="D34" s="20">
        <v>3614000</v>
      </c>
      <c r="E34" s="20">
        <v>3614000</v>
      </c>
      <c r="F34" s="20">
        <v>903500</v>
      </c>
      <c r="G34" s="20">
        <v>903500</v>
      </c>
      <c r="H34" s="20">
        <v>903500</v>
      </c>
      <c r="I34" s="18">
        <f t="shared" si="14"/>
        <v>2710500</v>
      </c>
      <c r="J34" s="20">
        <v>2734257.62</v>
      </c>
      <c r="K34" s="25">
        <f t="shared" si="2"/>
        <v>0.81577536368375747</v>
      </c>
      <c r="L34" s="25">
        <f t="shared" si="12"/>
        <v>5.8732913713988513</v>
      </c>
      <c r="M34" s="25" t="e">
        <f t="shared" si="3"/>
        <v>#DIV/0!</v>
      </c>
      <c r="N34" s="27">
        <f t="shared" si="4"/>
        <v>2734257.62</v>
      </c>
      <c r="O34" s="25">
        <f t="shared" si="5"/>
        <v>75.657377421140012</v>
      </c>
      <c r="P34" s="27">
        <f t="shared" si="6"/>
        <v>-879742.37999999989</v>
      </c>
      <c r="Q34" s="25">
        <f t="shared" si="7"/>
        <v>75.657377421140012</v>
      </c>
      <c r="R34" s="27">
        <f t="shared" si="8"/>
        <v>-879742.37999999989</v>
      </c>
      <c r="S34" s="25">
        <f t="shared" si="9"/>
        <v>100.87650322818669</v>
      </c>
      <c r="T34" s="27">
        <f t="shared" si="10"/>
        <v>23757.620000000112</v>
      </c>
    </row>
    <row r="35" spans="1:20" ht="144" hidden="1" outlineLevel="4">
      <c r="A35" s="4" t="s">
        <v>45</v>
      </c>
      <c r="B35" s="21" t="s">
        <v>46</v>
      </c>
      <c r="C35" s="20"/>
      <c r="D35" s="20">
        <v>3614000</v>
      </c>
      <c r="E35" s="20">
        <v>3614000</v>
      </c>
      <c r="F35" s="20">
        <v>903500</v>
      </c>
      <c r="G35" s="20">
        <v>903500</v>
      </c>
      <c r="H35" s="20">
        <v>903500</v>
      </c>
      <c r="I35" s="18">
        <f t="shared" si="14"/>
        <v>2710500</v>
      </c>
      <c r="J35" s="20">
        <v>2734257.62</v>
      </c>
      <c r="K35" s="25">
        <f t="shared" si="2"/>
        <v>0.81577536368375747</v>
      </c>
      <c r="L35" s="25">
        <f t="shared" si="12"/>
        <v>5.8732913713988513</v>
      </c>
      <c r="M35" s="25" t="e">
        <f t="shared" si="3"/>
        <v>#DIV/0!</v>
      </c>
      <c r="N35" s="27">
        <f t="shared" si="4"/>
        <v>2734257.62</v>
      </c>
      <c r="O35" s="25">
        <f t="shared" si="5"/>
        <v>75.657377421140012</v>
      </c>
      <c r="P35" s="27">
        <f t="shared" si="6"/>
        <v>-879742.37999999989</v>
      </c>
      <c r="Q35" s="25">
        <f t="shared" si="7"/>
        <v>75.657377421140012</v>
      </c>
      <c r="R35" s="27">
        <f t="shared" si="8"/>
        <v>-879742.37999999989</v>
      </c>
      <c r="S35" s="25">
        <f t="shared" si="9"/>
        <v>100.87650322818669</v>
      </c>
      <c r="T35" s="27">
        <f t="shared" si="10"/>
        <v>23757.620000000112</v>
      </c>
    </row>
    <row r="36" spans="1:20" ht="144" hidden="1" outlineLevel="7">
      <c r="A36" s="4" t="s">
        <v>45</v>
      </c>
      <c r="B36" s="21" t="s">
        <v>46</v>
      </c>
      <c r="C36" s="20"/>
      <c r="D36" s="20">
        <v>3614000</v>
      </c>
      <c r="E36" s="20">
        <v>3614000</v>
      </c>
      <c r="F36" s="20">
        <v>903500</v>
      </c>
      <c r="G36" s="20">
        <v>903500</v>
      </c>
      <c r="H36" s="20">
        <v>903500</v>
      </c>
      <c r="I36" s="18">
        <f t="shared" si="14"/>
        <v>2710500</v>
      </c>
      <c r="J36" s="20">
        <v>2734257.62</v>
      </c>
      <c r="K36" s="25">
        <f t="shared" si="2"/>
        <v>0.81577536368375747</v>
      </c>
      <c r="L36" s="25">
        <f t="shared" si="12"/>
        <v>5.8732913713988513</v>
      </c>
      <c r="M36" s="25" t="e">
        <f t="shared" si="3"/>
        <v>#DIV/0!</v>
      </c>
      <c r="N36" s="27">
        <f t="shared" si="4"/>
        <v>2734257.62</v>
      </c>
      <c r="O36" s="25">
        <f t="shared" si="5"/>
        <v>75.657377421140012</v>
      </c>
      <c r="P36" s="27">
        <f t="shared" si="6"/>
        <v>-879742.37999999989</v>
      </c>
      <c r="Q36" s="25">
        <f t="shared" si="7"/>
        <v>75.657377421140012</v>
      </c>
      <c r="R36" s="27">
        <f t="shared" si="8"/>
        <v>-879742.37999999989</v>
      </c>
      <c r="S36" s="25">
        <f t="shared" si="9"/>
        <v>100.87650322818669</v>
      </c>
      <c r="T36" s="27">
        <f t="shared" si="10"/>
        <v>23757.620000000112</v>
      </c>
    </row>
    <row r="37" spans="1:20" ht="120" hidden="1" outlineLevel="3">
      <c r="A37" s="4" t="s">
        <v>47</v>
      </c>
      <c r="B37" s="21" t="s">
        <v>48</v>
      </c>
      <c r="C37" s="20"/>
      <c r="D37" s="20">
        <v>28000</v>
      </c>
      <c r="E37" s="20">
        <v>28000</v>
      </c>
      <c r="F37" s="20">
        <v>7000</v>
      </c>
      <c r="G37" s="20">
        <v>7000</v>
      </c>
      <c r="H37" s="20">
        <v>7000</v>
      </c>
      <c r="I37" s="18">
        <f t="shared" si="14"/>
        <v>21000</v>
      </c>
      <c r="J37" s="20">
        <v>18876.16</v>
      </c>
      <c r="K37" s="25">
        <f t="shared" si="2"/>
        <v>5.6317686293776495E-3</v>
      </c>
      <c r="L37" s="25">
        <f t="shared" si="12"/>
        <v>4.0546723484359941E-2</v>
      </c>
      <c r="M37" s="25" t="e">
        <f t="shared" si="3"/>
        <v>#DIV/0!</v>
      </c>
      <c r="N37" s="27">
        <f t="shared" si="4"/>
        <v>18876.16</v>
      </c>
      <c r="O37" s="25">
        <f t="shared" si="5"/>
        <v>67.414857142857144</v>
      </c>
      <c r="P37" s="27">
        <f t="shared" si="6"/>
        <v>-9123.84</v>
      </c>
      <c r="Q37" s="25">
        <f t="shared" si="7"/>
        <v>67.414857142857144</v>
      </c>
      <c r="R37" s="27">
        <f t="shared" si="8"/>
        <v>-9123.84</v>
      </c>
      <c r="S37" s="25">
        <f t="shared" si="9"/>
        <v>89.886476190476188</v>
      </c>
      <c r="T37" s="27">
        <f t="shared" si="10"/>
        <v>-2123.84</v>
      </c>
    </row>
    <row r="38" spans="1:20" ht="168" hidden="1" outlineLevel="4">
      <c r="A38" s="4" t="s">
        <v>49</v>
      </c>
      <c r="B38" s="21" t="s">
        <v>50</v>
      </c>
      <c r="C38" s="20"/>
      <c r="D38" s="20">
        <v>28000</v>
      </c>
      <c r="E38" s="20">
        <v>28000</v>
      </c>
      <c r="F38" s="20">
        <v>7000</v>
      </c>
      <c r="G38" s="20">
        <v>7000</v>
      </c>
      <c r="H38" s="20">
        <v>7000</v>
      </c>
      <c r="I38" s="18">
        <f t="shared" si="14"/>
        <v>21000</v>
      </c>
      <c r="J38" s="20">
        <v>18876.16</v>
      </c>
      <c r="K38" s="25">
        <f t="shared" si="2"/>
        <v>5.6317686293776495E-3</v>
      </c>
      <c r="L38" s="25">
        <f t="shared" si="12"/>
        <v>4.0546723484359941E-2</v>
      </c>
      <c r="M38" s="25" t="e">
        <f t="shared" si="3"/>
        <v>#DIV/0!</v>
      </c>
      <c r="N38" s="27">
        <f t="shared" si="4"/>
        <v>18876.16</v>
      </c>
      <c r="O38" s="25">
        <f t="shared" si="5"/>
        <v>67.414857142857144</v>
      </c>
      <c r="P38" s="27">
        <f t="shared" si="6"/>
        <v>-9123.84</v>
      </c>
      <c r="Q38" s="25">
        <f t="shared" si="7"/>
        <v>67.414857142857144</v>
      </c>
      <c r="R38" s="27">
        <f t="shared" si="8"/>
        <v>-9123.84</v>
      </c>
      <c r="S38" s="25">
        <f t="shared" si="9"/>
        <v>89.886476190476188</v>
      </c>
      <c r="T38" s="27">
        <f t="shared" si="10"/>
        <v>-2123.84</v>
      </c>
    </row>
    <row r="39" spans="1:20" ht="168" hidden="1" outlineLevel="7">
      <c r="A39" s="4" t="s">
        <v>49</v>
      </c>
      <c r="B39" s="21" t="s">
        <v>50</v>
      </c>
      <c r="C39" s="20"/>
      <c r="D39" s="20">
        <v>28000</v>
      </c>
      <c r="E39" s="20">
        <v>28000</v>
      </c>
      <c r="F39" s="20">
        <v>7000</v>
      </c>
      <c r="G39" s="20">
        <v>7000</v>
      </c>
      <c r="H39" s="20">
        <v>7000</v>
      </c>
      <c r="I39" s="18">
        <f t="shared" si="14"/>
        <v>21000</v>
      </c>
      <c r="J39" s="20">
        <v>18876.16</v>
      </c>
      <c r="K39" s="25">
        <f t="shared" si="2"/>
        <v>5.6317686293776495E-3</v>
      </c>
      <c r="L39" s="25">
        <f t="shared" si="12"/>
        <v>4.0546723484359941E-2</v>
      </c>
      <c r="M39" s="25" t="e">
        <f t="shared" si="3"/>
        <v>#DIV/0!</v>
      </c>
      <c r="N39" s="27">
        <f t="shared" si="4"/>
        <v>18876.16</v>
      </c>
      <c r="O39" s="25">
        <f t="shared" si="5"/>
        <v>67.414857142857144</v>
      </c>
      <c r="P39" s="27">
        <f t="shared" si="6"/>
        <v>-9123.84</v>
      </c>
      <c r="Q39" s="25">
        <f t="shared" si="7"/>
        <v>67.414857142857144</v>
      </c>
      <c r="R39" s="27">
        <f t="shared" si="8"/>
        <v>-9123.84</v>
      </c>
      <c r="S39" s="25">
        <f t="shared" si="9"/>
        <v>89.886476190476188</v>
      </c>
      <c r="T39" s="27">
        <f t="shared" si="10"/>
        <v>-2123.84</v>
      </c>
    </row>
    <row r="40" spans="1:20" ht="96" hidden="1" outlineLevel="3">
      <c r="A40" s="4" t="s">
        <v>51</v>
      </c>
      <c r="B40" s="19" t="s">
        <v>52</v>
      </c>
      <c r="C40" s="20"/>
      <c r="D40" s="20">
        <v>4998000</v>
      </c>
      <c r="E40" s="20">
        <v>4998000</v>
      </c>
      <c r="F40" s="20">
        <v>1249500</v>
      </c>
      <c r="G40" s="20">
        <v>1249500</v>
      </c>
      <c r="H40" s="20">
        <v>1249500</v>
      </c>
      <c r="I40" s="18">
        <f t="shared" si="14"/>
        <v>3748500</v>
      </c>
      <c r="J40" s="20">
        <v>3645832.91</v>
      </c>
      <c r="K40" s="25">
        <f t="shared" si="2"/>
        <v>1.0877470529223439</v>
      </c>
      <c r="L40" s="25">
        <f t="shared" si="12"/>
        <v>7.8313904349162842</v>
      </c>
      <c r="M40" s="25" t="e">
        <f t="shared" si="3"/>
        <v>#DIV/0!</v>
      </c>
      <c r="N40" s="27">
        <f t="shared" si="4"/>
        <v>3645832.91</v>
      </c>
      <c r="O40" s="25">
        <f t="shared" si="5"/>
        <v>72.945836534613846</v>
      </c>
      <c r="P40" s="27">
        <f t="shared" si="6"/>
        <v>-1352167.0899999999</v>
      </c>
      <c r="Q40" s="25">
        <f t="shared" si="7"/>
        <v>72.945836534613846</v>
      </c>
      <c r="R40" s="27">
        <f t="shared" si="8"/>
        <v>-1352167.0899999999</v>
      </c>
      <c r="S40" s="25">
        <f t="shared" si="9"/>
        <v>97.261115379485133</v>
      </c>
      <c r="T40" s="27">
        <f t="shared" si="10"/>
        <v>-102667.08999999985</v>
      </c>
    </row>
    <row r="41" spans="1:20" ht="144" hidden="1" outlineLevel="4">
      <c r="A41" s="4" t="s">
        <v>53</v>
      </c>
      <c r="B41" s="21" t="s">
        <v>54</v>
      </c>
      <c r="C41" s="20"/>
      <c r="D41" s="20">
        <v>4998000</v>
      </c>
      <c r="E41" s="20">
        <v>4998000</v>
      </c>
      <c r="F41" s="20">
        <v>1249500</v>
      </c>
      <c r="G41" s="20">
        <v>1249500</v>
      </c>
      <c r="H41" s="20">
        <v>1249500</v>
      </c>
      <c r="I41" s="18">
        <f t="shared" si="14"/>
        <v>3748500</v>
      </c>
      <c r="J41" s="20">
        <v>3645832.91</v>
      </c>
      <c r="K41" s="25">
        <f t="shared" si="2"/>
        <v>1.0877470529223439</v>
      </c>
      <c r="L41" s="25">
        <f t="shared" si="12"/>
        <v>7.8313904349162842</v>
      </c>
      <c r="M41" s="25" t="e">
        <f t="shared" si="3"/>
        <v>#DIV/0!</v>
      </c>
      <c r="N41" s="27">
        <f t="shared" si="4"/>
        <v>3645832.91</v>
      </c>
      <c r="O41" s="25">
        <f t="shared" si="5"/>
        <v>72.945836534613846</v>
      </c>
      <c r="P41" s="27">
        <f t="shared" si="6"/>
        <v>-1352167.0899999999</v>
      </c>
      <c r="Q41" s="25">
        <f t="shared" si="7"/>
        <v>72.945836534613846</v>
      </c>
      <c r="R41" s="27">
        <f t="shared" si="8"/>
        <v>-1352167.0899999999</v>
      </c>
      <c r="S41" s="25">
        <f t="shared" si="9"/>
        <v>97.261115379485133</v>
      </c>
      <c r="T41" s="27">
        <f t="shared" si="10"/>
        <v>-102667.08999999985</v>
      </c>
    </row>
    <row r="42" spans="1:20" ht="144" hidden="1" outlineLevel="7">
      <c r="A42" s="4" t="s">
        <v>53</v>
      </c>
      <c r="B42" s="21" t="s">
        <v>54</v>
      </c>
      <c r="C42" s="20"/>
      <c r="D42" s="20">
        <v>4998000</v>
      </c>
      <c r="E42" s="20">
        <v>4998000</v>
      </c>
      <c r="F42" s="20">
        <v>1249500</v>
      </c>
      <c r="G42" s="20">
        <v>1249500</v>
      </c>
      <c r="H42" s="20">
        <v>1249500</v>
      </c>
      <c r="I42" s="18">
        <f t="shared" si="14"/>
        <v>3748500</v>
      </c>
      <c r="J42" s="20">
        <v>3645832.91</v>
      </c>
      <c r="K42" s="25">
        <f t="shared" si="2"/>
        <v>1.0877470529223439</v>
      </c>
      <c r="L42" s="25">
        <f t="shared" si="12"/>
        <v>7.8313904349162842</v>
      </c>
      <c r="M42" s="25" t="e">
        <f t="shared" si="3"/>
        <v>#DIV/0!</v>
      </c>
      <c r="N42" s="27">
        <f t="shared" si="4"/>
        <v>3645832.91</v>
      </c>
      <c r="O42" s="25">
        <f t="shared" si="5"/>
        <v>72.945836534613846</v>
      </c>
      <c r="P42" s="27">
        <f t="shared" si="6"/>
        <v>-1352167.0899999999</v>
      </c>
      <c r="Q42" s="25">
        <f t="shared" si="7"/>
        <v>72.945836534613846</v>
      </c>
      <c r="R42" s="27">
        <f t="shared" si="8"/>
        <v>-1352167.0899999999</v>
      </c>
      <c r="S42" s="25">
        <f t="shared" si="9"/>
        <v>97.261115379485133</v>
      </c>
      <c r="T42" s="27">
        <f t="shared" si="10"/>
        <v>-102667.08999999985</v>
      </c>
    </row>
    <row r="43" spans="1:20" ht="96" hidden="1" outlineLevel="3">
      <c r="A43" s="4" t="s">
        <v>55</v>
      </c>
      <c r="B43" s="19" t="s">
        <v>56</v>
      </c>
      <c r="C43" s="20"/>
      <c r="D43" s="20">
        <v>-643000</v>
      </c>
      <c r="E43" s="20">
        <v>-643000</v>
      </c>
      <c r="F43" s="20">
        <v>-160750</v>
      </c>
      <c r="G43" s="20">
        <v>-160750</v>
      </c>
      <c r="H43" s="20">
        <v>-160750</v>
      </c>
      <c r="I43" s="18">
        <f t="shared" si="14"/>
        <v>-482250</v>
      </c>
      <c r="J43" s="20">
        <v>-534076.1</v>
      </c>
      <c r="K43" s="25">
        <f t="shared" si="2"/>
        <v>-0.15934348011885682</v>
      </c>
      <c r="L43" s="25">
        <f t="shared" si="12"/>
        <v>-1.1472161682410709</v>
      </c>
      <c r="M43" s="25" t="e">
        <f t="shared" si="3"/>
        <v>#DIV/0!</v>
      </c>
      <c r="N43" s="27">
        <f t="shared" si="4"/>
        <v>-534076.1</v>
      </c>
      <c r="O43" s="25">
        <f t="shared" si="5"/>
        <v>83.060046656298596</v>
      </c>
      <c r="P43" s="27">
        <f t="shared" si="6"/>
        <v>108923.90000000002</v>
      </c>
      <c r="Q43" s="25">
        <f t="shared" si="7"/>
        <v>83.060046656298596</v>
      </c>
      <c r="R43" s="27">
        <f t="shared" si="8"/>
        <v>108923.90000000002</v>
      </c>
      <c r="S43" s="25">
        <f t="shared" si="9"/>
        <v>110.7467288750648</v>
      </c>
      <c r="T43" s="27">
        <f t="shared" si="10"/>
        <v>-51826.099999999977</v>
      </c>
    </row>
    <row r="44" spans="1:20" ht="144" hidden="1" outlineLevel="4">
      <c r="A44" s="4" t="s">
        <v>57</v>
      </c>
      <c r="B44" s="21" t="s">
        <v>58</v>
      </c>
      <c r="C44" s="20"/>
      <c r="D44" s="20">
        <v>-643000</v>
      </c>
      <c r="E44" s="20">
        <v>-643000</v>
      </c>
      <c r="F44" s="20">
        <v>-160750</v>
      </c>
      <c r="G44" s="20">
        <v>-160750</v>
      </c>
      <c r="H44" s="20">
        <v>-160750</v>
      </c>
      <c r="I44" s="18">
        <f t="shared" si="14"/>
        <v>-482250</v>
      </c>
      <c r="J44" s="20">
        <v>-534076.1</v>
      </c>
      <c r="K44" s="25">
        <f t="shared" si="2"/>
        <v>-0.15934348011885682</v>
      </c>
      <c r="L44" s="25">
        <f t="shared" si="12"/>
        <v>-1.1472161682410709</v>
      </c>
      <c r="M44" s="25" t="e">
        <f t="shared" si="3"/>
        <v>#DIV/0!</v>
      </c>
      <c r="N44" s="27">
        <f t="shared" si="4"/>
        <v>-534076.1</v>
      </c>
      <c r="O44" s="25">
        <f t="shared" si="5"/>
        <v>83.060046656298596</v>
      </c>
      <c r="P44" s="27">
        <f t="shared" si="6"/>
        <v>108923.90000000002</v>
      </c>
      <c r="Q44" s="25">
        <f t="shared" si="7"/>
        <v>83.060046656298596</v>
      </c>
      <c r="R44" s="27">
        <f t="shared" si="8"/>
        <v>108923.90000000002</v>
      </c>
      <c r="S44" s="25">
        <f t="shared" si="9"/>
        <v>110.7467288750648</v>
      </c>
      <c r="T44" s="27">
        <f t="shared" si="10"/>
        <v>-51826.099999999977</v>
      </c>
    </row>
    <row r="45" spans="1:20" ht="144" hidden="1" outlineLevel="7">
      <c r="A45" s="4" t="s">
        <v>57</v>
      </c>
      <c r="B45" s="21" t="s">
        <v>58</v>
      </c>
      <c r="C45" s="20"/>
      <c r="D45" s="20">
        <v>-643000</v>
      </c>
      <c r="E45" s="20">
        <v>-643000</v>
      </c>
      <c r="F45" s="20">
        <v>-160750</v>
      </c>
      <c r="G45" s="20">
        <v>-160750</v>
      </c>
      <c r="H45" s="20">
        <v>-160750</v>
      </c>
      <c r="I45" s="18">
        <f t="shared" si="14"/>
        <v>-482250</v>
      </c>
      <c r="J45" s="20">
        <v>-534076.1</v>
      </c>
      <c r="K45" s="25">
        <f t="shared" si="2"/>
        <v>-0.15934348011885682</v>
      </c>
      <c r="L45" s="25">
        <f t="shared" si="12"/>
        <v>-1.1472161682410709</v>
      </c>
      <c r="M45" s="25" t="e">
        <f t="shared" si="3"/>
        <v>#DIV/0!</v>
      </c>
      <c r="N45" s="27">
        <f t="shared" si="4"/>
        <v>-534076.1</v>
      </c>
      <c r="O45" s="25">
        <f t="shared" si="5"/>
        <v>83.060046656298596</v>
      </c>
      <c r="P45" s="27">
        <f t="shared" si="6"/>
        <v>108923.90000000002</v>
      </c>
      <c r="Q45" s="25">
        <f t="shared" si="7"/>
        <v>83.060046656298596</v>
      </c>
      <c r="R45" s="27">
        <f t="shared" si="8"/>
        <v>108923.90000000002</v>
      </c>
      <c r="S45" s="25">
        <f t="shared" si="9"/>
        <v>110.7467288750648</v>
      </c>
      <c r="T45" s="27">
        <f t="shared" si="10"/>
        <v>-51826.099999999977</v>
      </c>
    </row>
    <row r="46" spans="1:20" ht="24" outlineLevel="1">
      <c r="A46" s="4" t="s">
        <v>59</v>
      </c>
      <c r="B46" s="19" t="s">
        <v>60</v>
      </c>
      <c r="C46" s="20">
        <f>C47+C55+C61</f>
        <v>2246948.91</v>
      </c>
      <c r="D46" s="20">
        <f t="shared" ref="D46:J46" si="15">D47+D55+D61</f>
        <v>255700</v>
      </c>
      <c r="E46" s="20">
        <f t="shared" si="15"/>
        <v>255700</v>
      </c>
      <c r="F46" s="20">
        <f t="shared" si="15"/>
        <v>89400</v>
      </c>
      <c r="G46" s="20">
        <f t="shared" si="15"/>
        <v>38400</v>
      </c>
      <c r="H46" s="20">
        <f t="shared" si="15"/>
        <v>89400</v>
      </c>
      <c r="I46" s="20">
        <f t="shared" si="15"/>
        <v>217200</v>
      </c>
      <c r="J46" s="20">
        <f t="shared" si="15"/>
        <v>911883.34000000008</v>
      </c>
      <c r="K46" s="25">
        <f t="shared" si="2"/>
        <v>0.2720635970379629</v>
      </c>
      <c r="L46" s="25">
        <f t="shared" si="12"/>
        <v>1.9587607668601341</v>
      </c>
      <c r="M46" s="25">
        <f t="shared" si="3"/>
        <v>40.583180861019223</v>
      </c>
      <c r="N46" s="27">
        <f t="shared" si="4"/>
        <v>-1335065.57</v>
      </c>
      <c r="O46" s="25">
        <f t="shared" si="5"/>
        <v>356.62234649980451</v>
      </c>
      <c r="P46" s="27">
        <f t="shared" si="6"/>
        <v>656183.34000000008</v>
      </c>
      <c r="Q46" s="25">
        <f t="shared" si="7"/>
        <v>356.62234649980451</v>
      </c>
      <c r="R46" s="27">
        <f t="shared" si="8"/>
        <v>656183.34000000008</v>
      </c>
      <c r="S46" s="25">
        <f t="shared" si="9"/>
        <v>419.8357918968693</v>
      </c>
      <c r="T46" s="27">
        <f t="shared" si="10"/>
        <v>694683.34000000008</v>
      </c>
    </row>
    <row r="47" spans="1:20" ht="24" outlineLevel="2" collapsed="1">
      <c r="A47" s="4" t="s">
        <v>61</v>
      </c>
      <c r="B47" s="19" t="s">
        <v>62</v>
      </c>
      <c r="C47" s="20">
        <v>2147159.0299999998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18">
        <f t="shared" si="14"/>
        <v>0</v>
      </c>
      <c r="J47" s="20">
        <v>594786.55000000005</v>
      </c>
      <c r="K47" s="25">
        <f t="shared" si="2"/>
        <v>0.17745665609243413</v>
      </c>
      <c r="L47" s="25">
        <f t="shared" si="12"/>
        <v>1.277624568506859</v>
      </c>
      <c r="M47" s="25">
        <f t="shared" si="3"/>
        <v>27.701094408456562</v>
      </c>
      <c r="N47" s="27">
        <f t="shared" si="4"/>
        <v>-1552372.4799999997</v>
      </c>
      <c r="O47" s="25">
        <v>0</v>
      </c>
      <c r="P47" s="27">
        <f t="shared" si="6"/>
        <v>594786.55000000005</v>
      </c>
      <c r="Q47" s="25">
        <v>0</v>
      </c>
      <c r="R47" s="27">
        <f t="shared" si="8"/>
        <v>594786.55000000005</v>
      </c>
      <c r="S47" s="25">
        <v>0</v>
      </c>
      <c r="T47" s="27">
        <f t="shared" si="10"/>
        <v>594786.55000000005</v>
      </c>
    </row>
    <row r="48" spans="1:20" ht="24" hidden="1" outlineLevel="3">
      <c r="A48" s="4" t="s">
        <v>63</v>
      </c>
      <c r="B48" s="19" t="s">
        <v>62</v>
      </c>
      <c r="C48" s="20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18">
        <f t="shared" si="14"/>
        <v>0</v>
      </c>
      <c r="J48" s="20">
        <v>594786.55000000005</v>
      </c>
      <c r="K48" s="25">
        <f t="shared" si="2"/>
        <v>0.17745665609243413</v>
      </c>
      <c r="L48" s="25">
        <f t="shared" si="12"/>
        <v>1.277624568506859</v>
      </c>
      <c r="M48" s="25" t="e">
        <f t="shared" si="3"/>
        <v>#DIV/0!</v>
      </c>
      <c r="N48" s="27">
        <f t="shared" si="4"/>
        <v>594786.55000000005</v>
      </c>
      <c r="O48" s="25" t="e">
        <f t="shared" si="5"/>
        <v>#DIV/0!</v>
      </c>
      <c r="P48" s="27">
        <f t="shared" si="6"/>
        <v>594786.55000000005</v>
      </c>
      <c r="Q48" s="25" t="e">
        <f t="shared" si="7"/>
        <v>#DIV/0!</v>
      </c>
      <c r="R48" s="27">
        <f t="shared" si="8"/>
        <v>594786.55000000005</v>
      </c>
      <c r="S48" s="25" t="e">
        <f t="shared" si="9"/>
        <v>#DIV/0!</v>
      </c>
      <c r="T48" s="27">
        <f t="shared" si="10"/>
        <v>594786.55000000005</v>
      </c>
    </row>
    <row r="49" spans="1:20" ht="60" hidden="1" outlineLevel="4">
      <c r="A49" s="4" t="s">
        <v>64</v>
      </c>
      <c r="B49" s="19" t="s">
        <v>65</v>
      </c>
      <c r="C49" s="20"/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18">
        <f t="shared" si="14"/>
        <v>0</v>
      </c>
      <c r="J49" s="20">
        <v>588043.73</v>
      </c>
      <c r="K49" s="25">
        <f t="shared" si="2"/>
        <v>0.17544491206454177</v>
      </c>
      <c r="L49" s="25">
        <f t="shared" si="12"/>
        <v>1.2631407297364303</v>
      </c>
      <c r="M49" s="25" t="e">
        <f t="shared" si="3"/>
        <v>#DIV/0!</v>
      </c>
      <c r="N49" s="27">
        <f t="shared" si="4"/>
        <v>588043.73</v>
      </c>
      <c r="O49" s="25" t="e">
        <f t="shared" si="5"/>
        <v>#DIV/0!</v>
      </c>
      <c r="P49" s="27">
        <f t="shared" si="6"/>
        <v>588043.73</v>
      </c>
      <c r="Q49" s="25" t="e">
        <f t="shared" si="7"/>
        <v>#DIV/0!</v>
      </c>
      <c r="R49" s="27">
        <f t="shared" si="8"/>
        <v>588043.73</v>
      </c>
      <c r="S49" s="25" t="e">
        <f t="shared" si="9"/>
        <v>#DIV/0!</v>
      </c>
      <c r="T49" s="27">
        <f t="shared" si="10"/>
        <v>588043.73</v>
      </c>
    </row>
    <row r="50" spans="1:20" ht="60" hidden="1" outlineLevel="7">
      <c r="A50" s="4" t="s">
        <v>64</v>
      </c>
      <c r="B50" s="19" t="s">
        <v>65</v>
      </c>
      <c r="C50" s="20"/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18">
        <f t="shared" si="14"/>
        <v>0</v>
      </c>
      <c r="J50" s="20">
        <v>588043.73</v>
      </c>
      <c r="K50" s="25">
        <f t="shared" si="2"/>
        <v>0.17544491206454177</v>
      </c>
      <c r="L50" s="25">
        <f t="shared" si="12"/>
        <v>1.2631407297364303</v>
      </c>
      <c r="M50" s="25" t="e">
        <f t="shared" si="3"/>
        <v>#DIV/0!</v>
      </c>
      <c r="N50" s="27">
        <f t="shared" si="4"/>
        <v>588043.73</v>
      </c>
      <c r="O50" s="25" t="e">
        <f t="shared" si="5"/>
        <v>#DIV/0!</v>
      </c>
      <c r="P50" s="27">
        <f t="shared" si="6"/>
        <v>588043.73</v>
      </c>
      <c r="Q50" s="25" t="e">
        <f t="shared" si="7"/>
        <v>#DIV/0!</v>
      </c>
      <c r="R50" s="27">
        <f t="shared" si="8"/>
        <v>588043.73</v>
      </c>
      <c r="S50" s="25" t="e">
        <f t="shared" si="9"/>
        <v>#DIV/0!</v>
      </c>
      <c r="T50" s="27">
        <f t="shared" si="10"/>
        <v>588043.73</v>
      </c>
    </row>
    <row r="51" spans="1:20" ht="36" hidden="1" outlineLevel="4">
      <c r="A51" s="4" t="s">
        <v>66</v>
      </c>
      <c r="B51" s="19" t="s">
        <v>67</v>
      </c>
      <c r="C51" s="20"/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18">
        <f t="shared" si="14"/>
        <v>0</v>
      </c>
      <c r="J51" s="20">
        <v>5206.1499999999996</v>
      </c>
      <c r="K51" s="25">
        <f t="shared" si="2"/>
        <v>1.5532731365825703E-3</v>
      </c>
      <c r="L51" s="25">
        <f t="shared" si="12"/>
        <v>1.1183012035715978E-2</v>
      </c>
      <c r="M51" s="25" t="e">
        <f t="shared" si="3"/>
        <v>#DIV/0!</v>
      </c>
      <c r="N51" s="27">
        <f t="shared" si="4"/>
        <v>5206.1499999999996</v>
      </c>
      <c r="O51" s="25" t="e">
        <f t="shared" si="5"/>
        <v>#DIV/0!</v>
      </c>
      <c r="P51" s="27">
        <f t="shared" si="6"/>
        <v>5206.1499999999996</v>
      </c>
      <c r="Q51" s="25" t="e">
        <f t="shared" si="7"/>
        <v>#DIV/0!</v>
      </c>
      <c r="R51" s="27">
        <f t="shared" si="8"/>
        <v>5206.1499999999996</v>
      </c>
      <c r="S51" s="25" t="e">
        <f t="shared" si="9"/>
        <v>#DIV/0!</v>
      </c>
      <c r="T51" s="27">
        <f t="shared" si="10"/>
        <v>5206.1499999999996</v>
      </c>
    </row>
    <row r="52" spans="1:20" ht="36" hidden="1" outlineLevel="7">
      <c r="A52" s="4" t="s">
        <v>66</v>
      </c>
      <c r="B52" s="19" t="s">
        <v>67</v>
      </c>
      <c r="C52" s="20"/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18">
        <f t="shared" si="14"/>
        <v>0</v>
      </c>
      <c r="J52" s="20">
        <v>5206.1499999999996</v>
      </c>
      <c r="K52" s="25">
        <f t="shared" si="2"/>
        <v>1.5532731365825703E-3</v>
      </c>
      <c r="L52" s="25">
        <f t="shared" si="12"/>
        <v>1.1183012035715978E-2</v>
      </c>
      <c r="M52" s="25" t="e">
        <f t="shared" si="3"/>
        <v>#DIV/0!</v>
      </c>
      <c r="N52" s="27">
        <f t="shared" si="4"/>
        <v>5206.1499999999996</v>
      </c>
      <c r="O52" s="25" t="e">
        <f t="shared" si="5"/>
        <v>#DIV/0!</v>
      </c>
      <c r="P52" s="27">
        <f t="shared" si="6"/>
        <v>5206.1499999999996</v>
      </c>
      <c r="Q52" s="25" t="e">
        <f t="shared" si="7"/>
        <v>#DIV/0!</v>
      </c>
      <c r="R52" s="27">
        <f t="shared" si="8"/>
        <v>5206.1499999999996</v>
      </c>
      <c r="S52" s="25" t="e">
        <f t="shared" si="9"/>
        <v>#DIV/0!</v>
      </c>
      <c r="T52" s="27">
        <f t="shared" si="10"/>
        <v>5206.1499999999996</v>
      </c>
    </row>
    <row r="53" spans="1:20" ht="72" hidden="1" outlineLevel="4">
      <c r="A53" s="4" t="s">
        <v>68</v>
      </c>
      <c r="B53" s="19" t="s">
        <v>69</v>
      </c>
      <c r="C53" s="20"/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18">
        <f t="shared" si="14"/>
        <v>0</v>
      </c>
      <c r="J53" s="20">
        <v>1536.67</v>
      </c>
      <c r="K53" s="25">
        <f t="shared" si="2"/>
        <v>4.58470891309766E-4</v>
      </c>
      <c r="L53" s="25">
        <f t="shared" si="12"/>
        <v>3.3008267347125367E-3</v>
      </c>
      <c r="M53" s="25" t="e">
        <f t="shared" si="3"/>
        <v>#DIV/0!</v>
      </c>
      <c r="N53" s="27">
        <f t="shared" si="4"/>
        <v>1536.67</v>
      </c>
      <c r="O53" s="25" t="e">
        <f t="shared" si="5"/>
        <v>#DIV/0!</v>
      </c>
      <c r="P53" s="27">
        <f t="shared" si="6"/>
        <v>1536.67</v>
      </c>
      <c r="Q53" s="25" t="e">
        <f t="shared" si="7"/>
        <v>#DIV/0!</v>
      </c>
      <c r="R53" s="27">
        <f t="shared" si="8"/>
        <v>1536.67</v>
      </c>
      <c r="S53" s="25" t="e">
        <f t="shared" si="9"/>
        <v>#DIV/0!</v>
      </c>
      <c r="T53" s="27">
        <f t="shared" si="10"/>
        <v>1536.67</v>
      </c>
    </row>
    <row r="54" spans="1:20" ht="72" hidden="1" outlineLevel="7">
      <c r="A54" s="4" t="s">
        <v>68</v>
      </c>
      <c r="B54" s="19" t="s">
        <v>69</v>
      </c>
      <c r="C54" s="20"/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18">
        <f t="shared" si="14"/>
        <v>0</v>
      </c>
      <c r="J54" s="20">
        <v>1536.67</v>
      </c>
      <c r="K54" s="25">
        <f t="shared" si="2"/>
        <v>4.58470891309766E-4</v>
      </c>
      <c r="L54" s="25">
        <f t="shared" si="12"/>
        <v>3.3008267347125367E-3</v>
      </c>
      <c r="M54" s="25" t="e">
        <f t="shared" si="3"/>
        <v>#DIV/0!</v>
      </c>
      <c r="N54" s="27">
        <f t="shared" si="4"/>
        <v>1536.67</v>
      </c>
      <c r="O54" s="25" t="e">
        <f t="shared" si="5"/>
        <v>#DIV/0!</v>
      </c>
      <c r="P54" s="27">
        <f t="shared" si="6"/>
        <v>1536.67</v>
      </c>
      <c r="Q54" s="25" t="e">
        <f t="shared" si="7"/>
        <v>#DIV/0!</v>
      </c>
      <c r="R54" s="27">
        <f t="shared" si="8"/>
        <v>1536.67</v>
      </c>
      <c r="S54" s="25" t="e">
        <f t="shared" si="9"/>
        <v>#DIV/0!</v>
      </c>
      <c r="T54" s="27">
        <f t="shared" si="10"/>
        <v>1536.67</v>
      </c>
    </row>
    <row r="55" spans="1:20" ht="12" outlineLevel="2" collapsed="1">
      <c r="A55" s="4" t="s">
        <v>70</v>
      </c>
      <c r="B55" s="19" t="s">
        <v>71</v>
      </c>
      <c r="C55" s="20">
        <v>91629.22</v>
      </c>
      <c r="D55" s="20">
        <v>102000</v>
      </c>
      <c r="E55" s="20">
        <v>102000</v>
      </c>
      <c r="F55" s="20">
        <v>51000</v>
      </c>
      <c r="G55" s="20">
        <v>0</v>
      </c>
      <c r="H55" s="20">
        <v>51000</v>
      </c>
      <c r="I55" s="18">
        <f t="shared" si="14"/>
        <v>102000</v>
      </c>
      <c r="J55" s="20">
        <v>30716.52</v>
      </c>
      <c r="K55" s="25">
        <f t="shared" si="2"/>
        <v>9.1643816189124882E-3</v>
      </c>
      <c r="L55" s="25">
        <f t="shared" si="12"/>
        <v>6.5980275799834925E-2</v>
      </c>
      <c r="M55" s="25">
        <f t="shared" si="3"/>
        <v>33.5226252062388</v>
      </c>
      <c r="N55" s="27">
        <f t="shared" si="4"/>
        <v>-60912.7</v>
      </c>
      <c r="O55" s="25">
        <f t="shared" si="5"/>
        <v>30.114235294117648</v>
      </c>
      <c r="P55" s="27">
        <f t="shared" si="6"/>
        <v>-71283.48</v>
      </c>
      <c r="Q55" s="25">
        <f t="shared" si="7"/>
        <v>30.114235294117648</v>
      </c>
      <c r="R55" s="27">
        <f t="shared" si="8"/>
        <v>-71283.48</v>
      </c>
      <c r="S55" s="25">
        <f t="shared" si="9"/>
        <v>30.114235294117648</v>
      </c>
      <c r="T55" s="27">
        <f t="shared" si="10"/>
        <v>-71283.48</v>
      </c>
    </row>
    <row r="56" spans="1:20" ht="12" hidden="1" outlineLevel="3">
      <c r="A56" s="4" t="s">
        <v>72</v>
      </c>
      <c r="B56" s="19" t="s">
        <v>71</v>
      </c>
      <c r="C56" s="20"/>
      <c r="D56" s="20">
        <v>102000</v>
      </c>
      <c r="E56" s="20">
        <v>102000</v>
      </c>
      <c r="F56" s="20">
        <v>51000</v>
      </c>
      <c r="G56" s="20">
        <v>0</v>
      </c>
      <c r="H56" s="20">
        <v>51000</v>
      </c>
      <c r="I56" s="18">
        <f t="shared" si="14"/>
        <v>102000</v>
      </c>
      <c r="J56" s="20">
        <v>30716.52</v>
      </c>
      <c r="K56" s="25">
        <f t="shared" si="2"/>
        <v>9.1643816189124882E-3</v>
      </c>
      <c r="L56" s="25">
        <f t="shared" si="12"/>
        <v>6.5980275799834925E-2</v>
      </c>
      <c r="M56" s="25" t="e">
        <f t="shared" si="3"/>
        <v>#DIV/0!</v>
      </c>
      <c r="N56" s="27">
        <f t="shared" si="4"/>
        <v>30716.52</v>
      </c>
      <c r="O56" s="25">
        <f t="shared" si="5"/>
        <v>30.114235294117648</v>
      </c>
      <c r="P56" s="27">
        <f t="shared" si="6"/>
        <v>-71283.48</v>
      </c>
      <c r="Q56" s="25">
        <f t="shared" si="7"/>
        <v>30.114235294117648</v>
      </c>
      <c r="R56" s="27">
        <f t="shared" si="8"/>
        <v>-71283.48</v>
      </c>
      <c r="S56" s="25">
        <f t="shared" si="9"/>
        <v>30.114235294117648</v>
      </c>
      <c r="T56" s="27">
        <f t="shared" si="10"/>
        <v>-71283.48</v>
      </c>
    </row>
    <row r="57" spans="1:20" ht="48" hidden="1" outlineLevel="4">
      <c r="A57" s="4" t="s">
        <v>73</v>
      </c>
      <c r="B57" s="19" t="s">
        <v>74</v>
      </c>
      <c r="C57" s="20"/>
      <c r="D57" s="20">
        <v>102000</v>
      </c>
      <c r="E57" s="20">
        <v>102000</v>
      </c>
      <c r="F57" s="20">
        <v>51000</v>
      </c>
      <c r="G57" s="20">
        <v>0</v>
      </c>
      <c r="H57" s="20">
        <v>51000</v>
      </c>
      <c r="I57" s="18">
        <f t="shared" si="14"/>
        <v>102000</v>
      </c>
      <c r="J57" s="20">
        <v>30715.01</v>
      </c>
      <c r="K57" s="25">
        <f t="shared" si="2"/>
        <v>9.163931105109345E-3</v>
      </c>
      <c r="L57" s="25">
        <f t="shared" si="12"/>
        <v>6.5977032261294158E-2</v>
      </c>
      <c r="M57" s="25" t="e">
        <f t="shared" si="3"/>
        <v>#DIV/0!</v>
      </c>
      <c r="N57" s="27">
        <f t="shared" si="4"/>
        <v>30715.01</v>
      </c>
      <c r="O57" s="25">
        <f t="shared" si="5"/>
        <v>30.112754901960781</v>
      </c>
      <c r="P57" s="27">
        <f t="shared" si="6"/>
        <v>-71284.990000000005</v>
      </c>
      <c r="Q57" s="25">
        <f t="shared" si="7"/>
        <v>30.112754901960781</v>
      </c>
      <c r="R57" s="27">
        <f t="shared" si="8"/>
        <v>-71284.990000000005</v>
      </c>
      <c r="S57" s="25">
        <f t="shared" si="9"/>
        <v>30.112754901960781</v>
      </c>
      <c r="T57" s="27">
        <f t="shared" si="10"/>
        <v>-71284.990000000005</v>
      </c>
    </row>
    <row r="58" spans="1:20" ht="48" hidden="1" outlineLevel="7">
      <c r="A58" s="4" t="s">
        <v>73</v>
      </c>
      <c r="B58" s="19" t="s">
        <v>74</v>
      </c>
      <c r="C58" s="20"/>
      <c r="D58" s="20">
        <v>102000</v>
      </c>
      <c r="E58" s="20">
        <v>102000</v>
      </c>
      <c r="F58" s="20">
        <v>51000</v>
      </c>
      <c r="G58" s="20">
        <v>0</v>
      </c>
      <c r="H58" s="20">
        <v>51000</v>
      </c>
      <c r="I58" s="18">
        <f t="shared" si="14"/>
        <v>102000</v>
      </c>
      <c r="J58" s="20">
        <v>30715.01</v>
      </c>
      <c r="K58" s="25">
        <f t="shared" si="2"/>
        <v>9.163931105109345E-3</v>
      </c>
      <c r="L58" s="25">
        <f t="shared" si="12"/>
        <v>6.5977032261294158E-2</v>
      </c>
      <c r="M58" s="25" t="e">
        <f t="shared" si="3"/>
        <v>#DIV/0!</v>
      </c>
      <c r="N58" s="27">
        <f t="shared" si="4"/>
        <v>30715.01</v>
      </c>
      <c r="O58" s="25">
        <f t="shared" si="5"/>
        <v>30.112754901960781</v>
      </c>
      <c r="P58" s="27">
        <f t="shared" si="6"/>
        <v>-71284.990000000005</v>
      </c>
      <c r="Q58" s="25">
        <f t="shared" si="7"/>
        <v>30.112754901960781</v>
      </c>
      <c r="R58" s="27">
        <f t="shared" si="8"/>
        <v>-71284.990000000005</v>
      </c>
      <c r="S58" s="25">
        <f t="shared" si="9"/>
        <v>30.112754901960781</v>
      </c>
      <c r="T58" s="27">
        <f t="shared" si="10"/>
        <v>-71284.990000000005</v>
      </c>
    </row>
    <row r="59" spans="1:20" ht="24" hidden="1" outlineLevel="4">
      <c r="A59" s="4" t="s">
        <v>75</v>
      </c>
      <c r="B59" s="19" t="s">
        <v>76</v>
      </c>
      <c r="C59" s="20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18">
        <f t="shared" si="14"/>
        <v>0</v>
      </c>
      <c r="J59" s="20">
        <v>1.51</v>
      </c>
      <c r="K59" s="25">
        <f t="shared" si="2"/>
        <v>4.5051380314429689E-7</v>
      </c>
      <c r="L59" s="25">
        <f t="shared" si="12"/>
        <v>3.2435385407510594E-6</v>
      </c>
      <c r="M59" s="25" t="e">
        <f t="shared" si="3"/>
        <v>#DIV/0!</v>
      </c>
      <c r="N59" s="27">
        <f t="shared" si="4"/>
        <v>1.51</v>
      </c>
      <c r="O59" s="25" t="e">
        <f t="shared" si="5"/>
        <v>#DIV/0!</v>
      </c>
      <c r="P59" s="27">
        <f t="shared" si="6"/>
        <v>1.51</v>
      </c>
      <c r="Q59" s="25" t="e">
        <f t="shared" si="7"/>
        <v>#DIV/0!</v>
      </c>
      <c r="R59" s="27">
        <f t="shared" si="8"/>
        <v>1.51</v>
      </c>
      <c r="S59" s="25" t="e">
        <f t="shared" si="9"/>
        <v>#DIV/0!</v>
      </c>
      <c r="T59" s="27">
        <f t="shared" si="10"/>
        <v>1.51</v>
      </c>
    </row>
    <row r="60" spans="1:20" ht="24" hidden="1" outlineLevel="7">
      <c r="A60" s="4" t="s">
        <v>75</v>
      </c>
      <c r="B60" s="19" t="s">
        <v>76</v>
      </c>
      <c r="C60" s="20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18">
        <f t="shared" si="14"/>
        <v>0</v>
      </c>
      <c r="J60" s="20">
        <v>1.51</v>
      </c>
      <c r="K60" s="25">
        <f t="shared" si="2"/>
        <v>4.5051380314429689E-7</v>
      </c>
      <c r="L60" s="25">
        <f t="shared" si="12"/>
        <v>3.2435385407510594E-6</v>
      </c>
      <c r="M60" s="25" t="e">
        <f t="shared" si="3"/>
        <v>#DIV/0!</v>
      </c>
      <c r="N60" s="27">
        <f t="shared" si="4"/>
        <v>1.51</v>
      </c>
      <c r="O60" s="25" t="e">
        <f t="shared" si="5"/>
        <v>#DIV/0!</v>
      </c>
      <c r="P60" s="27">
        <f t="shared" si="6"/>
        <v>1.51</v>
      </c>
      <c r="Q60" s="25" t="e">
        <f t="shared" si="7"/>
        <v>#DIV/0!</v>
      </c>
      <c r="R60" s="27">
        <f t="shared" si="8"/>
        <v>1.51</v>
      </c>
      <c r="S60" s="25" t="e">
        <f t="shared" si="9"/>
        <v>#DIV/0!</v>
      </c>
      <c r="T60" s="27">
        <f t="shared" si="10"/>
        <v>1.51</v>
      </c>
    </row>
    <row r="61" spans="1:20" ht="36" outlineLevel="2" collapsed="1">
      <c r="A61" s="4" t="s">
        <v>77</v>
      </c>
      <c r="B61" s="19" t="s">
        <v>78</v>
      </c>
      <c r="C61" s="20">
        <v>8160.66</v>
      </c>
      <c r="D61" s="20">
        <v>153700</v>
      </c>
      <c r="E61" s="20">
        <v>153700</v>
      </c>
      <c r="F61" s="20">
        <v>38400</v>
      </c>
      <c r="G61" s="20">
        <v>38400</v>
      </c>
      <c r="H61" s="20">
        <v>38400</v>
      </c>
      <c r="I61" s="18">
        <f t="shared" si="14"/>
        <v>115200</v>
      </c>
      <c r="J61" s="20">
        <v>286380.27</v>
      </c>
      <c r="K61" s="25">
        <f t="shared" si="2"/>
        <v>8.5442559326616305E-2</v>
      </c>
      <c r="L61" s="25">
        <f t="shared" si="12"/>
        <v>0.61515592255343998</v>
      </c>
      <c r="M61" s="25">
        <f t="shared" si="3"/>
        <v>3509.2782936674239</v>
      </c>
      <c r="N61" s="27">
        <f t="shared" si="4"/>
        <v>278219.61000000004</v>
      </c>
      <c r="O61" s="25">
        <f t="shared" si="5"/>
        <v>186.32418347430061</v>
      </c>
      <c r="P61" s="27">
        <f t="shared" si="6"/>
        <v>132680.27000000002</v>
      </c>
      <c r="Q61" s="25">
        <f t="shared" si="7"/>
        <v>186.32418347430061</v>
      </c>
      <c r="R61" s="27">
        <f t="shared" si="8"/>
        <v>132680.27000000002</v>
      </c>
      <c r="S61" s="25">
        <f t="shared" si="9"/>
        <v>248.59398437500002</v>
      </c>
      <c r="T61" s="27">
        <f t="shared" si="10"/>
        <v>171180.27000000002</v>
      </c>
    </row>
    <row r="62" spans="1:20" ht="48" hidden="1" outlineLevel="3">
      <c r="A62" s="4" t="s">
        <v>79</v>
      </c>
      <c r="B62" s="19" t="s">
        <v>80</v>
      </c>
      <c r="C62" s="20"/>
      <c r="D62" s="20">
        <v>153700</v>
      </c>
      <c r="E62" s="20">
        <v>153700</v>
      </c>
      <c r="F62" s="20">
        <v>38400</v>
      </c>
      <c r="G62" s="20">
        <v>38400</v>
      </c>
      <c r="H62" s="20">
        <v>38400</v>
      </c>
      <c r="I62" s="18">
        <f t="shared" si="14"/>
        <v>115200</v>
      </c>
      <c r="J62" s="20">
        <v>286380.27</v>
      </c>
      <c r="K62" s="25">
        <f t="shared" si="2"/>
        <v>8.5442559326616305E-2</v>
      </c>
      <c r="L62" s="25">
        <f t="shared" si="12"/>
        <v>0.61515592255343998</v>
      </c>
      <c r="M62" s="25" t="e">
        <f t="shared" si="3"/>
        <v>#DIV/0!</v>
      </c>
      <c r="N62" s="27">
        <f t="shared" si="4"/>
        <v>286380.27</v>
      </c>
      <c r="O62" s="25">
        <f t="shared" si="5"/>
        <v>186.32418347430061</v>
      </c>
      <c r="P62" s="27">
        <f t="shared" si="6"/>
        <v>132680.27000000002</v>
      </c>
      <c r="Q62" s="25">
        <f t="shared" si="7"/>
        <v>186.32418347430061</v>
      </c>
      <c r="R62" s="27">
        <f t="shared" si="8"/>
        <v>132680.27000000002</v>
      </c>
      <c r="S62" s="25">
        <f t="shared" si="9"/>
        <v>248.59398437500002</v>
      </c>
      <c r="T62" s="27">
        <f t="shared" si="10"/>
        <v>171180.27000000002</v>
      </c>
    </row>
    <row r="63" spans="1:20" ht="84" hidden="1" outlineLevel="4">
      <c r="A63" s="4" t="s">
        <v>81</v>
      </c>
      <c r="B63" s="19" t="s">
        <v>82</v>
      </c>
      <c r="C63" s="20"/>
      <c r="D63" s="20">
        <v>153700</v>
      </c>
      <c r="E63" s="20">
        <v>153700</v>
      </c>
      <c r="F63" s="20">
        <v>38400</v>
      </c>
      <c r="G63" s="20">
        <v>38400</v>
      </c>
      <c r="H63" s="20">
        <v>38400</v>
      </c>
      <c r="I63" s="18">
        <f t="shared" si="14"/>
        <v>115200</v>
      </c>
      <c r="J63" s="20">
        <v>286376.40000000002</v>
      </c>
      <c r="K63" s="25">
        <f t="shared" si="2"/>
        <v>8.5441404698524792E-2</v>
      </c>
      <c r="L63" s="25">
        <f t="shared" si="12"/>
        <v>0.61514760964340509</v>
      </c>
      <c r="M63" s="25" t="e">
        <f t="shared" si="3"/>
        <v>#DIV/0!</v>
      </c>
      <c r="N63" s="27">
        <f t="shared" si="4"/>
        <v>286376.40000000002</v>
      </c>
      <c r="O63" s="25">
        <f t="shared" si="5"/>
        <v>186.32166558230321</v>
      </c>
      <c r="P63" s="27">
        <f t="shared" si="6"/>
        <v>132676.40000000002</v>
      </c>
      <c r="Q63" s="25">
        <f t="shared" si="7"/>
        <v>186.32166558230321</v>
      </c>
      <c r="R63" s="27">
        <f t="shared" si="8"/>
        <v>132676.40000000002</v>
      </c>
      <c r="S63" s="25">
        <f t="shared" si="9"/>
        <v>248.59062500000002</v>
      </c>
      <c r="T63" s="27">
        <f t="shared" si="10"/>
        <v>171176.40000000002</v>
      </c>
    </row>
    <row r="64" spans="1:20" ht="84" hidden="1" outlineLevel="7">
      <c r="A64" s="4" t="s">
        <v>81</v>
      </c>
      <c r="B64" s="19" t="s">
        <v>82</v>
      </c>
      <c r="C64" s="20"/>
      <c r="D64" s="20">
        <v>153700</v>
      </c>
      <c r="E64" s="20">
        <v>153700</v>
      </c>
      <c r="F64" s="20">
        <v>38400</v>
      </c>
      <c r="G64" s="20">
        <v>38400</v>
      </c>
      <c r="H64" s="20">
        <v>38400</v>
      </c>
      <c r="I64" s="18">
        <f t="shared" si="14"/>
        <v>115200</v>
      </c>
      <c r="J64" s="20">
        <v>286376.40000000002</v>
      </c>
      <c r="K64" s="25">
        <f t="shared" si="2"/>
        <v>8.5441404698524792E-2</v>
      </c>
      <c r="L64" s="25">
        <f t="shared" si="12"/>
        <v>0.61514760964340509</v>
      </c>
      <c r="M64" s="25" t="e">
        <f t="shared" si="3"/>
        <v>#DIV/0!</v>
      </c>
      <c r="N64" s="27">
        <f t="shared" si="4"/>
        <v>286376.40000000002</v>
      </c>
      <c r="O64" s="25">
        <f t="shared" si="5"/>
        <v>186.32166558230321</v>
      </c>
      <c r="P64" s="27">
        <f t="shared" si="6"/>
        <v>132676.40000000002</v>
      </c>
      <c r="Q64" s="25">
        <f t="shared" si="7"/>
        <v>186.32166558230321</v>
      </c>
      <c r="R64" s="27">
        <f t="shared" si="8"/>
        <v>132676.40000000002</v>
      </c>
      <c r="S64" s="25">
        <f t="shared" si="9"/>
        <v>248.59062500000002</v>
      </c>
      <c r="T64" s="27">
        <f t="shared" si="10"/>
        <v>171176.40000000002</v>
      </c>
    </row>
    <row r="65" spans="1:20" ht="60" hidden="1" outlineLevel="4">
      <c r="A65" s="4" t="s">
        <v>83</v>
      </c>
      <c r="B65" s="19" t="s">
        <v>84</v>
      </c>
      <c r="C65" s="20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18">
        <f t="shared" si="14"/>
        <v>0</v>
      </c>
      <c r="J65" s="20">
        <v>3.87</v>
      </c>
      <c r="K65" s="25">
        <f t="shared" si="2"/>
        <v>1.1546280915022709E-6</v>
      </c>
      <c r="L65" s="25">
        <f t="shared" si="12"/>
        <v>8.3129100349050338E-6</v>
      </c>
      <c r="M65" s="25" t="e">
        <f t="shared" si="3"/>
        <v>#DIV/0!</v>
      </c>
      <c r="N65" s="27">
        <f t="shared" si="4"/>
        <v>3.87</v>
      </c>
      <c r="O65" s="25" t="e">
        <f t="shared" si="5"/>
        <v>#DIV/0!</v>
      </c>
      <c r="P65" s="27">
        <f t="shared" si="6"/>
        <v>3.87</v>
      </c>
      <c r="Q65" s="25" t="e">
        <f t="shared" si="7"/>
        <v>#DIV/0!</v>
      </c>
      <c r="R65" s="27">
        <f t="shared" si="8"/>
        <v>3.87</v>
      </c>
      <c r="S65" s="25" t="e">
        <f t="shared" si="9"/>
        <v>#DIV/0!</v>
      </c>
      <c r="T65" s="27">
        <f t="shared" si="10"/>
        <v>3.87</v>
      </c>
    </row>
    <row r="66" spans="1:20" ht="60" hidden="1" outlineLevel="7">
      <c r="A66" s="4" t="s">
        <v>83</v>
      </c>
      <c r="B66" s="19" t="s">
        <v>84</v>
      </c>
      <c r="C66" s="20"/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18">
        <f t="shared" si="14"/>
        <v>0</v>
      </c>
      <c r="J66" s="20">
        <v>3.87</v>
      </c>
      <c r="K66" s="25">
        <f t="shared" si="2"/>
        <v>1.1546280915022709E-6</v>
      </c>
      <c r="L66" s="25">
        <f t="shared" si="12"/>
        <v>8.3129100349050338E-6</v>
      </c>
      <c r="M66" s="25" t="e">
        <f t="shared" si="3"/>
        <v>#DIV/0!</v>
      </c>
      <c r="N66" s="27">
        <f t="shared" si="4"/>
        <v>3.87</v>
      </c>
      <c r="O66" s="25" t="e">
        <f t="shared" si="5"/>
        <v>#DIV/0!</v>
      </c>
      <c r="P66" s="27">
        <f t="shared" si="6"/>
        <v>3.87</v>
      </c>
      <c r="Q66" s="25" t="e">
        <f t="shared" si="7"/>
        <v>#DIV/0!</v>
      </c>
      <c r="R66" s="27">
        <f t="shared" si="8"/>
        <v>3.87</v>
      </c>
      <c r="S66" s="25" t="e">
        <f t="shared" si="9"/>
        <v>#DIV/0!</v>
      </c>
      <c r="T66" s="27">
        <f t="shared" si="10"/>
        <v>3.87</v>
      </c>
    </row>
    <row r="67" spans="1:20" ht="12" outlineLevel="1">
      <c r="A67" s="4" t="s">
        <v>85</v>
      </c>
      <c r="B67" s="19" t="s">
        <v>86</v>
      </c>
      <c r="C67" s="20">
        <f>C68+C74+C87</f>
        <v>6210667.8100000005</v>
      </c>
      <c r="D67" s="20">
        <f t="shared" ref="D67:J67" si="16">D68+D74+D87</f>
        <v>15308000</v>
      </c>
      <c r="E67" s="20">
        <f t="shared" si="16"/>
        <v>15308000</v>
      </c>
      <c r="F67" s="20">
        <f t="shared" si="16"/>
        <v>1708750</v>
      </c>
      <c r="G67" s="20">
        <f t="shared" si="16"/>
        <v>938750</v>
      </c>
      <c r="H67" s="20">
        <f t="shared" si="16"/>
        <v>1498750</v>
      </c>
      <c r="I67" s="20">
        <f t="shared" si="16"/>
        <v>4146250</v>
      </c>
      <c r="J67" s="20">
        <f t="shared" si="16"/>
        <v>3184520.88</v>
      </c>
      <c r="K67" s="25">
        <f t="shared" si="2"/>
        <v>0.95011298863657156</v>
      </c>
      <c r="L67" s="25">
        <f t="shared" si="12"/>
        <v>6.8404743100042911</v>
      </c>
      <c r="M67" s="25">
        <f t="shared" si="3"/>
        <v>51.275015464077754</v>
      </c>
      <c r="N67" s="27">
        <f t="shared" si="4"/>
        <v>-3026146.9300000006</v>
      </c>
      <c r="O67" s="25">
        <f t="shared" si="5"/>
        <v>20.802984583224458</v>
      </c>
      <c r="P67" s="27">
        <f t="shared" si="6"/>
        <v>-12123479.120000001</v>
      </c>
      <c r="Q67" s="25">
        <f t="shared" si="7"/>
        <v>20.802984583224458</v>
      </c>
      <c r="R67" s="27">
        <f t="shared" si="8"/>
        <v>-12123479.120000001</v>
      </c>
      <c r="S67" s="25">
        <f t="shared" si="9"/>
        <v>76.804844859813088</v>
      </c>
      <c r="T67" s="27">
        <f t="shared" si="10"/>
        <v>-961729.12000000011</v>
      </c>
    </row>
    <row r="68" spans="1:20" ht="12" outlineLevel="2" collapsed="1">
      <c r="A68" s="4" t="s">
        <v>87</v>
      </c>
      <c r="B68" s="19" t="s">
        <v>88</v>
      </c>
      <c r="C68" s="20">
        <v>430246.3</v>
      </c>
      <c r="D68" s="20">
        <v>2326000</v>
      </c>
      <c r="E68" s="20">
        <v>2326000</v>
      </c>
      <c r="F68" s="20">
        <v>100000</v>
      </c>
      <c r="G68" s="20">
        <v>40000</v>
      </c>
      <c r="H68" s="20">
        <v>300000</v>
      </c>
      <c r="I68" s="18">
        <f t="shared" si="14"/>
        <v>440000</v>
      </c>
      <c r="J68" s="20">
        <v>255319.4</v>
      </c>
      <c r="K68" s="25">
        <f t="shared" si="2"/>
        <v>7.6175439675841047E-2</v>
      </c>
      <c r="L68" s="25">
        <f t="shared" si="12"/>
        <v>0.54843596960359997</v>
      </c>
      <c r="M68" s="25">
        <f t="shared" si="3"/>
        <v>59.342613754028797</v>
      </c>
      <c r="N68" s="27">
        <f t="shared" si="4"/>
        <v>-174926.9</v>
      </c>
      <c r="O68" s="25">
        <f t="shared" si="5"/>
        <v>10.976758383490971</v>
      </c>
      <c r="P68" s="27">
        <f t="shared" si="6"/>
        <v>-2070680.6</v>
      </c>
      <c r="Q68" s="25">
        <f t="shared" si="7"/>
        <v>10.976758383490971</v>
      </c>
      <c r="R68" s="27">
        <f t="shared" si="8"/>
        <v>-2070680.6</v>
      </c>
      <c r="S68" s="25">
        <f t="shared" si="9"/>
        <v>58.027136363636366</v>
      </c>
      <c r="T68" s="27">
        <f t="shared" si="10"/>
        <v>-184680.6</v>
      </c>
    </row>
    <row r="69" spans="1:20" ht="60" hidden="1" outlineLevel="3">
      <c r="A69" s="4" t="s">
        <v>89</v>
      </c>
      <c r="B69" s="19" t="s">
        <v>90</v>
      </c>
      <c r="C69" s="20"/>
      <c r="D69" s="20">
        <v>2326000</v>
      </c>
      <c r="E69" s="20">
        <v>2326000</v>
      </c>
      <c r="F69" s="20">
        <v>100000</v>
      </c>
      <c r="G69" s="20">
        <v>40000</v>
      </c>
      <c r="H69" s="20">
        <v>300000</v>
      </c>
      <c r="I69" s="18">
        <f t="shared" si="14"/>
        <v>440000</v>
      </c>
      <c r="J69" s="20">
        <v>255319.4</v>
      </c>
      <c r="K69" s="25">
        <f t="shared" si="2"/>
        <v>7.6175439675841047E-2</v>
      </c>
      <c r="L69" s="25">
        <f t="shared" si="12"/>
        <v>0.54843596960359997</v>
      </c>
      <c r="M69" s="25" t="e">
        <f t="shared" si="3"/>
        <v>#DIV/0!</v>
      </c>
      <c r="N69" s="27">
        <f t="shared" si="4"/>
        <v>255319.4</v>
      </c>
      <c r="O69" s="25">
        <f t="shared" si="5"/>
        <v>10.976758383490971</v>
      </c>
      <c r="P69" s="27">
        <f t="shared" si="6"/>
        <v>-2070680.6</v>
      </c>
      <c r="Q69" s="25">
        <f t="shared" si="7"/>
        <v>10.976758383490971</v>
      </c>
      <c r="R69" s="27">
        <f t="shared" si="8"/>
        <v>-2070680.6</v>
      </c>
      <c r="S69" s="25">
        <f t="shared" si="9"/>
        <v>58.027136363636366</v>
      </c>
      <c r="T69" s="27">
        <f t="shared" si="10"/>
        <v>-184680.6</v>
      </c>
    </row>
    <row r="70" spans="1:20" ht="96" hidden="1" outlineLevel="4">
      <c r="A70" s="4" t="s">
        <v>91</v>
      </c>
      <c r="B70" s="19" t="s">
        <v>92</v>
      </c>
      <c r="C70" s="20"/>
      <c r="D70" s="20">
        <v>2326000</v>
      </c>
      <c r="E70" s="20">
        <v>2326000</v>
      </c>
      <c r="F70" s="20">
        <v>100000</v>
      </c>
      <c r="G70" s="20">
        <v>40000</v>
      </c>
      <c r="H70" s="20">
        <v>300000</v>
      </c>
      <c r="I70" s="18">
        <f t="shared" si="14"/>
        <v>440000</v>
      </c>
      <c r="J70" s="20">
        <v>247376.81</v>
      </c>
      <c r="K70" s="25">
        <f t="shared" ref="K70:K133" si="17">J70/J$5*100</f>
        <v>7.3805740054837185E-2</v>
      </c>
      <c r="L70" s="25">
        <f t="shared" si="12"/>
        <v>0.5313749783596371</v>
      </c>
      <c r="M70" s="25" t="e">
        <f t="shared" ref="M70:M133" si="18">J70/C70*100</f>
        <v>#DIV/0!</v>
      </c>
      <c r="N70" s="27">
        <f t="shared" ref="N70:N133" si="19">J70-C70</f>
        <v>247376.81</v>
      </c>
      <c r="O70" s="25">
        <f t="shared" ref="O70:O133" si="20">J70/D70*100</f>
        <v>10.635288478073948</v>
      </c>
      <c r="P70" s="27">
        <f t="shared" ref="P70:P133" si="21">J70-D70</f>
        <v>-2078623.19</v>
      </c>
      <c r="Q70" s="25">
        <f t="shared" ref="Q70:Q133" si="22">J70/E70*100</f>
        <v>10.635288478073948</v>
      </c>
      <c r="R70" s="27">
        <f t="shared" ref="R70:R133" si="23">J70-E70</f>
        <v>-2078623.19</v>
      </c>
      <c r="S70" s="25">
        <f t="shared" ref="S70:S133" si="24">J70/I70*100</f>
        <v>56.222002272727266</v>
      </c>
      <c r="T70" s="27">
        <f t="shared" ref="T70:T133" si="25">J70-I70</f>
        <v>-192623.19</v>
      </c>
    </row>
    <row r="71" spans="1:20" ht="96" hidden="1" outlineLevel="7">
      <c r="A71" s="4" t="s">
        <v>91</v>
      </c>
      <c r="B71" s="19" t="s">
        <v>92</v>
      </c>
      <c r="C71" s="20"/>
      <c r="D71" s="20">
        <v>2326000</v>
      </c>
      <c r="E71" s="20">
        <v>2326000</v>
      </c>
      <c r="F71" s="20">
        <v>100000</v>
      </c>
      <c r="G71" s="20">
        <v>40000</v>
      </c>
      <c r="H71" s="20">
        <v>300000</v>
      </c>
      <c r="I71" s="18">
        <f t="shared" ref="I71:I134" si="26">F71+G71+H71</f>
        <v>440000</v>
      </c>
      <c r="J71" s="20">
        <v>247376.81</v>
      </c>
      <c r="K71" s="25">
        <f t="shared" si="17"/>
        <v>7.3805740054837185E-2</v>
      </c>
      <c r="L71" s="25">
        <f t="shared" ref="L71:L134" si="27">J71/J$6*100</f>
        <v>0.5313749783596371</v>
      </c>
      <c r="M71" s="25" t="e">
        <f t="shared" si="18"/>
        <v>#DIV/0!</v>
      </c>
      <c r="N71" s="27">
        <f t="shared" si="19"/>
        <v>247376.81</v>
      </c>
      <c r="O71" s="25">
        <f t="shared" si="20"/>
        <v>10.635288478073948</v>
      </c>
      <c r="P71" s="27">
        <f t="shared" si="21"/>
        <v>-2078623.19</v>
      </c>
      <c r="Q71" s="25">
        <f t="shared" si="22"/>
        <v>10.635288478073948</v>
      </c>
      <c r="R71" s="27">
        <f t="shared" si="23"/>
        <v>-2078623.19</v>
      </c>
      <c r="S71" s="25">
        <f t="shared" si="24"/>
        <v>56.222002272727266</v>
      </c>
      <c r="T71" s="27">
        <f t="shared" si="25"/>
        <v>-192623.19</v>
      </c>
    </row>
    <row r="72" spans="1:20" ht="72" hidden="1" outlineLevel="4">
      <c r="A72" s="4" t="s">
        <v>93</v>
      </c>
      <c r="B72" s="19" t="s">
        <v>94</v>
      </c>
      <c r="C72" s="20"/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18">
        <f t="shared" si="26"/>
        <v>0</v>
      </c>
      <c r="J72" s="20">
        <v>7942.59</v>
      </c>
      <c r="K72" s="25">
        <f t="shared" si="17"/>
        <v>2.3696996210038818E-3</v>
      </c>
      <c r="L72" s="25">
        <f t="shared" si="27"/>
        <v>1.7060991243962886E-2</v>
      </c>
      <c r="M72" s="25" t="e">
        <f t="shared" si="18"/>
        <v>#DIV/0!</v>
      </c>
      <c r="N72" s="27">
        <f t="shared" si="19"/>
        <v>7942.59</v>
      </c>
      <c r="O72" s="25" t="e">
        <f t="shared" si="20"/>
        <v>#DIV/0!</v>
      </c>
      <c r="P72" s="27">
        <f t="shared" si="21"/>
        <v>7942.59</v>
      </c>
      <c r="Q72" s="25" t="e">
        <f t="shared" si="22"/>
        <v>#DIV/0!</v>
      </c>
      <c r="R72" s="27">
        <f t="shared" si="23"/>
        <v>7942.59</v>
      </c>
      <c r="S72" s="25" t="e">
        <f t="shared" si="24"/>
        <v>#DIV/0!</v>
      </c>
      <c r="T72" s="27">
        <f t="shared" si="25"/>
        <v>7942.59</v>
      </c>
    </row>
    <row r="73" spans="1:20" ht="72" hidden="1" outlineLevel="7">
      <c r="A73" s="4" t="s">
        <v>93</v>
      </c>
      <c r="B73" s="19" t="s">
        <v>94</v>
      </c>
      <c r="C73" s="20"/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18">
        <f t="shared" si="26"/>
        <v>0</v>
      </c>
      <c r="J73" s="20">
        <v>7942.59</v>
      </c>
      <c r="K73" s="25">
        <f t="shared" si="17"/>
        <v>2.3696996210038818E-3</v>
      </c>
      <c r="L73" s="25">
        <f t="shared" si="27"/>
        <v>1.7060991243962886E-2</v>
      </c>
      <c r="M73" s="25" t="e">
        <f t="shared" si="18"/>
        <v>#DIV/0!</v>
      </c>
      <c r="N73" s="27">
        <f t="shared" si="19"/>
        <v>7942.59</v>
      </c>
      <c r="O73" s="25" t="e">
        <f t="shared" si="20"/>
        <v>#DIV/0!</v>
      </c>
      <c r="P73" s="27">
        <f t="shared" si="21"/>
        <v>7942.59</v>
      </c>
      <c r="Q73" s="25" t="e">
        <f t="shared" si="22"/>
        <v>#DIV/0!</v>
      </c>
      <c r="R73" s="27">
        <f t="shared" si="23"/>
        <v>7942.59</v>
      </c>
      <c r="S73" s="25" t="e">
        <f t="shared" si="24"/>
        <v>#DIV/0!</v>
      </c>
      <c r="T73" s="27">
        <f t="shared" si="25"/>
        <v>7942.59</v>
      </c>
    </row>
    <row r="74" spans="1:20" ht="12" outlineLevel="2">
      <c r="A74" s="4" t="s">
        <v>95</v>
      </c>
      <c r="B74" s="19" t="s">
        <v>96</v>
      </c>
      <c r="C74" s="20">
        <f>C75+C82</f>
        <v>4293267.8100000005</v>
      </c>
      <c r="D74" s="20">
        <f t="shared" ref="D74:J74" si="28">D75+D82</f>
        <v>10449000</v>
      </c>
      <c r="E74" s="20">
        <f t="shared" si="28"/>
        <v>10449000</v>
      </c>
      <c r="F74" s="20">
        <f t="shared" si="28"/>
        <v>1117750</v>
      </c>
      <c r="G74" s="20">
        <f t="shared" si="28"/>
        <v>587750</v>
      </c>
      <c r="H74" s="20">
        <f t="shared" si="28"/>
        <v>597750</v>
      </c>
      <c r="I74" s="20">
        <f t="shared" si="28"/>
        <v>2303250</v>
      </c>
      <c r="J74" s="20">
        <f t="shared" si="28"/>
        <v>2012632.8199999998</v>
      </c>
      <c r="K74" s="25">
        <f t="shared" si="17"/>
        <v>0.60047607024584837</v>
      </c>
      <c r="L74" s="25">
        <f t="shared" si="27"/>
        <v>4.3232133245367477</v>
      </c>
      <c r="M74" s="25">
        <f t="shared" si="18"/>
        <v>46.878809081327717</v>
      </c>
      <c r="N74" s="27">
        <f t="shared" si="19"/>
        <v>-2280634.9900000007</v>
      </c>
      <c r="O74" s="25">
        <f t="shared" si="20"/>
        <v>19.261487415063641</v>
      </c>
      <c r="P74" s="27">
        <f t="shared" si="21"/>
        <v>-8436367.1799999997</v>
      </c>
      <c r="Q74" s="25">
        <f t="shared" si="22"/>
        <v>19.261487415063641</v>
      </c>
      <c r="R74" s="27">
        <f t="shared" si="23"/>
        <v>-8436367.1799999997</v>
      </c>
      <c r="S74" s="25">
        <f t="shared" si="24"/>
        <v>87.382299793769675</v>
      </c>
      <c r="T74" s="27">
        <f t="shared" si="25"/>
        <v>-290617.18000000017</v>
      </c>
    </row>
    <row r="75" spans="1:20" ht="12" outlineLevel="3" collapsed="1">
      <c r="A75" s="4" t="s">
        <v>97</v>
      </c>
      <c r="B75" s="19" t="s">
        <v>98</v>
      </c>
      <c r="C75" s="20">
        <v>1022380</v>
      </c>
      <c r="D75" s="20">
        <v>871000</v>
      </c>
      <c r="E75" s="20">
        <v>871000</v>
      </c>
      <c r="F75" s="20">
        <v>436750</v>
      </c>
      <c r="G75" s="20">
        <v>198750</v>
      </c>
      <c r="H75" s="20">
        <v>117750</v>
      </c>
      <c r="I75" s="18">
        <f t="shared" si="26"/>
        <v>753250</v>
      </c>
      <c r="J75" s="20">
        <v>671522.14</v>
      </c>
      <c r="K75" s="25">
        <f t="shared" si="17"/>
        <v>0.20035098886556094</v>
      </c>
      <c r="L75" s="25">
        <f t="shared" si="27"/>
        <v>1.4424555907666414</v>
      </c>
      <c r="M75" s="25">
        <f t="shared" si="18"/>
        <v>65.682245349087424</v>
      </c>
      <c r="N75" s="27">
        <f t="shared" si="19"/>
        <v>-350857.86</v>
      </c>
      <c r="O75" s="25">
        <f t="shared" si="20"/>
        <v>77.097834672789901</v>
      </c>
      <c r="P75" s="27">
        <f t="shared" si="21"/>
        <v>-199477.86</v>
      </c>
      <c r="Q75" s="25">
        <f t="shared" si="22"/>
        <v>77.097834672789901</v>
      </c>
      <c r="R75" s="27">
        <f t="shared" si="23"/>
        <v>-199477.86</v>
      </c>
      <c r="S75" s="25">
        <f t="shared" si="24"/>
        <v>89.14996880185862</v>
      </c>
      <c r="T75" s="27">
        <f t="shared" si="25"/>
        <v>-81727.859999999986</v>
      </c>
    </row>
    <row r="76" spans="1:20" ht="48" hidden="1" outlineLevel="4">
      <c r="A76" s="4" t="s">
        <v>99</v>
      </c>
      <c r="B76" s="19" t="s">
        <v>100</v>
      </c>
      <c r="C76" s="20"/>
      <c r="D76" s="20">
        <v>871000</v>
      </c>
      <c r="E76" s="20">
        <v>871000</v>
      </c>
      <c r="F76" s="20">
        <v>436750</v>
      </c>
      <c r="G76" s="20">
        <v>198750</v>
      </c>
      <c r="H76" s="20">
        <v>117750</v>
      </c>
      <c r="I76" s="18">
        <f t="shared" si="26"/>
        <v>753250</v>
      </c>
      <c r="J76" s="20">
        <v>656427.86</v>
      </c>
      <c r="K76" s="25">
        <f t="shared" si="17"/>
        <v>0.19584755741620669</v>
      </c>
      <c r="L76" s="25">
        <f t="shared" si="27"/>
        <v>1.410032492140888</v>
      </c>
      <c r="M76" s="25" t="e">
        <f t="shared" si="18"/>
        <v>#DIV/0!</v>
      </c>
      <c r="N76" s="27">
        <f t="shared" si="19"/>
        <v>656427.86</v>
      </c>
      <c r="O76" s="25">
        <f t="shared" si="20"/>
        <v>75.364851894374283</v>
      </c>
      <c r="P76" s="27">
        <f t="shared" si="21"/>
        <v>-214572.14</v>
      </c>
      <c r="Q76" s="25">
        <f t="shared" si="22"/>
        <v>75.364851894374283</v>
      </c>
      <c r="R76" s="27">
        <f t="shared" si="23"/>
        <v>-214572.14</v>
      </c>
      <c r="S76" s="25">
        <f t="shared" si="24"/>
        <v>87.146081646199804</v>
      </c>
      <c r="T76" s="27">
        <f t="shared" si="25"/>
        <v>-96822.140000000014</v>
      </c>
    </row>
    <row r="77" spans="1:20" ht="48" hidden="1" outlineLevel="7">
      <c r="A77" s="4" t="s">
        <v>99</v>
      </c>
      <c r="B77" s="19" t="s">
        <v>100</v>
      </c>
      <c r="C77" s="20"/>
      <c r="D77" s="20">
        <v>871000</v>
      </c>
      <c r="E77" s="20">
        <v>871000</v>
      </c>
      <c r="F77" s="20">
        <v>436750</v>
      </c>
      <c r="G77" s="20">
        <v>198750</v>
      </c>
      <c r="H77" s="20">
        <v>117750</v>
      </c>
      <c r="I77" s="18">
        <f t="shared" si="26"/>
        <v>753250</v>
      </c>
      <c r="J77" s="20">
        <v>656427.86</v>
      </c>
      <c r="K77" s="25">
        <f t="shared" si="17"/>
        <v>0.19584755741620669</v>
      </c>
      <c r="L77" s="25">
        <f t="shared" si="27"/>
        <v>1.410032492140888</v>
      </c>
      <c r="M77" s="25" t="e">
        <f t="shared" si="18"/>
        <v>#DIV/0!</v>
      </c>
      <c r="N77" s="27">
        <f t="shared" si="19"/>
        <v>656427.86</v>
      </c>
      <c r="O77" s="25">
        <f t="shared" si="20"/>
        <v>75.364851894374283</v>
      </c>
      <c r="P77" s="27">
        <f t="shared" si="21"/>
        <v>-214572.14</v>
      </c>
      <c r="Q77" s="25">
        <f t="shared" si="22"/>
        <v>75.364851894374283</v>
      </c>
      <c r="R77" s="27">
        <f t="shared" si="23"/>
        <v>-214572.14</v>
      </c>
      <c r="S77" s="25">
        <f t="shared" si="24"/>
        <v>87.146081646199804</v>
      </c>
      <c r="T77" s="27">
        <f t="shared" si="25"/>
        <v>-96822.140000000014</v>
      </c>
    </row>
    <row r="78" spans="1:20" ht="24" hidden="1" outlineLevel="4">
      <c r="A78" s="4" t="s">
        <v>101</v>
      </c>
      <c r="B78" s="19" t="s">
        <v>102</v>
      </c>
      <c r="C78" s="20"/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18">
        <f t="shared" si="26"/>
        <v>0</v>
      </c>
      <c r="J78" s="20">
        <v>14079.23</v>
      </c>
      <c r="K78" s="25">
        <f t="shared" si="17"/>
        <v>4.2005877169823038E-3</v>
      </c>
      <c r="L78" s="25">
        <f t="shared" si="27"/>
        <v>3.024273187357519E-2</v>
      </c>
      <c r="M78" s="25" t="e">
        <f t="shared" si="18"/>
        <v>#DIV/0!</v>
      </c>
      <c r="N78" s="27">
        <f t="shared" si="19"/>
        <v>14079.23</v>
      </c>
      <c r="O78" s="25" t="e">
        <f t="shared" si="20"/>
        <v>#DIV/0!</v>
      </c>
      <c r="P78" s="27">
        <f t="shared" si="21"/>
        <v>14079.23</v>
      </c>
      <c r="Q78" s="25" t="e">
        <f t="shared" si="22"/>
        <v>#DIV/0!</v>
      </c>
      <c r="R78" s="27">
        <f t="shared" si="23"/>
        <v>14079.23</v>
      </c>
      <c r="S78" s="25" t="e">
        <f t="shared" si="24"/>
        <v>#DIV/0!</v>
      </c>
      <c r="T78" s="27">
        <f t="shared" si="25"/>
        <v>14079.23</v>
      </c>
    </row>
    <row r="79" spans="1:20" ht="24" hidden="1" outlineLevel="7">
      <c r="A79" s="4" t="s">
        <v>101</v>
      </c>
      <c r="B79" s="19" t="s">
        <v>102</v>
      </c>
      <c r="C79" s="20"/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18">
        <f t="shared" si="26"/>
        <v>0</v>
      </c>
      <c r="J79" s="20">
        <v>14079.23</v>
      </c>
      <c r="K79" s="25">
        <f t="shared" si="17"/>
        <v>4.2005877169823038E-3</v>
      </c>
      <c r="L79" s="25">
        <f t="shared" si="27"/>
        <v>3.024273187357519E-2</v>
      </c>
      <c r="M79" s="25" t="e">
        <f t="shared" si="18"/>
        <v>#DIV/0!</v>
      </c>
      <c r="N79" s="27">
        <f t="shared" si="19"/>
        <v>14079.23</v>
      </c>
      <c r="O79" s="25" t="e">
        <f t="shared" si="20"/>
        <v>#DIV/0!</v>
      </c>
      <c r="P79" s="27">
        <f t="shared" si="21"/>
        <v>14079.23</v>
      </c>
      <c r="Q79" s="25" t="e">
        <f t="shared" si="22"/>
        <v>#DIV/0!</v>
      </c>
      <c r="R79" s="27">
        <f t="shared" si="23"/>
        <v>14079.23</v>
      </c>
      <c r="S79" s="25" t="e">
        <f t="shared" si="24"/>
        <v>#DIV/0!</v>
      </c>
      <c r="T79" s="27">
        <f t="shared" si="25"/>
        <v>14079.23</v>
      </c>
    </row>
    <row r="80" spans="1:20" ht="60" hidden="1" outlineLevel="4">
      <c r="A80" s="4" t="s">
        <v>103</v>
      </c>
      <c r="B80" s="19" t="s">
        <v>104</v>
      </c>
      <c r="C80" s="20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18">
        <f t="shared" si="26"/>
        <v>0</v>
      </c>
      <c r="J80" s="20">
        <v>1015.05</v>
      </c>
      <c r="K80" s="25">
        <f t="shared" si="17"/>
        <v>3.0284373237193286E-4</v>
      </c>
      <c r="L80" s="25">
        <f t="shared" si="27"/>
        <v>2.180366752178386E-3</v>
      </c>
      <c r="M80" s="25" t="e">
        <f t="shared" si="18"/>
        <v>#DIV/0!</v>
      </c>
      <c r="N80" s="27">
        <f t="shared" si="19"/>
        <v>1015.05</v>
      </c>
      <c r="O80" s="25" t="e">
        <f t="shared" si="20"/>
        <v>#DIV/0!</v>
      </c>
      <c r="P80" s="27">
        <f t="shared" si="21"/>
        <v>1015.05</v>
      </c>
      <c r="Q80" s="25" t="e">
        <f t="shared" si="22"/>
        <v>#DIV/0!</v>
      </c>
      <c r="R80" s="27">
        <f t="shared" si="23"/>
        <v>1015.05</v>
      </c>
      <c r="S80" s="25" t="e">
        <f t="shared" si="24"/>
        <v>#DIV/0!</v>
      </c>
      <c r="T80" s="27">
        <f t="shared" si="25"/>
        <v>1015.05</v>
      </c>
    </row>
    <row r="81" spans="1:20" ht="60" hidden="1" outlineLevel="7">
      <c r="A81" s="4" t="s">
        <v>103</v>
      </c>
      <c r="B81" s="19" t="s">
        <v>104</v>
      </c>
      <c r="C81" s="20"/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18">
        <f t="shared" si="26"/>
        <v>0</v>
      </c>
      <c r="J81" s="20">
        <v>1015.05</v>
      </c>
      <c r="K81" s="25">
        <f t="shared" si="17"/>
        <v>3.0284373237193286E-4</v>
      </c>
      <c r="L81" s="25">
        <f t="shared" si="27"/>
        <v>2.180366752178386E-3</v>
      </c>
      <c r="M81" s="25" t="e">
        <f t="shared" si="18"/>
        <v>#DIV/0!</v>
      </c>
      <c r="N81" s="27">
        <f t="shared" si="19"/>
        <v>1015.05</v>
      </c>
      <c r="O81" s="25" t="e">
        <f t="shared" si="20"/>
        <v>#DIV/0!</v>
      </c>
      <c r="P81" s="27">
        <f t="shared" si="21"/>
        <v>1015.05</v>
      </c>
      <c r="Q81" s="25" t="e">
        <f t="shared" si="22"/>
        <v>#DIV/0!</v>
      </c>
      <c r="R81" s="27">
        <f t="shared" si="23"/>
        <v>1015.05</v>
      </c>
      <c r="S81" s="25" t="e">
        <f t="shared" si="24"/>
        <v>#DIV/0!</v>
      </c>
      <c r="T81" s="27">
        <f t="shared" si="25"/>
        <v>1015.05</v>
      </c>
    </row>
    <row r="82" spans="1:20" ht="12" outlineLevel="3" collapsed="1">
      <c r="A82" s="4" t="s">
        <v>105</v>
      </c>
      <c r="B82" s="19" t="s">
        <v>106</v>
      </c>
      <c r="C82" s="20">
        <v>3270887.81</v>
      </c>
      <c r="D82" s="20">
        <v>9578000</v>
      </c>
      <c r="E82" s="20">
        <v>9578000</v>
      </c>
      <c r="F82" s="20">
        <v>681000</v>
      </c>
      <c r="G82" s="20">
        <v>389000</v>
      </c>
      <c r="H82" s="20">
        <v>480000</v>
      </c>
      <c r="I82" s="18">
        <f t="shared" si="26"/>
        <v>1550000</v>
      </c>
      <c r="J82" s="20">
        <v>1341110.68</v>
      </c>
      <c r="K82" s="25">
        <f t="shared" si="17"/>
        <v>0.40012508138028752</v>
      </c>
      <c r="L82" s="25">
        <f t="shared" si="27"/>
        <v>2.8807577337701065</v>
      </c>
      <c r="M82" s="25">
        <f t="shared" si="18"/>
        <v>41.001427071263564</v>
      </c>
      <c r="N82" s="27">
        <f t="shared" si="19"/>
        <v>-1929777.1300000001</v>
      </c>
      <c r="O82" s="25">
        <f t="shared" si="20"/>
        <v>14.001990812278137</v>
      </c>
      <c r="P82" s="27">
        <f t="shared" si="21"/>
        <v>-8236889.3200000003</v>
      </c>
      <c r="Q82" s="25">
        <f t="shared" si="22"/>
        <v>14.001990812278137</v>
      </c>
      <c r="R82" s="27">
        <f t="shared" si="23"/>
        <v>-8236889.3200000003</v>
      </c>
      <c r="S82" s="25">
        <f t="shared" si="24"/>
        <v>86.52326967741935</v>
      </c>
      <c r="T82" s="27">
        <f t="shared" si="25"/>
        <v>-208889.32000000007</v>
      </c>
    </row>
    <row r="83" spans="1:20" ht="48" hidden="1" outlineLevel="4">
      <c r="A83" s="4" t="s">
        <v>107</v>
      </c>
      <c r="B83" s="19" t="s">
        <v>108</v>
      </c>
      <c r="C83" s="20"/>
      <c r="D83" s="20">
        <v>9578000</v>
      </c>
      <c r="E83" s="20">
        <v>9578000</v>
      </c>
      <c r="F83" s="20">
        <v>681000</v>
      </c>
      <c r="G83" s="20">
        <v>389000</v>
      </c>
      <c r="H83" s="20">
        <v>480000</v>
      </c>
      <c r="I83" s="18">
        <f t="shared" si="26"/>
        <v>1550000</v>
      </c>
      <c r="J83" s="20">
        <v>1267884.54</v>
      </c>
      <c r="K83" s="25">
        <f t="shared" si="17"/>
        <v>0.37827780533990563</v>
      </c>
      <c r="L83" s="25">
        <f t="shared" si="27"/>
        <v>2.7234651461671708</v>
      </c>
      <c r="M83" s="25" t="e">
        <f t="shared" si="18"/>
        <v>#DIV/0!</v>
      </c>
      <c r="N83" s="27">
        <f t="shared" si="19"/>
        <v>1267884.54</v>
      </c>
      <c r="O83" s="25">
        <f t="shared" si="20"/>
        <v>13.237466485696389</v>
      </c>
      <c r="P83" s="27">
        <f t="shared" si="21"/>
        <v>-8310115.46</v>
      </c>
      <c r="Q83" s="25">
        <f t="shared" si="22"/>
        <v>13.237466485696389</v>
      </c>
      <c r="R83" s="27">
        <f t="shared" si="23"/>
        <v>-8310115.46</v>
      </c>
      <c r="S83" s="25">
        <f t="shared" si="24"/>
        <v>81.799002580645165</v>
      </c>
      <c r="T83" s="27">
        <f t="shared" si="25"/>
        <v>-282115.45999999996</v>
      </c>
    </row>
    <row r="84" spans="1:20" ht="48" hidden="1" outlineLevel="7">
      <c r="A84" s="4" t="s">
        <v>107</v>
      </c>
      <c r="B84" s="19" t="s">
        <v>108</v>
      </c>
      <c r="C84" s="20"/>
      <c r="D84" s="20">
        <v>9578000</v>
      </c>
      <c r="E84" s="20">
        <v>9578000</v>
      </c>
      <c r="F84" s="20">
        <v>681000</v>
      </c>
      <c r="G84" s="20">
        <v>389000</v>
      </c>
      <c r="H84" s="20">
        <v>480000</v>
      </c>
      <c r="I84" s="18">
        <f t="shared" si="26"/>
        <v>1550000</v>
      </c>
      <c r="J84" s="20">
        <v>1267884.54</v>
      </c>
      <c r="K84" s="25">
        <f t="shared" si="17"/>
        <v>0.37827780533990563</v>
      </c>
      <c r="L84" s="25">
        <f t="shared" si="27"/>
        <v>2.7234651461671708</v>
      </c>
      <c r="M84" s="25" t="e">
        <f t="shared" si="18"/>
        <v>#DIV/0!</v>
      </c>
      <c r="N84" s="27">
        <f t="shared" si="19"/>
        <v>1267884.54</v>
      </c>
      <c r="O84" s="25">
        <f t="shared" si="20"/>
        <v>13.237466485696389</v>
      </c>
      <c r="P84" s="27">
        <f t="shared" si="21"/>
        <v>-8310115.46</v>
      </c>
      <c r="Q84" s="25">
        <f t="shared" si="22"/>
        <v>13.237466485696389</v>
      </c>
      <c r="R84" s="27">
        <f t="shared" si="23"/>
        <v>-8310115.46</v>
      </c>
      <c r="S84" s="25">
        <f t="shared" si="24"/>
        <v>81.799002580645165</v>
      </c>
      <c r="T84" s="27">
        <f t="shared" si="25"/>
        <v>-282115.45999999996</v>
      </c>
    </row>
    <row r="85" spans="1:20" ht="24" hidden="1" outlineLevel="4">
      <c r="A85" s="4" t="s">
        <v>109</v>
      </c>
      <c r="B85" s="19" t="s">
        <v>110</v>
      </c>
      <c r="C85" s="20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18">
        <f t="shared" si="26"/>
        <v>0</v>
      </c>
      <c r="J85" s="20">
        <v>73226.14</v>
      </c>
      <c r="K85" s="25">
        <f t="shared" si="17"/>
        <v>2.184727604038194E-2</v>
      </c>
      <c r="L85" s="25">
        <f t="shared" si="27"/>
        <v>0.15729258760293563</v>
      </c>
      <c r="M85" s="25" t="e">
        <f t="shared" si="18"/>
        <v>#DIV/0!</v>
      </c>
      <c r="N85" s="27">
        <f t="shared" si="19"/>
        <v>73226.14</v>
      </c>
      <c r="O85" s="25" t="e">
        <f t="shared" si="20"/>
        <v>#DIV/0!</v>
      </c>
      <c r="P85" s="27">
        <f t="shared" si="21"/>
        <v>73226.14</v>
      </c>
      <c r="Q85" s="25" t="e">
        <f t="shared" si="22"/>
        <v>#DIV/0!</v>
      </c>
      <c r="R85" s="27">
        <f t="shared" si="23"/>
        <v>73226.14</v>
      </c>
      <c r="S85" s="25" t="e">
        <f t="shared" si="24"/>
        <v>#DIV/0!</v>
      </c>
      <c r="T85" s="27">
        <f t="shared" si="25"/>
        <v>73226.14</v>
      </c>
    </row>
    <row r="86" spans="1:20" ht="24" hidden="1" outlineLevel="7">
      <c r="A86" s="4" t="s">
        <v>109</v>
      </c>
      <c r="B86" s="19" t="s">
        <v>110</v>
      </c>
      <c r="C86" s="20"/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18">
        <f t="shared" si="26"/>
        <v>0</v>
      </c>
      <c r="J86" s="20">
        <v>73226.14</v>
      </c>
      <c r="K86" s="25">
        <f t="shared" si="17"/>
        <v>2.184727604038194E-2</v>
      </c>
      <c r="L86" s="25">
        <f t="shared" si="27"/>
        <v>0.15729258760293563</v>
      </c>
      <c r="M86" s="25" t="e">
        <f t="shared" si="18"/>
        <v>#DIV/0!</v>
      </c>
      <c r="N86" s="27">
        <f t="shared" si="19"/>
        <v>73226.14</v>
      </c>
      <c r="O86" s="25" t="e">
        <f t="shared" si="20"/>
        <v>#DIV/0!</v>
      </c>
      <c r="P86" s="27">
        <f t="shared" si="21"/>
        <v>73226.14</v>
      </c>
      <c r="Q86" s="25" t="e">
        <f t="shared" si="22"/>
        <v>#DIV/0!</v>
      </c>
      <c r="R86" s="27">
        <f t="shared" si="23"/>
        <v>73226.14</v>
      </c>
      <c r="S86" s="25" t="e">
        <f t="shared" si="24"/>
        <v>#DIV/0!</v>
      </c>
      <c r="T86" s="27">
        <f t="shared" si="25"/>
        <v>73226.14</v>
      </c>
    </row>
    <row r="87" spans="1:20" ht="12" outlineLevel="2">
      <c r="A87" s="4" t="s">
        <v>111</v>
      </c>
      <c r="B87" s="19" t="s">
        <v>112</v>
      </c>
      <c r="C87" s="20">
        <f>C88+C96</f>
        <v>1487153.7000000002</v>
      </c>
      <c r="D87" s="20">
        <f t="shared" ref="D87:J87" si="29">D88+D96</f>
        <v>2533000</v>
      </c>
      <c r="E87" s="20">
        <f t="shared" si="29"/>
        <v>2533000</v>
      </c>
      <c r="F87" s="20">
        <f t="shared" si="29"/>
        <v>491000</v>
      </c>
      <c r="G87" s="20">
        <f t="shared" si="29"/>
        <v>311000</v>
      </c>
      <c r="H87" s="20">
        <f t="shared" si="29"/>
        <v>601000</v>
      </c>
      <c r="I87" s="20">
        <f t="shared" si="29"/>
        <v>1403000</v>
      </c>
      <c r="J87" s="20">
        <f t="shared" si="29"/>
        <v>916568.65999999992</v>
      </c>
      <c r="K87" s="25">
        <f t="shared" si="17"/>
        <v>0.27346147871488213</v>
      </c>
      <c r="L87" s="25">
        <f t="shared" si="27"/>
        <v>1.9688250158639429</v>
      </c>
      <c r="M87" s="25">
        <f t="shared" si="18"/>
        <v>61.632409615764651</v>
      </c>
      <c r="N87" s="27">
        <f t="shared" si="19"/>
        <v>-570585.04000000027</v>
      </c>
      <c r="O87" s="25">
        <f t="shared" si="20"/>
        <v>36.18510303987366</v>
      </c>
      <c r="P87" s="27">
        <f t="shared" si="21"/>
        <v>-1616431.34</v>
      </c>
      <c r="Q87" s="25">
        <f t="shared" si="22"/>
        <v>36.18510303987366</v>
      </c>
      <c r="R87" s="27">
        <f t="shared" si="23"/>
        <v>-1616431.34</v>
      </c>
      <c r="S87" s="25">
        <f t="shared" si="24"/>
        <v>65.329198859586597</v>
      </c>
      <c r="T87" s="27">
        <f t="shared" si="25"/>
        <v>-486431.34000000008</v>
      </c>
    </row>
    <row r="88" spans="1:20" ht="12" outlineLevel="3" collapsed="1">
      <c r="A88" s="4" t="s">
        <v>113</v>
      </c>
      <c r="B88" s="19" t="s">
        <v>114</v>
      </c>
      <c r="C88" s="20">
        <v>862023.68000000005</v>
      </c>
      <c r="D88" s="20">
        <v>1044000</v>
      </c>
      <c r="E88" s="20">
        <v>1044000</v>
      </c>
      <c r="F88" s="20">
        <v>261000</v>
      </c>
      <c r="G88" s="20">
        <v>261000</v>
      </c>
      <c r="H88" s="20">
        <v>261000</v>
      </c>
      <c r="I88" s="18">
        <f t="shared" si="26"/>
        <v>783000</v>
      </c>
      <c r="J88" s="20">
        <v>573557.85</v>
      </c>
      <c r="K88" s="25">
        <f t="shared" si="17"/>
        <v>0.17112299889189814</v>
      </c>
      <c r="L88" s="25">
        <f t="shared" si="27"/>
        <v>1.2320244978975596</v>
      </c>
      <c r="M88" s="25">
        <f t="shared" si="18"/>
        <v>66.536205826735511</v>
      </c>
      <c r="N88" s="27">
        <f t="shared" si="19"/>
        <v>-288465.83000000007</v>
      </c>
      <c r="O88" s="25">
        <f t="shared" si="20"/>
        <v>54.938491379310342</v>
      </c>
      <c r="P88" s="27">
        <f t="shared" si="21"/>
        <v>-470442.15</v>
      </c>
      <c r="Q88" s="25">
        <f t="shared" si="22"/>
        <v>54.938491379310342</v>
      </c>
      <c r="R88" s="27">
        <f t="shared" si="23"/>
        <v>-470442.15</v>
      </c>
      <c r="S88" s="25">
        <f t="shared" si="24"/>
        <v>73.251321839080447</v>
      </c>
      <c r="T88" s="27">
        <f t="shared" si="25"/>
        <v>-209442.15000000002</v>
      </c>
    </row>
    <row r="89" spans="1:20" ht="48" hidden="1" outlineLevel="4" collapsed="1">
      <c r="A89" s="4" t="s">
        <v>115</v>
      </c>
      <c r="B89" s="19" t="s">
        <v>116</v>
      </c>
      <c r="C89" s="20"/>
      <c r="D89" s="20">
        <v>1044000</v>
      </c>
      <c r="E89" s="20">
        <v>1044000</v>
      </c>
      <c r="F89" s="20">
        <v>261000</v>
      </c>
      <c r="G89" s="20">
        <v>261000</v>
      </c>
      <c r="H89" s="20">
        <v>261000</v>
      </c>
      <c r="I89" s="18">
        <f t="shared" si="26"/>
        <v>783000</v>
      </c>
      <c r="J89" s="20">
        <v>573557.85</v>
      </c>
      <c r="K89" s="25">
        <f t="shared" si="17"/>
        <v>0.17112299889189814</v>
      </c>
      <c r="L89" s="25">
        <f t="shared" si="27"/>
        <v>1.2320244978975596</v>
      </c>
      <c r="M89" s="25" t="e">
        <f t="shared" si="18"/>
        <v>#DIV/0!</v>
      </c>
      <c r="N89" s="27">
        <f t="shared" si="19"/>
        <v>573557.85</v>
      </c>
      <c r="O89" s="25">
        <f t="shared" si="20"/>
        <v>54.938491379310342</v>
      </c>
      <c r="P89" s="27">
        <f t="shared" si="21"/>
        <v>-470442.15</v>
      </c>
      <c r="Q89" s="25">
        <f t="shared" si="22"/>
        <v>54.938491379310342</v>
      </c>
      <c r="R89" s="27">
        <f t="shared" si="23"/>
        <v>-470442.15</v>
      </c>
      <c r="S89" s="25">
        <f t="shared" si="24"/>
        <v>73.251321839080447</v>
      </c>
      <c r="T89" s="27">
        <f t="shared" si="25"/>
        <v>-209442.15000000002</v>
      </c>
    </row>
    <row r="90" spans="1:20" ht="84" hidden="1" outlineLevel="5">
      <c r="A90" s="4" t="s">
        <v>117</v>
      </c>
      <c r="B90" s="19" t="s">
        <v>118</v>
      </c>
      <c r="C90" s="20"/>
      <c r="D90" s="20">
        <v>1044000</v>
      </c>
      <c r="E90" s="20">
        <v>1044000</v>
      </c>
      <c r="F90" s="20">
        <v>261000</v>
      </c>
      <c r="G90" s="20">
        <v>261000</v>
      </c>
      <c r="H90" s="20">
        <v>261000</v>
      </c>
      <c r="I90" s="18">
        <f t="shared" si="26"/>
        <v>783000</v>
      </c>
      <c r="J90" s="20">
        <v>568780.98</v>
      </c>
      <c r="K90" s="25">
        <f t="shared" si="17"/>
        <v>0.16969780295095382</v>
      </c>
      <c r="L90" s="25">
        <f t="shared" si="27"/>
        <v>1.2217635959444753</v>
      </c>
      <c r="M90" s="25" t="e">
        <f t="shared" si="18"/>
        <v>#DIV/0!</v>
      </c>
      <c r="N90" s="27">
        <f t="shared" si="19"/>
        <v>568780.98</v>
      </c>
      <c r="O90" s="25">
        <f t="shared" si="20"/>
        <v>54.480936781609188</v>
      </c>
      <c r="P90" s="27">
        <f t="shared" si="21"/>
        <v>-475219.02</v>
      </c>
      <c r="Q90" s="25">
        <f t="shared" si="22"/>
        <v>54.480936781609188</v>
      </c>
      <c r="R90" s="27">
        <f t="shared" si="23"/>
        <v>-475219.02</v>
      </c>
      <c r="S90" s="25">
        <f t="shared" si="24"/>
        <v>72.641249042145589</v>
      </c>
      <c r="T90" s="27">
        <f t="shared" si="25"/>
        <v>-214219.02000000002</v>
      </c>
    </row>
    <row r="91" spans="1:20" ht="84" hidden="1" outlineLevel="7">
      <c r="A91" s="4" t="s">
        <v>117</v>
      </c>
      <c r="B91" s="19" t="s">
        <v>118</v>
      </c>
      <c r="C91" s="20"/>
      <c r="D91" s="20">
        <v>1044000</v>
      </c>
      <c r="E91" s="20">
        <v>1044000</v>
      </c>
      <c r="F91" s="20">
        <v>261000</v>
      </c>
      <c r="G91" s="20">
        <v>261000</v>
      </c>
      <c r="H91" s="20">
        <v>261000</v>
      </c>
      <c r="I91" s="18">
        <f t="shared" si="26"/>
        <v>783000</v>
      </c>
      <c r="J91" s="20">
        <v>568780.98</v>
      </c>
      <c r="K91" s="25">
        <f t="shared" si="17"/>
        <v>0.16969780295095382</v>
      </c>
      <c r="L91" s="25">
        <f t="shared" si="27"/>
        <v>1.2217635959444753</v>
      </c>
      <c r="M91" s="25" t="e">
        <f t="shared" si="18"/>
        <v>#DIV/0!</v>
      </c>
      <c r="N91" s="27">
        <f t="shared" si="19"/>
        <v>568780.98</v>
      </c>
      <c r="O91" s="25">
        <f t="shared" si="20"/>
        <v>54.480936781609188</v>
      </c>
      <c r="P91" s="27">
        <f t="shared" si="21"/>
        <v>-475219.02</v>
      </c>
      <c r="Q91" s="25">
        <f t="shared" si="22"/>
        <v>54.480936781609188</v>
      </c>
      <c r="R91" s="27">
        <f t="shared" si="23"/>
        <v>-475219.02</v>
      </c>
      <c r="S91" s="25">
        <f t="shared" si="24"/>
        <v>72.641249042145589</v>
      </c>
      <c r="T91" s="27">
        <f t="shared" si="25"/>
        <v>-214219.02000000002</v>
      </c>
    </row>
    <row r="92" spans="1:20" ht="60" hidden="1" outlineLevel="5">
      <c r="A92" s="4" t="s">
        <v>119</v>
      </c>
      <c r="B92" s="19" t="s">
        <v>120</v>
      </c>
      <c r="C92" s="20"/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18">
        <f t="shared" si="26"/>
        <v>0</v>
      </c>
      <c r="J92" s="20">
        <v>3614.77</v>
      </c>
      <c r="K92" s="25">
        <f t="shared" si="17"/>
        <v>1.078479324630404E-3</v>
      </c>
      <c r="L92" s="25">
        <f t="shared" si="27"/>
        <v>7.7646660999673555E-3</v>
      </c>
      <c r="M92" s="25" t="e">
        <f t="shared" si="18"/>
        <v>#DIV/0!</v>
      </c>
      <c r="N92" s="27">
        <f t="shared" si="19"/>
        <v>3614.77</v>
      </c>
      <c r="O92" s="25" t="e">
        <f t="shared" si="20"/>
        <v>#DIV/0!</v>
      </c>
      <c r="P92" s="27">
        <f t="shared" si="21"/>
        <v>3614.77</v>
      </c>
      <c r="Q92" s="25" t="e">
        <f t="shared" si="22"/>
        <v>#DIV/0!</v>
      </c>
      <c r="R92" s="27">
        <f t="shared" si="23"/>
        <v>3614.77</v>
      </c>
      <c r="S92" s="25" t="e">
        <f t="shared" si="24"/>
        <v>#DIV/0!</v>
      </c>
      <c r="T92" s="27">
        <f t="shared" si="25"/>
        <v>3614.77</v>
      </c>
    </row>
    <row r="93" spans="1:20" ht="60" hidden="1" outlineLevel="7">
      <c r="A93" s="4" t="s">
        <v>119</v>
      </c>
      <c r="B93" s="19" t="s">
        <v>120</v>
      </c>
      <c r="C93" s="20"/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18">
        <f t="shared" si="26"/>
        <v>0</v>
      </c>
      <c r="J93" s="20">
        <v>3614.77</v>
      </c>
      <c r="K93" s="25">
        <f t="shared" si="17"/>
        <v>1.078479324630404E-3</v>
      </c>
      <c r="L93" s="25">
        <f t="shared" si="27"/>
        <v>7.7646660999673555E-3</v>
      </c>
      <c r="M93" s="25" t="e">
        <f t="shared" si="18"/>
        <v>#DIV/0!</v>
      </c>
      <c r="N93" s="27">
        <f t="shared" si="19"/>
        <v>3614.77</v>
      </c>
      <c r="O93" s="25" t="e">
        <f t="shared" si="20"/>
        <v>#DIV/0!</v>
      </c>
      <c r="P93" s="27">
        <f t="shared" si="21"/>
        <v>3614.77</v>
      </c>
      <c r="Q93" s="25" t="e">
        <f t="shared" si="22"/>
        <v>#DIV/0!</v>
      </c>
      <c r="R93" s="27">
        <f t="shared" si="23"/>
        <v>3614.77</v>
      </c>
      <c r="S93" s="25" t="e">
        <f t="shared" si="24"/>
        <v>#DIV/0!</v>
      </c>
      <c r="T93" s="27">
        <f t="shared" si="25"/>
        <v>3614.77</v>
      </c>
    </row>
    <row r="94" spans="1:20" ht="84" hidden="1" outlineLevel="5">
      <c r="A94" s="4" t="s">
        <v>121</v>
      </c>
      <c r="B94" s="19" t="s">
        <v>122</v>
      </c>
      <c r="C94" s="20"/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18">
        <f t="shared" si="26"/>
        <v>0</v>
      </c>
      <c r="J94" s="20">
        <v>1162.0999999999999</v>
      </c>
      <c r="K94" s="25">
        <f t="shared" si="17"/>
        <v>3.4671661631389896E-4</v>
      </c>
      <c r="L94" s="25">
        <f t="shared" si="27"/>
        <v>2.4962358531170899E-3</v>
      </c>
      <c r="M94" s="25" t="e">
        <f t="shared" si="18"/>
        <v>#DIV/0!</v>
      </c>
      <c r="N94" s="27">
        <f t="shared" si="19"/>
        <v>1162.0999999999999</v>
      </c>
      <c r="O94" s="25" t="e">
        <f t="shared" si="20"/>
        <v>#DIV/0!</v>
      </c>
      <c r="P94" s="27">
        <f t="shared" si="21"/>
        <v>1162.0999999999999</v>
      </c>
      <c r="Q94" s="25" t="e">
        <f t="shared" si="22"/>
        <v>#DIV/0!</v>
      </c>
      <c r="R94" s="27">
        <f t="shared" si="23"/>
        <v>1162.0999999999999</v>
      </c>
      <c r="S94" s="25" t="e">
        <f t="shared" si="24"/>
        <v>#DIV/0!</v>
      </c>
      <c r="T94" s="27">
        <f t="shared" si="25"/>
        <v>1162.0999999999999</v>
      </c>
    </row>
    <row r="95" spans="1:20" ht="84" hidden="1" outlineLevel="7">
      <c r="A95" s="4" t="s">
        <v>121</v>
      </c>
      <c r="B95" s="19" t="s">
        <v>122</v>
      </c>
      <c r="C95" s="20"/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18">
        <f t="shared" si="26"/>
        <v>0</v>
      </c>
      <c r="J95" s="20">
        <v>1162.0999999999999</v>
      </c>
      <c r="K95" s="25">
        <f t="shared" si="17"/>
        <v>3.4671661631389896E-4</v>
      </c>
      <c r="L95" s="25">
        <f t="shared" si="27"/>
        <v>2.4962358531170899E-3</v>
      </c>
      <c r="M95" s="25" t="e">
        <f t="shared" si="18"/>
        <v>#DIV/0!</v>
      </c>
      <c r="N95" s="27">
        <f t="shared" si="19"/>
        <v>1162.0999999999999</v>
      </c>
      <c r="O95" s="25" t="e">
        <f t="shared" si="20"/>
        <v>#DIV/0!</v>
      </c>
      <c r="P95" s="27">
        <f t="shared" si="21"/>
        <v>1162.0999999999999</v>
      </c>
      <c r="Q95" s="25" t="e">
        <f t="shared" si="22"/>
        <v>#DIV/0!</v>
      </c>
      <c r="R95" s="27">
        <f t="shared" si="23"/>
        <v>1162.0999999999999</v>
      </c>
      <c r="S95" s="25" t="e">
        <f t="shared" si="24"/>
        <v>#DIV/0!</v>
      </c>
      <c r="T95" s="27">
        <f t="shared" si="25"/>
        <v>1162.0999999999999</v>
      </c>
    </row>
    <row r="96" spans="1:20" ht="12" outlineLevel="3" collapsed="1">
      <c r="A96" s="4" t="s">
        <v>123</v>
      </c>
      <c r="B96" s="19" t="s">
        <v>124</v>
      </c>
      <c r="C96" s="20">
        <v>625130.02</v>
      </c>
      <c r="D96" s="20">
        <v>1489000</v>
      </c>
      <c r="E96" s="20">
        <v>1489000</v>
      </c>
      <c r="F96" s="20">
        <v>230000</v>
      </c>
      <c r="G96" s="20">
        <v>50000</v>
      </c>
      <c r="H96" s="20">
        <v>340000</v>
      </c>
      <c r="I96" s="18">
        <f t="shared" si="26"/>
        <v>620000</v>
      </c>
      <c r="J96" s="20">
        <v>343010.81</v>
      </c>
      <c r="K96" s="25">
        <f t="shared" si="17"/>
        <v>0.10233847982298398</v>
      </c>
      <c r="L96" s="25">
        <f t="shared" si="27"/>
        <v>0.73680051796638335</v>
      </c>
      <c r="M96" s="25">
        <f t="shared" si="18"/>
        <v>54.870314818667644</v>
      </c>
      <c r="N96" s="27">
        <f t="shared" si="19"/>
        <v>-282119.21000000002</v>
      </c>
      <c r="O96" s="25">
        <f t="shared" si="20"/>
        <v>23.036320349227672</v>
      </c>
      <c r="P96" s="27">
        <f t="shared" si="21"/>
        <v>-1145989.19</v>
      </c>
      <c r="Q96" s="25">
        <f t="shared" si="22"/>
        <v>23.036320349227672</v>
      </c>
      <c r="R96" s="27">
        <f t="shared" si="23"/>
        <v>-1145989.19</v>
      </c>
      <c r="S96" s="25">
        <f t="shared" si="24"/>
        <v>55.324324193548392</v>
      </c>
      <c r="T96" s="27">
        <f t="shared" si="25"/>
        <v>-276989.19</v>
      </c>
    </row>
    <row r="97" spans="1:20" ht="48" hidden="1" outlineLevel="4" collapsed="1">
      <c r="A97" s="4" t="s">
        <v>125</v>
      </c>
      <c r="B97" s="19" t="s">
        <v>126</v>
      </c>
      <c r="C97" s="20"/>
      <c r="D97" s="20">
        <v>1489000</v>
      </c>
      <c r="E97" s="20">
        <v>1489000</v>
      </c>
      <c r="F97" s="20">
        <v>230000</v>
      </c>
      <c r="G97" s="20">
        <v>50000</v>
      </c>
      <c r="H97" s="20">
        <v>340000</v>
      </c>
      <c r="I97" s="18">
        <f t="shared" si="26"/>
        <v>620000</v>
      </c>
      <c r="J97" s="20">
        <v>343010.81</v>
      </c>
      <c r="K97" s="25">
        <f t="shared" si="17"/>
        <v>0.10233847982298398</v>
      </c>
      <c r="L97" s="25">
        <f t="shared" si="27"/>
        <v>0.73680051796638335</v>
      </c>
      <c r="M97" s="25" t="e">
        <f t="shared" si="18"/>
        <v>#DIV/0!</v>
      </c>
      <c r="N97" s="27">
        <f t="shared" si="19"/>
        <v>343010.81</v>
      </c>
      <c r="O97" s="25">
        <f t="shared" si="20"/>
        <v>23.036320349227672</v>
      </c>
      <c r="P97" s="27">
        <f t="shared" si="21"/>
        <v>-1145989.19</v>
      </c>
      <c r="Q97" s="25">
        <f t="shared" si="22"/>
        <v>23.036320349227672</v>
      </c>
      <c r="R97" s="27">
        <f t="shared" si="23"/>
        <v>-1145989.19</v>
      </c>
      <c r="S97" s="25">
        <f t="shared" si="24"/>
        <v>55.324324193548392</v>
      </c>
      <c r="T97" s="27">
        <f t="shared" si="25"/>
        <v>-276989.19</v>
      </c>
    </row>
    <row r="98" spans="1:20" ht="84" hidden="1" outlineLevel="5">
      <c r="A98" s="4" t="s">
        <v>127</v>
      </c>
      <c r="B98" s="19" t="s">
        <v>128</v>
      </c>
      <c r="C98" s="20"/>
      <c r="D98" s="20">
        <v>1489000</v>
      </c>
      <c r="E98" s="20">
        <v>1489000</v>
      </c>
      <c r="F98" s="20">
        <v>230000</v>
      </c>
      <c r="G98" s="20">
        <v>50000</v>
      </c>
      <c r="H98" s="20">
        <v>340000</v>
      </c>
      <c r="I98" s="18">
        <f t="shared" si="26"/>
        <v>620000</v>
      </c>
      <c r="J98" s="20">
        <v>332176.08</v>
      </c>
      <c r="K98" s="25">
        <f t="shared" si="17"/>
        <v>9.9105900075737899E-2</v>
      </c>
      <c r="L98" s="25">
        <f t="shared" si="27"/>
        <v>0.7135270978778856</v>
      </c>
      <c r="M98" s="25" t="e">
        <f t="shared" si="18"/>
        <v>#DIV/0!</v>
      </c>
      <c r="N98" s="27">
        <f t="shared" si="19"/>
        <v>332176.08</v>
      </c>
      <c r="O98" s="25">
        <f t="shared" si="20"/>
        <v>22.308668905305577</v>
      </c>
      <c r="P98" s="27">
        <f t="shared" si="21"/>
        <v>-1156823.92</v>
      </c>
      <c r="Q98" s="25">
        <f t="shared" si="22"/>
        <v>22.308668905305577</v>
      </c>
      <c r="R98" s="27">
        <f t="shared" si="23"/>
        <v>-1156823.92</v>
      </c>
      <c r="S98" s="25">
        <f t="shared" si="24"/>
        <v>53.57678709677419</v>
      </c>
      <c r="T98" s="27">
        <f t="shared" si="25"/>
        <v>-287823.92</v>
      </c>
    </row>
    <row r="99" spans="1:20" ht="84" hidden="1" outlineLevel="7">
      <c r="A99" s="4" t="s">
        <v>127</v>
      </c>
      <c r="B99" s="19" t="s">
        <v>128</v>
      </c>
      <c r="C99" s="20"/>
      <c r="D99" s="20">
        <v>1489000</v>
      </c>
      <c r="E99" s="20">
        <v>1489000</v>
      </c>
      <c r="F99" s="20">
        <v>230000</v>
      </c>
      <c r="G99" s="20">
        <v>50000</v>
      </c>
      <c r="H99" s="20">
        <v>340000</v>
      </c>
      <c r="I99" s="18">
        <f t="shared" si="26"/>
        <v>620000</v>
      </c>
      <c r="J99" s="20">
        <v>332176.08</v>
      </c>
      <c r="K99" s="25">
        <f t="shared" si="17"/>
        <v>9.9105900075737899E-2</v>
      </c>
      <c r="L99" s="25">
        <f t="shared" si="27"/>
        <v>0.7135270978778856</v>
      </c>
      <c r="M99" s="25" t="e">
        <f t="shared" si="18"/>
        <v>#DIV/0!</v>
      </c>
      <c r="N99" s="27">
        <f t="shared" si="19"/>
        <v>332176.08</v>
      </c>
      <c r="O99" s="25">
        <f t="shared" si="20"/>
        <v>22.308668905305577</v>
      </c>
      <c r="P99" s="27">
        <f t="shared" si="21"/>
        <v>-1156823.92</v>
      </c>
      <c r="Q99" s="25">
        <f t="shared" si="22"/>
        <v>22.308668905305577</v>
      </c>
      <c r="R99" s="27">
        <f t="shared" si="23"/>
        <v>-1156823.92</v>
      </c>
      <c r="S99" s="25">
        <f t="shared" si="24"/>
        <v>53.57678709677419</v>
      </c>
      <c r="T99" s="27">
        <f t="shared" si="25"/>
        <v>-287823.92</v>
      </c>
    </row>
    <row r="100" spans="1:20" ht="60" hidden="1" outlineLevel="5">
      <c r="A100" s="4" t="s">
        <v>129</v>
      </c>
      <c r="B100" s="19" t="s">
        <v>130</v>
      </c>
      <c r="C100" s="20"/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18">
        <f t="shared" si="26"/>
        <v>0</v>
      </c>
      <c r="J100" s="20">
        <v>10178.129999999999</v>
      </c>
      <c r="K100" s="25">
        <f t="shared" si="17"/>
        <v>3.0366808312563328E-3</v>
      </c>
      <c r="L100" s="25">
        <f t="shared" si="27"/>
        <v>2.1863017832963298E-2</v>
      </c>
      <c r="M100" s="25" t="e">
        <f t="shared" si="18"/>
        <v>#DIV/0!</v>
      </c>
      <c r="N100" s="27">
        <f t="shared" si="19"/>
        <v>10178.129999999999</v>
      </c>
      <c r="O100" s="25" t="e">
        <f t="shared" si="20"/>
        <v>#DIV/0!</v>
      </c>
      <c r="P100" s="27">
        <f t="shared" si="21"/>
        <v>10178.129999999999</v>
      </c>
      <c r="Q100" s="25" t="e">
        <f t="shared" si="22"/>
        <v>#DIV/0!</v>
      </c>
      <c r="R100" s="27">
        <f t="shared" si="23"/>
        <v>10178.129999999999</v>
      </c>
      <c r="S100" s="25" t="e">
        <f t="shared" si="24"/>
        <v>#DIV/0!</v>
      </c>
      <c r="T100" s="27">
        <f t="shared" si="25"/>
        <v>10178.129999999999</v>
      </c>
    </row>
    <row r="101" spans="1:20" ht="60" hidden="1" outlineLevel="7">
      <c r="A101" s="4" t="s">
        <v>129</v>
      </c>
      <c r="B101" s="19" t="s">
        <v>130</v>
      </c>
      <c r="C101" s="20"/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18">
        <f t="shared" si="26"/>
        <v>0</v>
      </c>
      <c r="J101" s="20">
        <v>10178.129999999999</v>
      </c>
      <c r="K101" s="25">
        <f t="shared" si="17"/>
        <v>3.0366808312563328E-3</v>
      </c>
      <c r="L101" s="25">
        <f t="shared" si="27"/>
        <v>2.1863017832963298E-2</v>
      </c>
      <c r="M101" s="25" t="e">
        <f t="shared" si="18"/>
        <v>#DIV/0!</v>
      </c>
      <c r="N101" s="27">
        <f t="shared" si="19"/>
        <v>10178.129999999999</v>
      </c>
      <c r="O101" s="25" t="e">
        <f t="shared" si="20"/>
        <v>#DIV/0!</v>
      </c>
      <c r="P101" s="27">
        <f t="shared" si="21"/>
        <v>10178.129999999999</v>
      </c>
      <c r="Q101" s="25" t="e">
        <f t="shared" si="22"/>
        <v>#DIV/0!</v>
      </c>
      <c r="R101" s="27">
        <f t="shared" si="23"/>
        <v>10178.129999999999</v>
      </c>
      <c r="S101" s="25" t="e">
        <f t="shared" si="24"/>
        <v>#DIV/0!</v>
      </c>
      <c r="T101" s="27">
        <f t="shared" si="25"/>
        <v>10178.129999999999</v>
      </c>
    </row>
    <row r="102" spans="1:20" ht="84" hidden="1" outlineLevel="5">
      <c r="A102" s="4" t="s">
        <v>131</v>
      </c>
      <c r="B102" s="19" t="s">
        <v>132</v>
      </c>
      <c r="C102" s="20"/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18">
        <f t="shared" si="26"/>
        <v>0</v>
      </c>
      <c r="J102" s="20">
        <v>656.6</v>
      </c>
      <c r="K102" s="25">
        <f t="shared" si="17"/>
        <v>1.9589891598976517E-4</v>
      </c>
      <c r="L102" s="25">
        <f t="shared" si="27"/>
        <v>1.4104022555345335E-3</v>
      </c>
      <c r="M102" s="25" t="e">
        <f t="shared" si="18"/>
        <v>#DIV/0!</v>
      </c>
      <c r="N102" s="27">
        <f t="shared" si="19"/>
        <v>656.6</v>
      </c>
      <c r="O102" s="25" t="e">
        <f t="shared" si="20"/>
        <v>#DIV/0!</v>
      </c>
      <c r="P102" s="27">
        <f t="shared" si="21"/>
        <v>656.6</v>
      </c>
      <c r="Q102" s="25" t="e">
        <f t="shared" si="22"/>
        <v>#DIV/0!</v>
      </c>
      <c r="R102" s="27">
        <f t="shared" si="23"/>
        <v>656.6</v>
      </c>
      <c r="S102" s="25" t="e">
        <f t="shared" si="24"/>
        <v>#DIV/0!</v>
      </c>
      <c r="T102" s="27">
        <f t="shared" si="25"/>
        <v>656.6</v>
      </c>
    </row>
    <row r="103" spans="1:20" ht="84" hidden="1" outlineLevel="7">
      <c r="A103" s="4" t="s">
        <v>131</v>
      </c>
      <c r="B103" s="19" t="s">
        <v>132</v>
      </c>
      <c r="C103" s="20"/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18">
        <f t="shared" si="26"/>
        <v>0</v>
      </c>
      <c r="J103" s="20">
        <v>656.6</v>
      </c>
      <c r="K103" s="25">
        <f t="shared" si="17"/>
        <v>1.9589891598976517E-4</v>
      </c>
      <c r="L103" s="25">
        <f t="shared" si="27"/>
        <v>1.4104022555345335E-3</v>
      </c>
      <c r="M103" s="25" t="e">
        <f t="shared" si="18"/>
        <v>#DIV/0!</v>
      </c>
      <c r="N103" s="27">
        <f t="shared" si="19"/>
        <v>656.6</v>
      </c>
      <c r="O103" s="25" t="e">
        <f t="shared" si="20"/>
        <v>#DIV/0!</v>
      </c>
      <c r="P103" s="27">
        <f t="shared" si="21"/>
        <v>656.6</v>
      </c>
      <c r="Q103" s="25" t="e">
        <f t="shared" si="22"/>
        <v>#DIV/0!</v>
      </c>
      <c r="R103" s="27">
        <f t="shared" si="23"/>
        <v>656.6</v>
      </c>
      <c r="S103" s="25" t="e">
        <f t="shared" si="24"/>
        <v>#DIV/0!</v>
      </c>
      <c r="T103" s="27">
        <f t="shared" si="25"/>
        <v>656.6</v>
      </c>
    </row>
    <row r="104" spans="1:20" ht="12" outlineLevel="1">
      <c r="A104" s="4" t="s">
        <v>133</v>
      </c>
      <c r="B104" s="19" t="s">
        <v>134</v>
      </c>
      <c r="C104" s="20">
        <f>C105</f>
        <v>611854.73</v>
      </c>
      <c r="D104" s="20">
        <f t="shared" ref="D104:J104" si="30">D105</f>
        <v>836000</v>
      </c>
      <c r="E104" s="20">
        <f t="shared" si="30"/>
        <v>836000</v>
      </c>
      <c r="F104" s="20">
        <f t="shared" si="30"/>
        <v>209000</v>
      </c>
      <c r="G104" s="20">
        <f t="shared" si="30"/>
        <v>209000</v>
      </c>
      <c r="H104" s="20">
        <f t="shared" si="30"/>
        <v>209000</v>
      </c>
      <c r="I104" s="20">
        <f t="shared" si="30"/>
        <v>627000</v>
      </c>
      <c r="J104" s="20">
        <f t="shared" si="30"/>
        <v>556124.27</v>
      </c>
      <c r="K104" s="25">
        <f t="shared" si="17"/>
        <v>0.16592162907188465</v>
      </c>
      <c r="L104" s="25">
        <f t="shared" si="27"/>
        <v>1.1945764921801645</v>
      </c>
      <c r="M104" s="25">
        <f t="shared" si="18"/>
        <v>90.891553620906066</v>
      </c>
      <c r="N104" s="27">
        <f t="shared" si="19"/>
        <v>-55730.459999999963</v>
      </c>
      <c r="O104" s="25">
        <f t="shared" si="20"/>
        <v>66.522041866028715</v>
      </c>
      <c r="P104" s="27">
        <f t="shared" si="21"/>
        <v>-279875.73</v>
      </c>
      <c r="Q104" s="25">
        <f t="shared" si="22"/>
        <v>66.522041866028715</v>
      </c>
      <c r="R104" s="27">
        <f t="shared" si="23"/>
        <v>-279875.73</v>
      </c>
      <c r="S104" s="25">
        <f t="shared" si="24"/>
        <v>88.696055821371615</v>
      </c>
      <c r="T104" s="27">
        <f t="shared" si="25"/>
        <v>-70875.729999999981</v>
      </c>
    </row>
    <row r="105" spans="1:20" ht="36" outlineLevel="2" collapsed="1">
      <c r="A105" s="4" t="s">
        <v>135</v>
      </c>
      <c r="B105" s="19" t="s">
        <v>136</v>
      </c>
      <c r="C105" s="20">
        <v>611854.73</v>
      </c>
      <c r="D105" s="20">
        <v>836000</v>
      </c>
      <c r="E105" s="20">
        <v>836000</v>
      </c>
      <c r="F105" s="20">
        <v>209000</v>
      </c>
      <c r="G105" s="20">
        <v>209000</v>
      </c>
      <c r="H105" s="20">
        <v>209000</v>
      </c>
      <c r="I105" s="18">
        <f t="shared" si="26"/>
        <v>627000</v>
      </c>
      <c r="J105" s="20">
        <v>556124.27</v>
      </c>
      <c r="K105" s="25">
        <f t="shared" si="17"/>
        <v>0.16592162907188465</v>
      </c>
      <c r="L105" s="25">
        <f t="shared" si="27"/>
        <v>1.1945764921801645</v>
      </c>
      <c r="M105" s="25">
        <f t="shared" si="18"/>
        <v>90.891553620906066</v>
      </c>
      <c r="N105" s="27">
        <f t="shared" si="19"/>
        <v>-55730.459999999963</v>
      </c>
      <c r="O105" s="25">
        <f t="shared" si="20"/>
        <v>66.522041866028715</v>
      </c>
      <c r="P105" s="27">
        <f t="shared" si="21"/>
        <v>-279875.73</v>
      </c>
      <c r="Q105" s="25">
        <f t="shared" si="22"/>
        <v>66.522041866028715</v>
      </c>
      <c r="R105" s="27">
        <f t="shared" si="23"/>
        <v>-279875.73</v>
      </c>
      <c r="S105" s="25">
        <f t="shared" si="24"/>
        <v>88.696055821371615</v>
      </c>
      <c r="T105" s="27">
        <f t="shared" si="25"/>
        <v>-70875.729999999981</v>
      </c>
    </row>
    <row r="106" spans="1:20" ht="60" hidden="1" outlineLevel="3" collapsed="1">
      <c r="A106" s="4" t="s">
        <v>137</v>
      </c>
      <c r="B106" s="19" t="s">
        <v>138</v>
      </c>
      <c r="C106" s="20"/>
      <c r="D106" s="20">
        <v>836000</v>
      </c>
      <c r="E106" s="20">
        <v>836000</v>
      </c>
      <c r="F106" s="20">
        <v>209000</v>
      </c>
      <c r="G106" s="20">
        <v>209000</v>
      </c>
      <c r="H106" s="20">
        <v>209000</v>
      </c>
      <c r="I106" s="18">
        <f t="shared" si="26"/>
        <v>627000</v>
      </c>
      <c r="J106" s="20">
        <v>556124.27</v>
      </c>
      <c r="K106" s="25">
        <f t="shared" si="17"/>
        <v>0.16592162907188465</v>
      </c>
      <c r="L106" s="25">
        <f t="shared" si="27"/>
        <v>1.1945764921801645</v>
      </c>
      <c r="M106" s="25" t="e">
        <f t="shared" si="18"/>
        <v>#DIV/0!</v>
      </c>
      <c r="N106" s="27">
        <f t="shared" si="19"/>
        <v>556124.27</v>
      </c>
      <c r="O106" s="25">
        <f t="shared" si="20"/>
        <v>66.522041866028715</v>
      </c>
      <c r="P106" s="27">
        <f t="shared" si="21"/>
        <v>-279875.73</v>
      </c>
      <c r="Q106" s="25">
        <f t="shared" si="22"/>
        <v>66.522041866028715</v>
      </c>
      <c r="R106" s="27">
        <f t="shared" si="23"/>
        <v>-279875.73</v>
      </c>
      <c r="S106" s="25">
        <f t="shared" si="24"/>
        <v>88.696055821371615</v>
      </c>
      <c r="T106" s="27">
        <f t="shared" si="25"/>
        <v>-70875.729999999981</v>
      </c>
    </row>
    <row r="107" spans="1:20" ht="96" hidden="1" outlineLevel="4">
      <c r="A107" s="4" t="s">
        <v>139</v>
      </c>
      <c r="B107" s="21" t="s">
        <v>140</v>
      </c>
      <c r="C107" s="20"/>
      <c r="D107" s="20">
        <v>836000</v>
      </c>
      <c r="E107" s="20">
        <v>836000</v>
      </c>
      <c r="F107" s="20">
        <v>209000</v>
      </c>
      <c r="G107" s="20">
        <v>209000</v>
      </c>
      <c r="H107" s="20">
        <v>209000</v>
      </c>
      <c r="I107" s="18">
        <f t="shared" si="26"/>
        <v>627000</v>
      </c>
      <c r="J107" s="20">
        <v>556124.27</v>
      </c>
      <c r="K107" s="25">
        <f t="shared" si="17"/>
        <v>0.16592162907188465</v>
      </c>
      <c r="L107" s="25">
        <f t="shared" si="27"/>
        <v>1.1945764921801645</v>
      </c>
      <c r="M107" s="25" t="e">
        <f t="shared" si="18"/>
        <v>#DIV/0!</v>
      </c>
      <c r="N107" s="27">
        <f t="shared" si="19"/>
        <v>556124.27</v>
      </c>
      <c r="O107" s="25">
        <f t="shared" si="20"/>
        <v>66.522041866028715</v>
      </c>
      <c r="P107" s="27">
        <f t="shared" si="21"/>
        <v>-279875.73</v>
      </c>
      <c r="Q107" s="25">
        <f t="shared" si="22"/>
        <v>66.522041866028715</v>
      </c>
      <c r="R107" s="27">
        <f t="shared" si="23"/>
        <v>-279875.73</v>
      </c>
      <c r="S107" s="25">
        <f t="shared" si="24"/>
        <v>88.696055821371615</v>
      </c>
      <c r="T107" s="27">
        <f t="shared" si="25"/>
        <v>-70875.729999999981</v>
      </c>
    </row>
    <row r="108" spans="1:20" ht="96" hidden="1" outlineLevel="7">
      <c r="A108" s="4" t="s">
        <v>139</v>
      </c>
      <c r="B108" s="21" t="s">
        <v>140</v>
      </c>
      <c r="C108" s="20"/>
      <c r="D108" s="20">
        <v>836000</v>
      </c>
      <c r="E108" s="20">
        <v>836000</v>
      </c>
      <c r="F108" s="20">
        <v>209000</v>
      </c>
      <c r="G108" s="20">
        <v>209000</v>
      </c>
      <c r="H108" s="20">
        <v>209000</v>
      </c>
      <c r="I108" s="18">
        <f t="shared" si="26"/>
        <v>627000</v>
      </c>
      <c r="J108" s="20">
        <v>556124.27</v>
      </c>
      <c r="K108" s="25">
        <f t="shared" si="17"/>
        <v>0.16592162907188465</v>
      </c>
      <c r="L108" s="25">
        <f t="shared" si="27"/>
        <v>1.1945764921801645</v>
      </c>
      <c r="M108" s="25" t="e">
        <f t="shared" si="18"/>
        <v>#DIV/0!</v>
      </c>
      <c r="N108" s="27">
        <f t="shared" si="19"/>
        <v>556124.27</v>
      </c>
      <c r="O108" s="25">
        <f t="shared" si="20"/>
        <v>66.522041866028715</v>
      </c>
      <c r="P108" s="27">
        <f t="shared" si="21"/>
        <v>-279875.73</v>
      </c>
      <c r="Q108" s="25">
        <f t="shared" si="22"/>
        <v>66.522041866028715</v>
      </c>
      <c r="R108" s="27">
        <f t="shared" si="23"/>
        <v>-279875.73</v>
      </c>
      <c r="S108" s="25">
        <f t="shared" si="24"/>
        <v>88.696055821371615</v>
      </c>
      <c r="T108" s="27">
        <f t="shared" si="25"/>
        <v>-70875.729999999981</v>
      </c>
    </row>
    <row r="109" spans="1:20" ht="12" outlineLevel="7">
      <c r="A109" s="4"/>
      <c r="B109" s="21" t="s">
        <v>487</v>
      </c>
      <c r="C109" s="20">
        <f>C110+C135+C147+C159+C173+C261</f>
        <v>22989020.919999994</v>
      </c>
      <c r="D109" s="20">
        <f t="shared" ref="D109:J109" si="31">D110+D135+D147+D159+D173+D261</f>
        <v>26689000</v>
      </c>
      <c r="E109" s="20">
        <f t="shared" si="31"/>
        <v>28067252.960000001</v>
      </c>
      <c r="F109" s="20">
        <f t="shared" si="31"/>
        <v>1106937.47</v>
      </c>
      <c r="G109" s="20">
        <f t="shared" si="31"/>
        <v>11588661.83</v>
      </c>
      <c r="H109" s="20">
        <f t="shared" si="31"/>
        <v>7697613.1600000001</v>
      </c>
      <c r="I109" s="20">
        <f t="shared" si="31"/>
        <v>20393212.460000001</v>
      </c>
      <c r="J109" s="20">
        <f t="shared" si="31"/>
        <v>20613830.109999999</v>
      </c>
      <c r="K109" s="25">
        <f t="shared" si="17"/>
        <v>6.1502086094215365</v>
      </c>
      <c r="L109" s="25">
        <f t="shared" si="27"/>
        <v>44.279306247867318</v>
      </c>
      <c r="M109" s="25">
        <f t="shared" si="18"/>
        <v>89.668151513431241</v>
      </c>
      <c r="N109" s="27">
        <f t="shared" si="19"/>
        <v>-2375190.8099999949</v>
      </c>
      <c r="O109" s="25">
        <f t="shared" si="20"/>
        <v>77.237176776949298</v>
      </c>
      <c r="P109" s="27">
        <f t="shared" si="21"/>
        <v>-6075169.8900000006</v>
      </c>
      <c r="Q109" s="25">
        <f t="shared" si="22"/>
        <v>73.444416307423339</v>
      </c>
      <c r="R109" s="27">
        <f t="shared" si="23"/>
        <v>-7453422.8500000015</v>
      </c>
      <c r="S109" s="25">
        <f t="shared" si="24"/>
        <v>101.08181901420743</v>
      </c>
      <c r="T109" s="27">
        <f t="shared" si="25"/>
        <v>220617.64999999851</v>
      </c>
    </row>
    <row r="110" spans="1:20" ht="60" outlineLevel="1">
      <c r="A110" s="4" t="s">
        <v>141</v>
      </c>
      <c r="B110" s="19" t="s">
        <v>142</v>
      </c>
      <c r="C110" s="20">
        <f>C111+C124+C128</f>
        <v>13969928.639999999</v>
      </c>
      <c r="D110" s="20">
        <f t="shared" ref="D110:J110" si="32">D111+D124+D128</f>
        <v>20104900</v>
      </c>
      <c r="E110" s="20">
        <f t="shared" si="32"/>
        <v>20104900</v>
      </c>
      <c r="F110" s="20">
        <f t="shared" si="32"/>
        <v>432975</v>
      </c>
      <c r="G110" s="20">
        <f t="shared" si="32"/>
        <v>9772075</v>
      </c>
      <c r="H110" s="20">
        <f t="shared" si="32"/>
        <v>5083575</v>
      </c>
      <c r="I110" s="20">
        <f t="shared" si="32"/>
        <v>15288625</v>
      </c>
      <c r="J110" s="20">
        <f t="shared" si="32"/>
        <v>16125675.550000001</v>
      </c>
      <c r="K110" s="25">
        <f t="shared" si="17"/>
        <v>4.8111519339745046</v>
      </c>
      <c r="L110" s="25">
        <f t="shared" si="27"/>
        <v>34.638576253027843</v>
      </c>
      <c r="M110" s="25">
        <f t="shared" si="18"/>
        <v>115.43133802292638</v>
      </c>
      <c r="N110" s="27">
        <f t="shared" si="19"/>
        <v>2155746.910000002</v>
      </c>
      <c r="O110" s="25">
        <f t="shared" si="20"/>
        <v>80.207688424214993</v>
      </c>
      <c r="P110" s="27">
        <f t="shared" si="21"/>
        <v>-3979224.4499999993</v>
      </c>
      <c r="Q110" s="25">
        <f t="shared" si="22"/>
        <v>80.207688424214993</v>
      </c>
      <c r="R110" s="27">
        <f t="shared" si="23"/>
        <v>-3979224.4499999993</v>
      </c>
      <c r="S110" s="25">
        <f t="shared" si="24"/>
        <v>105.47498908502237</v>
      </c>
      <c r="T110" s="27">
        <f t="shared" si="25"/>
        <v>837050.55000000075</v>
      </c>
    </row>
    <row r="111" spans="1:20" ht="108" outlineLevel="2">
      <c r="A111" s="4" t="s">
        <v>143</v>
      </c>
      <c r="B111" s="21" t="s">
        <v>144</v>
      </c>
      <c r="C111" s="20">
        <f>C112+C115+C118+C121</f>
        <v>13864570.949999999</v>
      </c>
      <c r="D111" s="20">
        <f t="shared" ref="D111:J111" si="33">D112+D115+D118+D121</f>
        <v>19815200</v>
      </c>
      <c r="E111" s="20">
        <f t="shared" si="33"/>
        <v>19815200</v>
      </c>
      <c r="F111" s="20">
        <f t="shared" si="33"/>
        <v>372425</v>
      </c>
      <c r="G111" s="20">
        <f t="shared" si="33"/>
        <v>9664025</v>
      </c>
      <c r="H111" s="20">
        <f t="shared" si="33"/>
        <v>5023025</v>
      </c>
      <c r="I111" s="20">
        <f t="shared" si="33"/>
        <v>15059475</v>
      </c>
      <c r="J111" s="20">
        <f t="shared" si="33"/>
        <v>15981480.960000001</v>
      </c>
      <c r="K111" s="25">
        <f t="shared" si="17"/>
        <v>4.7681309716342843</v>
      </c>
      <c r="L111" s="25">
        <f t="shared" si="27"/>
        <v>34.3288406834697</v>
      </c>
      <c r="M111" s="25">
        <f t="shared" si="18"/>
        <v>115.26848553506808</v>
      </c>
      <c r="N111" s="27">
        <f t="shared" si="19"/>
        <v>2116910.0100000016</v>
      </c>
      <c r="O111" s="25">
        <f t="shared" si="20"/>
        <v>80.652635148774692</v>
      </c>
      <c r="P111" s="27">
        <f t="shared" si="21"/>
        <v>-3833719.0399999991</v>
      </c>
      <c r="Q111" s="25">
        <f t="shared" si="22"/>
        <v>80.652635148774692</v>
      </c>
      <c r="R111" s="27">
        <f t="shared" si="23"/>
        <v>-3833719.0399999991</v>
      </c>
      <c r="S111" s="25">
        <f t="shared" si="24"/>
        <v>106.12243096123871</v>
      </c>
      <c r="T111" s="27">
        <f t="shared" si="25"/>
        <v>922005.96000000089</v>
      </c>
    </row>
    <row r="112" spans="1:20" ht="84" outlineLevel="3" collapsed="1">
      <c r="A112" s="4" t="s">
        <v>145</v>
      </c>
      <c r="B112" s="19" t="s">
        <v>146</v>
      </c>
      <c r="C112" s="20">
        <v>13226665.789999999</v>
      </c>
      <c r="D112" s="20">
        <v>18937600</v>
      </c>
      <c r="E112" s="20">
        <v>18937600</v>
      </c>
      <c r="F112" s="20">
        <v>154000</v>
      </c>
      <c r="G112" s="20">
        <v>9446000</v>
      </c>
      <c r="H112" s="20">
        <v>4800000</v>
      </c>
      <c r="I112" s="18">
        <f t="shared" si="26"/>
        <v>14400000</v>
      </c>
      <c r="J112" s="20">
        <v>15619757.630000001</v>
      </c>
      <c r="K112" s="25">
        <f t="shared" si="17"/>
        <v>4.6602095457506296</v>
      </c>
      <c r="L112" s="25">
        <f t="shared" si="27"/>
        <v>33.551844947083062</v>
      </c>
      <c r="M112" s="25">
        <f t="shared" si="18"/>
        <v>118.09293345726854</v>
      </c>
      <c r="N112" s="27">
        <f t="shared" si="19"/>
        <v>2393091.8400000017</v>
      </c>
      <c r="O112" s="25">
        <f t="shared" si="20"/>
        <v>82.480132804579256</v>
      </c>
      <c r="P112" s="27">
        <f t="shared" si="21"/>
        <v>-3317842.3699999992</v>
      </c>
      <c r="Q112" s="25">
        <f t="shared" si="22"/>
        <v>82.480132804579256</v>
      </c>
      <c r="R112" s="27">
        <f t="shared" si="23"/>
        <v>-3317842.3699999992</v>
      </c>
      <c r="S112" s="25">
        <f t="shared" si="24"/>
        <v>108.47053909722221</v>
      </c>
      <c r="T112" s="27">
        <f t="shared" si="25"/>
        <v>1219757.6300000008</v>
      </c>
    </row>
    <row r="113" spans="1:20" ht="96" hidden="1" outlineLevel="4">
      <c r="A113" s="4" t="s">
        <v>147</v>
      </c>
      <c r="B113" s="21" t="s">
        <v>148</v>
      </c>
      <c r="C113" s="20"/>
      <c r="D113" s="20">
        <v>18937600</v>
      </c>
      <c r="E113" s="20">
        <v>18937600</v>
      </c>
      <c r="F113" s="20">
        <v>154000</v>
      </c>
      <c r="G113" s="20">
        <v>9446000</v>
      </c>
      <c r="H113" s="20">
        <v>4800000</v>
      </c>
      <c r="I113" s="18">
        <f t="shared" si="26"/>
        <v>14400000</v>
      </c>
      <c r="J113" s="20">
        <v>15619757.630000001</v>
      </c>
      <c r="K113" s="25">
        <f t="shared" si="17"/>
        <v>4.6602095457506296</v>
      </c>
      <c r="L113" s="25">
        <f t="shared" si="27"/>
        <v>33.551844947083062</v>
      </c>
      <c r="M113" s="25" t="e">
        <f t="shared" si="18"/>
        <v>#DIV/0!</v>
      </c>
      <c r="N113" s="27">
        <f t="shared" si="19"/>
        <v>15619757.630000001</v>
      </c>
      <c r="O113" s="25">
        <f t="shared" si="20"/>
        <v>82.480132804579256</v>
      </c>
      <c r="P113" s="27">
        <f t="shared" si="21"/>
        <v>-3317842.3699999992</v>
      </c>
      <c r="Q113" s="25">
        <f t="shared" si="22"/>
        <v>82.480132804579256</v>
      </c>
      <c r="R113" s="27">
        <f t="shared" si="23"/>
        <v>-3317842.3699999992</v>
      </c>
      <c r="S113" s="25">
        <f t="shared" si="24"/>
        <v>108.47053909722221</v>
      </c>
      <c r="T113" s="27">
        <f t="shared" si="25"/>
        <v>1219757.6300000008</v>
      </c>
    </row>
    <row r="114" spans="1:20" ht="96" hidden="1" outlineLevel="7">
      <c r="A114" s="4" t="s">
        <v>147</v>
      </c>
      <c r="B114" s="21" t="s">
        <v>148</v>
      </c>
      <c r="C114" s="20"/>
      <c r="D114" s="20">
        <v>18937600</v>
      </c>
      <c r="E114" s="20">
        <v>18937600</v>
      </c>
      <c r="F114" s="20">
        <v>154000</v>
      </c>
      <c r="G114" s="20">
        <v>9446000</v>
      </c>
      <c r="H114" s="20">
        <v>4800000</v>
      </c>
      <c r="I114" s="18">
        <f t="shared" si="26"/>
        <v>14400000</v>
      </c>
      <c r="J114" s="20">
        <v>15619757.630000001</v>
      </c>
      <c r="K114" s="25">
        <f t="shared" si="17"/>
        <v>4.6602095457506296</v>
      </c>
      <c r="L114" s="25">
        <f t="shared" si="27"/>
        <v>33.551844947083062</v>
      </c>
      <c r="M114" s="25" t="e">
        <f t="shared" si="18"/>
        <v>#DIV/0!</v>
      </c>
      <c r="N114" s="27">
        <f t="shared" si="19"/>
        <v>15619757.630000001</v>
      </c>
      <c r="O114" s="25">
        <f t="shared" si="20"/>
        <v>82.480132804579256</v>
      </c>
      <c r="P114" s="27">
        <f t="shared" si="21"/>
        <v>-3317842.3699999992</v>
      </c>
      <c r="Q114" s="25">
        <f t="shared" si="22"/>
        <v>82.480132804579256</v>
      </c>
      <c r="R114" s="27">
        <f t="shared" si="23"/>
        <v>-3317842.3699999992</v>
      </c>
      <c r="S114" s="25">
        <f t="shared" si="24"/>
        <v>108.47053909722221</v>
      </c>
      <c r="T114" s="27">
        <f t="shared" si="25"/>
        <v>1219757.6300000008</v>
      </c>
    </row>
    <row r="115" spans="1:20" ht="96" outlineLevel="3" collapsed="1">
      <c r="A115" s="4" t="s">
        <v>149</v>
      </c>
      <c r="B115" s="21" t="s">
        <v>150</v>
      </c>
      <c r="C115" s="20">
        <v>214798.44</v>
      </c>
      <c r="D115" s="20">
        <v>85500</v>
      </c>
      <c r="E115" s="20">
        <v>85500</v>
      </c>
      <c r="F115" s="20">
        <v>20400</v>
      </c>
      <c r="G115" s="20">
        <v>20000</v>
      </c>
      <c r="H115" s="20">
        <v>25000</v>
      </c>
      <c r="I115" s="18">
        <f t="shared" si="26"/>
        <v>65400</v>
      </c>
      <c r="J115" s="20">
        <v>45375.83</v>
      </c>
      <c r="K115" s="25">
        <f t="shared" si="17"/>
        <v>1.3538038241145089E-2</v>
      </c>
      <c r="L115" s="25">
        <f t="shared" si="27"/>
        <v>9.7469042002363018E-2</v>
      </c>
      <c r="M115" s="25">
        <f t="shared" si="18"/>
        <v>21.124841502573297</v>
      </c>
      <c r="N115" s="27">
        <f t="shared" si="19"/>
        <v>-169422.61</v>
      </c>
      <c r="O115" s="25">
        <f t="shared" si="20"/>
        <v>53.071146198830412</v>
      </c>
      <c r="P115" s="27">
        <f t="shared" si="21"/>
        <v>-40124.17</v>
      </c>
      <c r="Q115" s="25">
        <f t="shared" si="22"/>
        <v>53.071146198830412</v>
      </c>
      <c r="R115" s="27">
        <f t="shared" si="23"/>
        <v>-40124.17</v>
      </c>
      <c r="S115" s="25">
        <f t="shared" si="24"/>
        <v>69.382003058103976</v>
      </c>
      <c r="T115" s="27">
        <f t="shared" si="25"/>
        <v>-20024.169999999998</v>
      </c>
    </row>
    <row r="116" spans="1:20" ht="84" hidden="1" outlineLevel="4">
      <c r="A116" s="4" t="s">
        <v>151</v>
      </c>
      <c r="B116" s="19" t="s">
        <v>152</v>
      </c>
      <c r="C116" s="20"/>
      <c r="D116" s="20">
        <v>85500</v>
      </c>
      <c r="E116" s="20">
        <v>85500</v>
      </c>
      <c r="F116" s="20">
        <v>20400</v>
      </c>
      <c r="G116" s="20">
        <v>20000</v>
      </c>
      <c r="H116" s="20">
        <v>25000</v>
      </c>
      <c r="I116" s="18">
        <f t="shared" si="26"/>
        <v>65400</v>
      </c>
      <c r="J116" s="20">
        <v>45375.83</v>
      </c>
      <c r="K116" s="25">
        <f t="shared" si="17"/>
        <v>1.3538038241145089E-2</v>
      </c>
      <c r="L116" s="25">
        <f t="shared" si="27"/>
        <v>9.7469042002363018E-2</v>
      </c>
      <c r="M116" s="25" t="e">
        <f t="shared" si="18"/>
        <v>#DIV/0!</v>
      </c>
      <c r="N116" s="27">
        <f t="shared" si="19"/>
        <v>45375.83</v>
      </c>
      <c r="O116" s="25">
        <f t="shared" si="20"/>
        <v>53.071146198830412</v>
      </c>
      <c r="P116" s="27">
        <f t="shared" si="21"/>
        <v>-40124.17</v>
      </c>
      <c r="Q116" s="25">
        <f t="shared" si="22"/>
        <v>53.071146198830412</v>
      </c>
      <c r="R116" s="27">
        <f t="shared" si="23"/>
        <v>-40124.17</v>
      </c>
      <c r="S116" s="25">
        <f t="shared" si="24"/>
        <v>69.382003058103976</v>
      </c>
      <c r="T116" s="27">
        <f t="shared" si="25"/>
        <v>-20024.169999999998</v>
      </c>
    </row>
    <row r="117" spans="1:20" ht="84" hidden="1" outlineLevel="7">
      <c r="A117" s="4" t="s">
        <v>151</v>
      </c>
      <c r="B117" s="19" t="s">
        <v>152</v>
      </c>
      <c r="C117" s="20"/>
      <c r="D117" s="20">
        <v>85500</v>
      </c>
      <c r="E117" s="20">
        <v>85500</v>
      </c>
      <c r="F117" s="20">
        <v>20400</v>
      </c>
      <c r="G117" s="20">
        <v>20000</v>
      </c>
      <c r="H117" s="20">
        <v>25000</v>
      </c>
      <c r="I117" s="18">
        <f t="shared" si="26"/>
        <v>65400</v>
      </c>
      <c r="J117" s="20">
        <v>45375.83</v>
      </c>
      <c r="K117" s="25">
        <f t="shared" si="17"/>
        <v>1.3538038241145089E-2</v>
      </c>
      <c r="L117" s="25">
        <f t="shared" si="27"/>
        <v>9.7469042002363018E-2</v>
      </c>
      <c r="M117" s="25" t="e">
        <f t="shared" si="18"/>
        <v>#DIV/0!</v>
      </c>
      <c r="N117" s="27">
        <f t="shared" si="19"/>
        <v>45375.83</v>
      </c>
      <c r="O117" s="25">
        <f t="shared" si="20"/>
        <v>53.071146198830412</v>
      </c>
      <c r="P117" s="27">
        <f t="shared" si="21"/>
        <v>-40124.17</v>
      </c>
      <c r="Q117" s="25">
        <f t="shared" si="22"/>
        <v>53.071146198830412</v>
      </c>
      <c r="R117" s="27">
        <f t="shared" si="23"/>
        <v>-40124.17</v>
      </c>
      <c r="S117" s="25">
        <f t="shared" si="24"/>
        <v>69.382003058103976</v>
      </c>
      <c r="T117" s="27">
        <f t="shared" si="25"/>
        <v>-20024.169999999998</v>
      </c>
    </row>
    <row r="118" spans="1:20" ht="108" outlineLevel="3" collapsed="1">
      <c r="A118" s="4" t="s">
        <v>153</v>
      </c>
      <c r="B118" s="21" t="s">
        <v>154</v>
      </c>
      <c r="C118" s="20">
        <v>80470.22</v>
      </c>
      <c r="D118" s="20">
        <v>124900</v>
      </c>
      <c r="E118" s="20">
        <v>124900</v>
      </c>
      <c r="F118" s="20">
        <v>31225</v>
      </c>
      <c r="G118" s="20">
        <v>31225</v>
      </c>
      <c r="H118" s="20">
        <v>31225</v>
      </c>
      <c r="I118" s="18">
        <f t="shared" si="26"/>
        <v>93675</v>
      </c>
      <c r="J118" s="20">
        <v>36789.75</v>
      </c>
      <c r="K118" s="25">
        <f t="shared" si="17"/>
        <v>1.0976351118693972E-2</v>
      </c>
      <c r="L118" s="25">
        <f t="shared" si="27"/>
        <v>7.9025809291123364E-2</v>
      </c>
      <c r="M118" s="25">
        <f t="shared" si="18"/>
        <v>45.718465787716248</v>
      </c>
      <c r="N118" s="27">
        <f t="shared" si="19"/>
        <v>-43680.47</v>
      </c>
      <c r="O118" s="25">
        <f t="shared" si="20"/>
        <v>29.455364291433145</v>
      </c>
      <c r="P118" s="27">
        <f t="shared" si="21"/>
        <v>-88110.25</v>
      </c>
      <c r="Q118" s="25">
        <f t="shared" si="22"/>
        <v>29.455364291433145</v>
      </c>
      <c r="R118" s="27">
        <f t="shared" si="23"/>
        <v>-88110.25</v>
      </c>
      <c r="S118" s="25">
        <f t="shared" si="24"/>
        <v>39.273819055244196</v>
      </c>
      <c r="T118" s="27">
        <f t="shared" si="25"/>
        <v>-56885.25</v>
      </c>
    </row>
    <row r="119" spans="1:20" ht="84" hidden="1" outlineLevel="4">
      <c r="A119" s="4" t="s">
        <v>155</v>
      </c>
      <c r="B119" s="19" t="s">
        <v>156</v>
      </c>
      <c r="C119" s="20"/>
      <c r="D119" s="20">
        <v>124900</v>
      </c>
      <c r="E119" s="20">
        <v>124900</v>
      </c>
      <c r="F119" s="20">
        <v>31225</v>
      </c>
      <c r="G119" s="20">
        <v>31225</v>
      </c>
      <c r="H119" s="20">
        <v>31225</v>
      </c>
      <c r="I119" s="18">
        <f t="shared" si="26"/>
        <v>93675</v>
      </c>
      <c r="J119" s="20">
        <v>36789.75</v>
      </c>
      <c r="K119" s="25">
        <f t="shared" si="17"/>
        <v>1.0976351118693972E-2</v>
      </c>
      <c r="L119" s="25">
        <f t="shared" si="27"/>
        <v>7.9025809291123364E-2</v>
      </c>
      <c r="M119" s="25" t="e">
        <f t="shared" si="18"/>
        <v>#DIV/0!</v>
      </c>
      <c r="N119" s="27">
        <f t="shared" si="19"/>
        <v>36789.75</v>
      </c>
      <c r="O119" s="25">
        <f t="shared" si="20"/>
        <v>29.455364291433145</v>
      </c>
      <c r="P119" s="27">
        <f t="shared" si="21"/>
        <v>-88110.25</v>
      </c>
      <c r="Q119" s="25">
        <f t="shared" si="22"/>
        <v>29.455364291433145</v>
      </c>
      <c r="R119" s="27">
        <f t="shared" si="23"/>
        <v>-88110.25</v>
      </c>
      <c r="S119" s="25">
        <f t="shared" si="24"/>
        <v>39.273819055244196</v>
      </c>
      <c r="T119" s="27">
        <f t="shared" si="25"/>
        <v>-56885.25</v>
      </c>
    </row>
    <row r="120" spans="1:20" ht="84" hidden="1" outlineLevel="7">
      <c r="A120" s="4" t="s">
        <v>155</v>
      </c>
      <c r="B120" s="19" t="s">
        <v>156</v>
      </c>
      <c r="C120" s="20"/>
      <c r="D120" s="20">
        <v>124900</v>
      </c>
      <c r="E120" s="20">
        <v>124900</v>
      </c>
      <c r="F120" s="20">
        <v>31225</v>
      </c>
      <c r="G120" s="20">
        <v>31225</v>
      </c>
      <c r="H120" s="20">
        <v>31225</v>
      </c>
      <c r="I120" s="18">
        <f t="shared" si="26"/>
        <v>93675</v>
      </c>
      <c r="J120" s="20">
        <v>36789.75</v>
      </c>
      <c r="K120" s="25">
        <f t="shared" si="17"/>
        <v>1.0976351118693972E-2</v>
      </c>
      <c r="L120" s="25">
        <f t="shared" si="27"/>
        <v>7.9025809291123364E-2</v>
      </c>
      <c r="M120" s="25" t="e">
        <f t="shared" si="18"/>
        <v>#DIV/0!</v>
      </c>
      <c r="N120" s="27">
        <f t="shared" si="19"/>
        <v>36789.75</v>
      </c>
      <c r="O120" s="25">
        <f t="shared" si="20"/>
        <v>29.455364291433145</v>
      </c>
      <c r="P120" s="27">
        <f t="shared" si="21"/>
        <v>-88110.25</v>
      </c>
      <c r="Q120" s="25">
        <f t="shared" si="22"/>
        <v>29.455364291433145</v>
      </c>
      <c r="R120" s="27">
        <f t="shared" si="23"/>
        <v>-88110.25</v>
      </c>
      <c r="S120" s="25">
        <f t="shared" si="24"/>
        <v>39.273819055244196</v>
      </c>
      <c r="T120" s="27">
        <f t="shared" si="25"/>
        <v>-56885.25</v>
      </c>
    </row>
    <row r="121" spans="1:20" ht="48" outlineLevel="3" collapsed="1">
      <c r="A121" s="4" t="s">
        <v>157</v>
      </c>
      <c r="B121" s="19" t="s">
        <v>158</v>
      </c>
      <c r="C121" s="20">
        <v>342636.5</v>
      </c>
      <c r="D121" s="20">
        <v>667200</v>
      </c>
      <c r="E121" s="20">
        <v>667200</v>
      </c>
      <c r="F121" s="20">
        <v>166800</v>
      </c>
      <c r="G121" s="20">
        <v>166800</v>
      </c>
      <c r="H121" s="20">
        <v>166800</v>
      </c>
      <c r="I121" s="18">
        <f t="shared" si="26"/>
        <v>500400</v>
      </c>
      <c r="J121" s="20">
        <v>279557.75</v>
      </c>
      <c r="K121" s="25">
        <f t="shared" si="17"/>
        <v>8.3407036523816272E-2</v>
      </c>
      <c r="L121" s="25">
        <f t="shared" si="27"/>
        <v>0.60050088509314536</v>
      </c>
      <c r="M121" s="25">
        <f t="shared" si="18"/>
        <v>81.590183766177859</v>
      </c>
      <c r="N121" s="27">
        <f t="shared" si="19"/>
        <v>-63078.75</v>
      </c>
      <c r="O121" s="25">
        <f t="shared" si="20"/>
        <v>41.900142386091126</v>
      </c>
      <c r="P121" s="27">
        <f t="shared" si="21"/>
        <v>-387642.25</v>
      </c>
      <c r="Q121" s="25">
        <f t="shared" si="22"/>
        <v>41.900142386091126</v>
      </c>
      <c r="R121" s="27">
        <f t="shared" si="23"/>
        <v>-387642.25</v>
      </c>
      <c r="S121" s="25">
        <f t="shared" si="24"/>
        <v>55.866856514788168</v>
      </c>
      <c r="T121" s="27">
        <f t="shared" si="25"/>
        <v>-220842.25</v>
      </c>
    </row>
    <row r="122" spans="1:20" ht="48" hidden="1" outlineLevel="4">
      <c r="A122" s="4" t="s">
        <v>159</v>
      </c>
      <c r="B122" s="19" t="s">
        <v>160</v>
      </c>
      <c r="C122" s="20"/>
      <c r="D122" s="20">
        <v>667200</v>
      </c>
      <c r="E122" s="20">
        <v>667200</v>
      </c>
      <c r="F122" s="20">
        <v>166800</v>
      </c>
      <c r="G122" s="20">
        <v>166800</v>
      </c>
      <c r="H122" s="20">
        <v>166800</v>
      </c>
      <c r="I122" s="18">
        <f t="shared" si="26"/>
        <v>500400</v>
      </c>
      <c r="J122" s="20">
        <v>279557.75</v>
      </c>
      <c r="K122" s="25">
        <f t="shared" si="17"/>
        <v>8.3407036523816272E-2</v>
      </c>
      <c r="L122" s="25">
        <f t="shared" si="27"/>
        <v>0.60050088509314536</v>
      </c>
      <c r="M122" s="25" t="e">
        <f t="shared" si="18"/>
        <v>#DIV/0!</v>
      </c>
      <c r="N122" s="27">
        <f t="shared" si="19"/>
        <v>279557.75</v>
      </c>
      <c r="O122" s="25">
        <f t="shared" si="20"/>
        <v>41.900142386091126</v>
      </c>
      <c r="P122" s="27">
        <f t="shared" si="21"/>
        <v>-387642.25</v>
      </c>
      <c r="Q122" s="25">
        <f t="shared" si="22"/>
        <v>41.900142386091126</v>
      </c>
      <c r="R122" s="27">
        <f t="shared" si="23"/>
        <v>-387642.25</v>
      </c>
      <c r="S122" s="25">
        <f t="shared" si="24"/>
        <v>55.866856514788168</v>
      </c>
      <c r="T122" s="27">
        <f t="shared" si="25"/>
        <v>-220842.25</v>
      </c>
    </row>
    <row r="123" spans="1:20" ht="48" hidden="1" outlineLevel="7">
      <c r="A123" s="4" t="s">
        <v>159</v>
      </c>
      <c r="B123" s="19" t="s">
        <v>160</v>
      </c>
      <c r="C123" s="20"/>
      <c r="D123" s="20">
        <v>667200</v>
      </c>
      <c r="E123" s="20">
        <v>667200</v>
      </c>
      <c r="F123" s="20">
        <v>166800</v>
      </c>
      <c r="G123" s="20">
        <v>166800</v>
      </c>
      <c r="H123" s="20">
        <v>166800</v>
      </c>
      <c r="I123" s="18">
        <f t="shared" si="26"/>
        <v>500400</v>
      </c>
      <c r="J123" s="20">
        <v>279557.75</v>
      </c>
      <c r="K123" s="25">
        <f t="shared" si="17"/>
        <v>8.3407036523816272E-2</v>
      </c>
      <c r="L123" s="25">
        <f t="shared" si="27"/>
        <v>0.60050088509314536</v>
      </c>
      <c r="M123" s="25" t="e">
        <f t="shared" si="18"/>
        <v>#DIV/0!</v>
      </c>
      <c r="N123" s="27">
        <f t="shared" si="19"/>
        <v>279557.75</v>
      </c>
      <c r="O123" s="25">
        <f t="shared" si="20"/>
        <v>41.900142386091126</v>
      </c>
      <c r="P123" s="27">
        <f t="shared" si="21"/>
        <v>-387642.25</v>
      </c>
      <c r="Q123" s="25">
        <f t="shared" si="22"/>
        <v>41.900142386091126</v>
      </c>
      <c r="R123" s="27">
        <f t="shared" si="23"/>
        <v>-387642.25</v>
      </c>
      <c r="S123" s="25">
        <f t="shared" si="24"/>
        <v>55.866856514788168</v>
      </c>
      <c r="T123" s="27">
        <f t="shared" si="25"/>
        <v>-220842.25</v>
      </c>
    </row>
    <row r="124" spans="1:20" ht="36" outlineLevel="2" collapsed="1">
      <c r="A124" s="4" t="s">
        <v>161</v>
      </c>
      <c r="B124" s="19" t="s">
        <v>162</v>
      </c>
      <c r="C124" s="20">
        <v>12675</v>
      </c>
      <c r="D124" s="20">
        <v>47500</v>
      </c>
      <c r="E124" s="20">
        <v>47500</v>
      </c>
      <c r="F124" s="20">
        <v>0</v>
      </c>
      <c r="G124" s="20">
        <v>47500</v>
      </c>
      <c r="H124" s="20">
        <v>0</v>
      </c>
      <c r="I124" s="18">
        <f t="shared" si="26"/>
        <v>47500</v>
      </c>
      <c r="J124" s="20">
        <v>10750</v>
      </c>
      <c r="K124" s="25">
        <f t="shared" si="17"/>
        <v>3.2073002541729749E-3</v>
      </c>
      <c r="L124" s="25">
        <f t="shared" si="27"/>
        <v>2.309141676362509E-2</v>
      </c>
      <c r="M124" s="25">
        <f t="shared" si="18"/>
        <v>84.812623274161737</v>
      </c>
      <c r="N124" s="27">
        <f t="shared" si="19"/>
        <v>-1925</v>
      </c>
      <c r="O124" s="25">
        <f t="shared" si="20"/>
        <v>22.631578947368421</v>
      </c>
      <c r="P124" s="27">
        <f t="shared" si="21"/>
        <v>-36750</v>
      </c>
      <c r="Q124" s="25">
        <f t="shared" si="22"/>
        <v>22.631578947368421</v>
      </c>
      <c r="R124" s="27">
        <f t="shared" si="23"/>
        <v>-36750</v>
      </c>
      <c r="S124" s="25">
        <f t="shared" si="24"/>
        <v>22.631578947368421</v>
      </c>
      <c r="T124" s="27">
        <f t="shared" si="25"/>
        <v>-36750</v>
      </c>
    </row>
    <row r="125" spans="1:20" ht="60" hidden="1" outlineLevel="3">
      <c r="A125" s="4" t="s">
        <v>163</v>
      </c>
      <c r="B125" s="19" t="s">
        <v>164</v>
      </c>
      <c r="C125" s="20"/>
      <c r="D125" s="20">
        <v>47500</v>
      </c>
      <c r="E125" s="20">
        <v>47500</v>
      </c>
      <c r="F125" s="20">
        <v>0</v>
      </c>
      <c r="G125" s="20">
        <v>47500</v>
      </c>
      <c r="H125" s="20">
        <v>0</v>
      </c>
      <c r="I125" s="18">
        <f t="shared" si="26"/>
        <v>47500</v>
      </c>
      <c r="J125" s="20">
        <v>10750</v>
      </c>
      <c r="K125" s="25">
        <f t="shared" si="17"/>
        <v>3.2073002541729749E-3</v>
      </c>
      <c r="L125" s="25">
        <f t="shared" si="27"/>
        <v>2.309141676362509E-2</v>
      </c>
      <c r="M125" s="25" t="e">
        <f t="shared" si="18"/>
        <v>#DIV/0!</v>
      </c>
      <c r="N125" s="27">
        <f t="shared" si="19"/>
        <v>10750</v>
      </c>
      <c r="O125" s="25">
        <f t="shared" si="20"/>
        <v>22.631578947368421</v>
      </c>
      <c r="P125" s="27">
        <f t="shared" si="21"/>
        <v>-36750</v>
      </c>
      <c r="Q125" s="25">
        <f t="shared" si="22"/>
        <v>22.631578947368421</v>
      </c>
      <c r="R125" s="27">
        <f t="shared" si="23"/>
        <v>-36750</v>
      </c>
      <c r="S125" s="25">
        <f t="shared" si="24"/>
        <v>22.631578947368421</v>
      </c>
      <c r="T125" s="27">
        <f t="shared" si="25"/>
        <v>-36750</v>
      </c>
    </row>
    <row r="126" spans="1:20" ht="72" hidden="1" outlineLevel="4">
      <c r="A126" s="4" t="s">
        <v>165</v>
      </c>
      <c r="B126" s="19" t="s">
        <v>166</v>
      </c>
      <c r="C126" s="20"/>
      <c r="D126" s="20">
        <v>47500</v>
      </c>
      <c r="E126" s="20">
        <v>47500</v>
      </c>
      <c r="F126" s="20">
        <v>0</v>
      </c>
      <c r="G126" s="20">
        <v>47500</v>
      </c>
      <c r="H126" s="20">
        <v>0</v>
      </c>
      <c r="I126" s="18">
        <f t="shared" si="26"/>
        <v>47500</v>
      </c>
      <c r="J126" s="20">
        <v>10750</v>
      </c>
      <c r="K126" s="25">
        <f t="shared" si="17"/>
        <v>3.2073002541729749E-3</v>
      </c>
      <c r="L126" s="25">
        <f t="shared" si="27"/>
        <v>2.309141676362509E-2</v>
      </c>
      <c r="M126" s="25" t="e">
        <f t="shared" si="18"/>
        <v>#DIV/0!</v>
      </c>
      <c r="N126" s="27">
        <f t="shared" si="19"/>
        <v>10750</v>
      </c>
      <c r="O126" s="25">
        <f t="shared" si="20"/>
        <v>22.631578947368421</v>
      </c>
      <c r="P126" s="27">
        <f t="shared" si="21"/>
        <v>-36750</v>
      </c>
      <c r="Q126" s="25">
        <f t="shared" si="22"/>
        <v>22.631578947368421</v>
      </c>
      <c r="R126" s="27">
        <f t="shared" si="23"/>
        <v>-36750</v>
      </c>
      <c r="S126" s="25">
        <f t="shared" si="24"/>
        <v>22.631578947368421</v>
      </c>
      <c r="T126" s="27">
        <f t="shared" si="25"/>
        <v>-36750</v>
      </c>
    </row>
    <row r="127" spans="1:20" ht="72" hidden="1" outlineLevel="7">
      <c r="A127" s="4" t="s">
        <v>165</v>
      </c>
      <c r="B127" s="19" t="s">
        <v>166</v>
      </c>
      <c r="C127" s="20"/>
      <c r="D127" s="20">
        <v>47500</v>
      </c>
      <c r="E127" s="20">
        <v>47500</v>
      </c>
      <c r="F127" s="20">
        <v>0</v>
      </c>
      <c r="G127" s="20">
        <v>47500</v>
      </c>
      <c r="H127" s="20">
        <v>0</v>
      </c>
      <c r="I127" s="18">
        <f t="shared" si="26"/>
        <v>47500</v>
      </c>
      <c r="J127" s="20">
        <v>10750</v>
      </c>
      <c r="K127" s="25">
        <f t="shared" si="17"/>
        <v>3.2073002541729749E-3</v>
      </c>
      <c r="L127" s="25">
        <f t="shared" si="27"/>
        <v>2.309141676362509E-2</v>
      </c>
      <c r="M127" s="25" t="e">
        <f t="shared" si="18"/>
        <v>#DIV/0!</v>
      </c>
      <c r="N127" s="27">
        <f t="shared" si="19"/>
        <v>10750</v>
      </c>
      <c r="O127" s="25">
        <f t="shared" si="20"/>
        <v>22.631578947368421</v>
      </c>
      <c r="P127" s="27">
        <f t="shared" si="21"/>
        <v>-36750</v>
      </c>
      <c r="Q127" s="25">
        <f t="shared" si="22"/>
        <v>22.631578947368421</v>
      </c>
      <c r="R127" s="27">
        <f t="shared" si="23"/>
        <v>-36750</v>
      </c>
      <c r="S127" s="25">
        <f t="shared" si="24"/>
        <v>22.631578947368421</v>
      </c>
      <c r="T127" s="27">
        <f t="shared" si="25"/>
        <v>-36750</v>
      </c>
    </row>
    <row r="128" spans="1:20" ht="108" outlineLevel="2" collapsed="1">
      <c r="A128" s="4" t="s">
        <v>167</v>
      </c>
      <c r="B128" s="21" t="s">
        <v>168</v>
      </c>
      <c r="C128" s="20">
        <v>92682.69</v>
      </c>
      <c r="D128" s="20">
        <v>242200</v>
      </c>
      <c r="E128" s="20">
        <v>242200</v>
      </c>
      <c r="F128" s="20">
        <v>60550</v>
      </c>
      <c r="G128" s="20">
        <v>60550</v>
      </c>
      <c r="H128" s="20">
        <v>60550</v>
      </c>
      <c r="I128" s="18">
        <f t="shared" si="26"/>
        <v>181650</v>
      </c>
      <c r="J128" s="20">
        <v>133444.59</v>
      </c>
      <c r="K128" s="25">
        <f t="shared" si="17"/>
        <v>3.9813662086047287E-2</v>
      </c>
      <c r="L128" s="25">
        <f t="shared" si="27"/>
        <v>0.28664415279451877</v>
      </c>
      <c r="M128" s="25">
        <f t="shared" si="18"/>
        <v>143.98005711746174</v>
      </c>
      <c r="N128" s="27">
        <f t="shared" si="19"/>
        <v>40761.899999999994</v>
      </c>
      <c r="O128" s="25">
        <f t="shared" si="20"/>
        <v>55.096857968620974</v>
      </c>
      <c r="P128" s="27">
        <f t="shared" si="21"/>
        <v>-108755.41</v>
      </c>
      <c r="Q128" s="25">
        <f t="shared" si="22"/>
        <v>55.096857968620974</v>
      </c>
      <c r="R128" s="27">
        <f t="shared" si="23"/>
        <v>-108755.41</v>
      </c>
      <c r="S128" s="25">
        <f t="shared" si="24"/>
        <v>73.462477291494636</v>
      </c>
      <c r="T128" s="27">
        <f t="shared" si="25"/>
        <v>-48205.41</v>
      </c>
    </row>
    <row r="129" spans="1:20" ht="72" hidden="1" outlineLevel="3">
      <c r="A129" s="4" t="s">
        <v>169</v>
      </c>
      <c r="B129" s="19" t="s">
        <v>170</v>
      </c>
      <c r="C129" s="20"/>
      <c r="D129" s="20">
        <v>242200</v>
      </c>
      <c r="E129" s="20">
        <v>0</v>
      </c>
      <c r="F129" s="20">
        <v>0</v>
      </c>
      <c r="G129" s="20">
        <v>0</v>
      </c>
      <c r="H129" s="20">
        <v>0</v>
      </c>
      <c r="I129" s="18">
        <f t="shared" si="26"/>
        <v>0</v>
      </c>
      <c r="J129" s="20">
        <v>0</v>
      </c>
      <c r="K129" s="25">
        <f t="shared" si="17"/>
        <v>0</v>
      </c>
      <c r="L129" s="25">
        <f t="shared" si="27"/>
        <v>0</v>
      </c>
      <c r="M129" s="25" t="e">
        <f t="shared" si="18"/>
        <v>#DIV/0!</v>
      </c>
      <c r="N129" s="27">
        <f t="shared" si="19"/>
        <v>0</v>
      </c>
      <c r="O129" s="25">
        <f t="shared" si="20"/>
        <v>0</v>
      </c>
      <c r="P129" s="27">
        <f t="shared" si="21"/>
        <v>-242200</v>
      </c>
      <c r="Q129" s="25" t="e">
        <f t="shared" si="22"/>
        <v>#DIV/0!</v>
      </c>
      <c r="R129" s="27">
        <f t="shared" si="23"/>
        <v>0</v>
      </c>
      <c r="S129" s="25" t="e">
        <f t="shared" si="24"/>
        <v>#DIV/0!</v>
      </c>
      <c r="T129" s="27">
        <f t="shared" si="25"/>
        <v>0</v>
      </c>
    </row>
    <row r="130" spans="1:20" ht="60" hidden="1" outlineLevel="4">
      <c r="A130" s="4" t="s">
        <v>171</v>
      </c>
      <c r="B130" s="19" t="s">
        <v>172</v>
      </c>
      <c r="C130" s="20"/>
      <c r="D130" s="20">
        <v>242200</v>
      </c>
      <c r="E130" s="20">
        <v>0</v>
      </c>
      <c r="F130" s="20">
        <v>0</v>
      </c>
      <c r="G130" s="20">
        <v>0</v>
      </c>
      <c r="H130" s="20">
        <v>0</v>
      </c>
      <c r="I130" s="18">
        <f t="shared" si="26"/>
        <v>0</v>
      </c>
      <c r="J130" s="20">
        <v>0</v>
      </c>
      <c r="K130" s="25">
        <f t="shared" si="17"/>
        <v>0</v>
      </c>
      <c r="L130" s="25">
        <f t="shared" si="27"/>
        <v>0</v>
      </c>
      <c r="M130" s="25" t="e">
        <f t="shared" si="18"/>
        <v>#DIV/0!</v>
      </c>
      <c r="N130" s="27">
        <f t="shared" si="19"/>
        <v>0</v>
      </c>
      <c r="O130" s="25">
        <f t="shared" si="20"/>
        <v>0</v>
      </c>
      <c r="P130" s="27">
        <f t="shared" si="21"/>
        <v>-242200</v>
      </c>
      <c r="Q130" s="25" t="e">
        <f t="shared" si="22"/>
        <v>#DIV/0!</v>
      </c>
      <c r="R130" s="27">
        <f t="shared" si="23"/>
        <v>0</v>
      </c>
      <c r="S130" s="25" t="e">
        <f t="shared" si="24"/>
        <v>#DIV/0!</v>
      </c>
      <c r="T130" s="27">
        <f t="shared" si="25"/>
        <v>0</v>
      </c>
    </row>
    <row r="131" spans="1:20" ht="60" hidden="1" outlineLevel="7">
      <c r="A131" s="4" t="s">
        <v>171</v>
      </c>
      <c r="B131" s="19" t="s">
        <v>172</v>
      </c>
      <c r="C131" s="20"/>
      <c r="D131" s="20">
        <v>242200</v>
      </c>
      <c r="E131" s="20">
        <v>0</v>
      </c>
      <c r="F131" s="20">
        <v>0</v>
      </c>
      <c r="G131" s="20">
        <v>0</v>
      </c>
      <c r="H131" s="20">
        <v>0</v>
      </c>
      <c r="I131" s="18">
        <f t="shared" si="26"/>
        <v>0</v>
      </c>
      <c r="J131" s="20">
        <v>0</v>
      </c>
      <c r="K131" s="25">
        <f t="shared" si="17"/>
        <v>0</v>
      </c>
      <c r="L131" s="25">
        <f t="shared" si="27"/>
        <v>0</v>
      </c>
      <c r="M131" s="25" t="e">
        <f t="shared" si="18"/>
        <v>#DIV/0!</v>
      </c>
      <c r="N131" s="27">
        <f t="shared" si="19"/>
        <v>0</v>
      </c>
      <c r="O131" s="25">
        <f t="shared" si="20"/>
        <v>0</v>
      </c>
      <c r="P131" s="27">
        <f t="shared" si="21"/>
        <v>-242200</v>
      </c>
      <c r="Q131" s="25" t="e">
        <f t="shared" si="22"/>
        <v>#DIV/0!</v>
      </c>
      <c r="R131" s="27">
        <f t="shared" si="23"/>
        <v>0</v>
      </c>
      <c r="S131" s="25" t="e">
        <f t="shared" si="24"/>
        <v>#DIV/0!</v>
      </c>
      <c r="T131" s="27">
        <f t="shared" si="25"/>
        <v>0</v>
      </c>
    </row>
    <row r="132" spans="1:20" ht="108" hidden="1" outlineLevel="3">
      <c r="A132" s="4" t="s">
        <v>173</v>
      </c>
      <c r="B132" s="21" t="s">
        <v>174</v>
      </c>
      <c r="C132" s="20"/>
      <c r="D132" s="20">
        <v>0</v>
      </c>
      <c r="E132" s="20">
        <v>242200</v>
      </c>
      <c r="F132" s="20">
        <v>60550</v>
      </c>
      <c r="G132" s="20">
        <v>60550</v>
      </c>
      <c r="H132" s="20">
        <v>60550</v>
      </c>
      <c r="I132" s="18">
        <f t="shared" si="26"/>
        <v>181650</v>
      </c>
      <c r="J132" s="20">
        <v>133444.59</v>
      </c>
      <c r="K132" s="25">
        <f t="shared" si="17"/>
        <v>3.9813662086047287E-2</v>
      </c>
      <c r="L132" s="25">
        <f t="shared" si="27"/>
        <v>0.28664415279451877</v>
      </c>
      <c r="M132" s="25" t="e">
        <f t="shared" si="18"/>
        <v>#DIV/0!</v>
      </c>
      <c r="N132" s="27">
        <f t="shared" si="19"/>
        <v>133444.59</v>
      </c>
      <c r="O132" s="25" t="e">
        <f t="shared" si="20"/>
        <v>#DIV/0!</v>
      </c>
      <c r="P132" s="27">
        <f t="shared" si="21"/>
        <v>133444.59</v>
      </c>
      <c r="Q132" s="25">
        <f t="shared" si="22"/>
        <v>55.096857968620974</v>
      </c>
      <c r="R132" s="27">
        <f t="shared" si="23"/>
        <v>-108755.41</v>
      </c>
      <c r="S132" s="25">
        <f t="shared" si="24"/>
        <v>73.462477291494636</v>
      </c>
      <c r="T132" s="27">
        <f t="shared" si="25"/>
        <v>-48205.41</v>
      </c>
    </row>
    <row r="133" spans="1:20" ht="96" hidden="1" outlineLevel="4">
      <c r="A133" s="4" t="s">
        <v>175</v>
      </c>
      <c r="B133" s="19" t="s">
        <v>176</v>
      </c>
      <c r="C133" s="20"/>
      <c r="D133" s="20">
        <v>0</v>
      </c>
      <c r="E133" s="20">
        <v>242200</v>
      </c>
      <c r="F133" s="20">
        <v>60550</v>
      </c>
      <c r="G133" s="20">
        <v>60550</v>
      </c>
      <c r="H133" s="20">
        <v>60550</v>
      </c>
      <c r="I133" s="18">
        <f t="shared" si="26"/>
        <v>181650</v>
      </c>
      <c r="J133" s="20">
        <v>133444.59</v>
      </c>
      <c r="K133" s="25">
        <f t="shared" si="17"/>
        <v>3.9813662086047287E-2</v>
      </c>
      <c r="L133" s="25">
        <f t="shared" si="27"/>
        <v>0.28664415279451877</v>
      </c>
      <c r="M133" s="25" t="e">
        <f t="shared" si="18"/>
        <v>#DIV/0!</v>
      </c>
      <c r="N133" s="27">
        <f t="shared" si="19"/>
        <v>133444.59</v>
      </c>
      <c r="O133" s="25" t="e">
        <f t="shared" si="20"/>
        <v>#DIV/0!</v>
      </c>
      <c r="P133" s="27">
        <f t="shared" si="21"/>
        <v>133444.59</v>
      </c>
      <c r="Q133" s="25">
        <f t="shared" si="22"/>
        <v>55.096857968620974</v>
      </c>
      <c r="R133" s="27">
        <f t="shared" si="23"/>
        <v>-108755.41</v>
      </c>
      <c r="S133" s="25">
        <f t="shared" si="24"/>
        <v>73.462477291494636</v>
      </c>
      <c r="T133" s="27">
        <f t="shared" si="25"/>
        <v>-48205.41</v>
      </c>
    </row>
    <row r="134" spans="1:20" ht="96" hidden="1" outlineLevel="7">
      <c r="A134" s="4" t="s">
        <v>175</v>
      </c>
      <c r="B134" s="19" t="s">
        <v>176</v>
      </c>
      <c r="C134" s="20"/>
      <c r="D134" s="20">
        <v>0</v>
      </c>
      <c r="E134" s="20">
        <v>242200</v>
      </c>
      <c r="F134" s="20">
        <v>60550</v>
      </c>
      <c r="G134" s="20">
        <v>60550</v>
      </c>
      <c r="H134" s="20">
        <v>60550</v>
      </c>
      <c r="I134" s="18">
        <f t="shared" si="26"/>
        <v>181650</v>
      </c>
      <c r="J134" s="20">
        <v>133444.59</v>
      </c>
      <c r="K134" s="25">
        <f t="shared" ref="K134:K197" si="34">J134/J$5*100</f>
        <v>3.9813662086047287E-2</v>
      </c>
      <c r="L134" s="25">
        <f t="shared" si="27"/>
        <v>0.28664415279451877</v>
      </c>
      <c r="M134" s="25" t="e">
        <f t="shared" ref="M134:M197" si="35">J134/C134*100</f>
        <v>#DIV/0!</v>
      </c>
      <c r="N134" s="27">
        <f t="shared" ref="N134:N197" si="36">J134-C134</f>
        <v>133444.59</v>
      </c>
      <c r="O134" s="25" t="e">
        <f t="shared" ref="O134:O197" si="37">J134/D134*100</f>
        <v>#DIV/0!</v>
      </c>
      <c r="P134" s="27">
        <f t="shared" ref="P134:P197" si="38">J134-D134</f>
        <v>133444.59</v>
      </c>
      <c r="Q134" s="25">
        <f t="shared" ref="Q134:Q197" si="39">J134/E134*100</f>
        <v>55.096857968620974</v>
      </c>
      <c r="R134" s="27">
        <f t="shared" ref="R134:R197" si="40">J134-E134</f>
        <v>-108755.41</v>
      </c>
      <c r="S134" s="25">
        <f t="shared" ref="S134:S197" si="41">J134/I134*100</f>
        <v>73.462477291494636</v>
      </c>
      <c r="T134" s="27">
        <f t="shared" ref="T134:T197" si="42">J134-I134</f>
        <v>-48205.41</v>
      </c>
    </row>
    <row r="135" spans="1:20" ht="24" outlineLevel="1">
      <c r="A135" s="4" t="s">
        <v>177</v>
      </c>
      <c r="B135" s="19" t="s">
        <v>178</v>
      </c>
      <c r="C135" s="20">
        <f>C136</f>
        <v>39725.11</v>
      </c>
      <c r="D135" s="20">
        <f t="shared" ref="D135:J135" si="43">D136</f>
        <v>48500</v>
      </c>
      <c r="E135" s="20">
        <f t="shared" si="43"/>
        <v>48500</v>
      </c>
      <c r="F135" s="20">
        <f t="shared" si="43"/>
        <v>24250</v>
      </c>
      <c r="G135" s="20">
        <f t="shared" si="43"/>
        <v>0</v>
      </c>
      <c r="H135" s="20">
        <f t="shared" si="43"/>
        <v>24250</v>
      </c>
      <c r="I135" s="20">
        <f t="shared" si="43"/>
        <v>48500</v>
      </c>
      <c r="J135" s="20">
        <f t="shared" si="43"/>
        <v>51959.99</v>
      </c>
      <c r="K135" s="25">
        <f t="shared" si="34"/>
        <v>1.5502445500820949E-2</v>
      </c>
      <c r="L135" s="25">
        <f t="shared" ref="L135:L198" si="44">J135/J$6*100</f>
        <v>0.1116120729417481</v>
      </c>
      <c r="M135" s="25">
        <f t="shared" si="35"/>
        <v>130.79885744809766</v>
      </c>
      <c r="N135" s="27">
        <f t="shared" si="36"/>
        <v>12234.879999999997</v>
      </c>
      <c r="O135" s="25">
        <f t="shared" si="37"/>
        <v>107.134</v>
      </c>
      <c r="P135" s="27">
        <f t="shared" si="38"/>
        <v>3459.989999999998</v>
      </c>
      <c r="Q135" s="25">
        <f t="shared" si="39"/>
        <v>107.134</v>
      </c>
      <c r="R135" s="27">
        <f t="shared" si="40"/>
        <v>3459.989999999998</v>
      </c>
      <c r="S135" s="25">
        <f t="shared" si="41"/>
        <v>107.134</v>
      </c>
      <c r="T135" s="27">
        <f t="shared" si="42"/>
        <v>3459.989999999998</v>
      </c>
    </row>
    <row r="136" spans="1:20" ht="24" outlineLevel="2" collapsed="1">
      <c r="A136" s="4" t="s">
        <v>179</v>
      </c>
      <c r="B136" s="19" t="s">
        <v>180</v>
      </c>
      <c r="C136" s="20">
        <v>39725.11</v>
      </c>
      <c r="D136" s="20">
        <v>48500</v>
      </c>
      <c r="E136" s="20">
        <v>48500</v>
      </c>
      <c r="F136" s="20">
        <v>24250</v>
      </c>
      <c r="G136" s="20">
        <v>0</v>
      </c>
      <c r="H136" s="20">
        <v>24250</v>
      </c>
      <c r="I136" s="18">
        <f t="shared" ref="I136:I199" si="45">F136+G136+H136</f>
        <v>48500</v>
      </c>
      <c r="J136" s="20">
        <v>51959.99</v>
      </c>
      <c r="K136" s="25">
        <f t="shared" si="34"/>
        <v>1.5502445500820949E-2</v>
      </c>
      <c r="L136" s="25">
        <f t="shared" si="44"/>
        <v>0.1116120729417481</v>
      </c>
      <c r="M136" s="25">
        <f t="shared" si="35"/>
        <v>130.79885744809766</v>
      </c>
      <c r="N136" s="27">
        <f t="shared" si="36"/>
        <v>12234.879999999997</v>
      </c>
      <c r="O136" s="25">
        <f t="shared" si="37"/>
        <v>107.134</v>
      </c>
      <c r="P136" s="27">
        <f t="shared" si="38"/>
        <v>3459.989999999998</v>
      </c>
      <c r="Q136" s="25">
        <f t="shared" si="39"/>
        <v>107.134</v>
      </c>
      <c r="R136" s="27">
        <f t="shared" si="40"/>
        <v>3459.989999999998</v>
      </c>
      <c r="S136" s="25">
        <f t="shared" si="41"/>
        <v>107.134</v>
      </c>
      <c r="T136" s="27">
        <f t="shared" si="42"/>
        <v>3459.989999999998</v>
      </c>
    </row>
    <row r="137" spans="1:20" ht="36" hidden="1" outlineLevel="3">
      <c r="A137" s="4" t="s">
        <v>181</v>
      </c>
      <c r="B137" s="19" t="s">
        <v>182</v>
      </c>
      <c r="C137" s="20"/>
      <c r="D137" s="20">
        <v>47400</v>
      </c>
      <c r="E137" s="20">
        <v>47400</v>
      </c>
      <c r="F137" s="20">
        <v>23700</v>
      </c>
      <c r="G137" s="20">
        <v>0</v>
      </c>
      <c r="H137" s="20">
        <v>23700</v>
      </c>
      <c r="I137" s="18">
        <f t="shared" si="45"/>
        <v>47400</v>
      </c>
      <c r="J137" s="20">
        <v>36801.79</v>
      </c>
      <c r="K137" s="25">
        <f t="shared" si="34"/>
        <v>1.0979943294978645E-2</v>
      </c>
      <c r="L137" s="25">
        <f t="shared" si="44"/>
        <v>7.905167167789863E-2</v>
      </c>
      <c r="M137" s="25" t="e">
        <f t="shared" si="35"/>
        <v>#DIV/0!</v>
      </c>
      <c r="N137" s="27">
        <f t="shared" si="36"/>
        <v>36801.79</v>
      </c>
      <c r="O137" s="25">
        <f t="shared" si="37"/>
        <v>77.640907172995782</v>
      </c>
      <c r="P137" s="27">
        <f t="shared" si="38"/>
        <v>-10598.21</v>
      </c>
      <c r="Q137" s="25">
        <f t="shared" si="39"/>
        <v>77.640907172995782</v>
      </c>
      <c r="R137" s="27">
        <f t="shared" si="40"/>
        <v>-10598.21</v>
      </c>
      <c r="S137" s="25">
        <f t="shared" si="41"/>
        <v>77.640907172995782</v>
      </c>
      <c r="T137" s="27">
        <f t="shared" si="42"/>
        <v>-10598.21</v>
      </c>
    </row>
    <row r="138" spans="1:20" ht="96" hidden="1" outlineLevel="4">
      <c r="A138" s="4" t="s">
        <v>183</v>
      </c>
      <c r="B138" s="19" t="s">
        <v>184</v>
      </c>
      <c r="C138" s="20"/>
      <c r="D138" s="20">
        <v>47400</v>
      </c>
      <c r="E138" s="20">
        <v>47400</v>
      </c>
      <c r="F138" s="20">
        <v>23700</v>
      </c>
      <c r="G138" s="20">
        <v>0</v>
      </c>
      <c r="H138" s="20">
        <v>23700</v>
      </c>
      <c r="I138" s="18">
        <f t="shared" si="45"/>
        <v>47400</v>
      </c>
      <c r="J138" s="20">
        <v>36801.79</v>
      </c>
      <c r="K138" s="25">
        <f t="shared" si="34"/>
        <v>1.0979943294978645E-2</v>
      </c>
      <c r="L138" s="25">
        <f t="shared" si="44"/>
        <v>7.905167167789863E-2</v>
      </c>
      <c r="M138" s="25" t="e">
        <f t="shared" si="35"/>
        <v>#DIV/0!</v>
      </c>
      <c r="N138" s="27">
        <f t="shared" si="36"/>
        <v>36801.79</v>
      </c>
      <c r="O138" s="25">
        <f t="shared" si="37"/>
        <v>77.640907172995782</v>
      </c>
      <c r="P138" s="27">
        <f t="shared" si="38"/>
        <v>-10598.21</v>
      </c>
      <c r="Q138" s="25">
        <f t="shared" si="39"/>
        <v>77.640907172995782</v>
      </c>
      <c r="R138" s="27">
        <f t="shared" si="40"/>
        <v>-10598.21</v>
      </c>
      <c r="S138" s="25">
        <f t="shared" si="41"/>
        <v>77.640907172995782</v>
      </c>
      <c r="T138" s="27">
        <f t="shared" si="42"/>
        <v>-10598.21</v>
      </c>
    </row>
    <row r="139" spans="1:20" ht="96" hidden="1" outlineLevel="7">
      <c r="A139" s="4" t="s">
        <v>183</v>
      </c>
      <c r="B139" s="19" t="s">
        <v>184</v>
      </c>
      <c r="C139" s="20"/>
      <c r="D139" s="20">
        <v>47400</v>
      </c>
      <c r="E139" s="20">
        <v>47400</v>
      </c>
      <c r="F139" s="20">
        <v>23700</v>
      </c>
      <c r="G139" s="20">
        <v>0</v>
      </c>
      <c r="H139" s="20">
        <v>23700</v>
      </c>
      <c r="I139" s="18">
        <f t="shared" si="45"/>
        <v>47400</v>
      </c>
      <c r="J139" s="20">
        <v>36801.79</v>
      </c>
      <c r="K139" s="25">
        <f t="shared" si="34"/>
        <v>1.0979943294978645E-2</v>
      </c>
      <c r="L139" s="25">
        <f t="shared" si="44"/>
        <v>7.905167167789863E-2</v>
      </c>
      <c r="M139" s="25" t="e">
        <f t="shared" si="35"/>
        <v>#DIV/0!</v>
      </c>
      <c r="N139" s="27">
        <f t="shared" si="36"/>
        <v>36801.79</v>
      </c>
      <c r="O139" s="25">
        <f t="shared" si="37"/>
        <v>77.640907172995782</v>
      </c>
      <c r="P139" s="27">
        <f t="shared" si="38"/>
        <v>-10598.21</v>
      </c>
      <c r="Q139" s="25">
        <f t="shared" si="39"/>
        <v>77.640907172995782</v>
      </c>
      <c r="R139" s="27">
        <f t="shared" si="40"/>
        <v>-10598.21</v>
      </c>
      <c r="S139" s="25">
        <f t="shared" si="41"/>
        <v>77.640907172995782</v>
      </c>
      <c r="T139" s="27">
        <f t="shared" si="42"/>
        <v>-10598.21</v>
      </c>
    </row>
    <row r="140" spans="1:20" ht="24" hidden="1" outlineLevel="3">
      <c r="A140" s="4" t="s">
        <v>185</v>
      </c>
      <c r="B140" s="19" t="s">
        <v>186</v>
      </c>
      <c r="C140" s="20"/>
      <c r="D140" s="20">
        <v>300</v>
      </c>
      <c r="E140" s="20">
        <v>300</v>
      </c>
      <c r="F140" s="20">
        <v>150</v>
      </c>
      <c r="G140" s="20">
        <v>0</v>
      </c>
      <c r="H140" s="20">
        <v>150</v>
      </c>
      <c r="I140" s="18">
        <f t="shared" si="45"/>
        <v>300</v>
      </c>
      <c r="J140" s="20">
        <v>1264.8399999999999</v>
      </c>
      <c r="K140" s="25">
        <f t="shared" si="34"/>
        <v>3.773694561384321E-4</v>
      </c>
      <c r="L140" s="25">
        <f t="shared" si="44"/>
        <v>2.7169253562142849E-3</v>
      </c>
      <c r="M140" s="25" t="e">
        <f t="shared" si="35"/>
        <v>#DIV/0!</v>
      </c>
      <c r="N140" s="27">
        <f t="shared" si="36"/>
        <v>1264.8399999999999</v>
      </c>
      <c r="O140" s="25">
        <f t="shared" si="37"/>
        <v>421.61333333333329</v>
      </c>
      <c r="P140" s="27">
        <f t="shared" si="38"/>
        <v>964.83999999999992</v>
      </c>
      <c r="Q140" s="25">
        <f t="shared" si="39"/>
        <v>421.61333333333329</v>
      </c>
      <c r="R140" s="27">
        <f t="shared" si="40"/>
        <v>964.83999999999992</v>
      </c>
      <c r="S140" s="25">
        <f t="shared" si="41"/>
        <v>421.61333333333329</v>
      </c>
      <c r="T140" s="27">
        <f t="shared" si="42"/>
        <v>964.83999999999992</v>
      </c>
    </row>
    <row r="141" spans="1:20" ht="24" hidden="1" outlineLevel="4">
      <c r="A141" s="4" t="s">
        <v>187</v>
      </c>
      <c r="B141" s="19" t="s">
        <v>188</v>
      </c>
      <c r="C141" s="20"/>
      <c r="D141" s="20">
        <v>300</v>
      </c>
      <c r="E141" s="20">
        <v>300</v>
      </c>
      <c r="F141" s="20">
        <v>150</v>
      </c>
      <c r="G141" s="20">
        <v>0</v>
      </c>
      <c r="H141" s="20">
        <v>150</v>
      </c>
      <c r="I141" s="18">
        <f t="shared" si="45"/>
        <v>300</v>
      </c>
      <c r="J141" s="20">
        <v>1264.8399999999999</v>
      </c>
      <c r="K141" s="25">
        <f t="shared" si="34"/>
        <v>3.773694561384321E-4</v>
      </c>
      <c r="L141" s="25">
        <f t="shared" si="44"/>
        <v>2.7169253562142849E-3</v>
      </c>
      <c r="M141" s="25" t="e">
        <f t="shared" si="35"/>
        <v>#DIV/0!</v>
      </c>
      <c r="N141" s="27">
        <f t="shared" si="36"/>
        <v>1264.8399999999999</v>
      </c>
      <c r="O141" s="25">
        <f t="shared" si="37"/>
        <v>421.61333333333329</v>
      </c>
      <c r="P141" s="27">
        <f t="shared" si="38"/>
        <v>964.83999999999992</v>
      </c>
      <c r="Q141" s="25">
        <f t="shared" si="39"/>
        <v>421.61333333333329</v>
      </c>
      <c r="R141" s="27">
        <f t="shared" si="40"/>
        <v>964.83999999999992</v>
      </c>
      <c r="S141" s="25">
        <f t="shared" si="41"/>
        <v>421.61333333333329</v>
      </c>
      <c r="T141" s="27">
        <f t="shared" si="42"/>
        <v>964.83999999999992</v>
      </c>
    </row>
    <row r="142" spans="1:20" ht="72" hidden="1" outlineLevel="5">
      <c r="A142" s="4" t="s">
        <v>189</v>
      </c>
      <c r="B142" s="19" t="s">
        <v>190</v>
      </c>
      <c r="C142" s="20"/>
      <c r="D142" s="20">
        <v>300</v>
      </c>
      <c r="E142" s="20">
        <v>300</v>
      </c>
      <c r="F142" s="20">
        <v>150</v>
      </c>
      <c r="G142" s="20">
        <v>0</v>
      </c>
      <c r="H142" s="20">
        <v>150</v>
      </c>
      <c r="I142" s="18">
        <f t="shared" si="45"/>
        <v>300</v>
      </c>
      <c r="J142" s="20">
        <v>1264.8399999999999</v>
      </c>
      <c r="K142" s="25">
        <f t="shared" si="34"/>
        <v>3.773694561384321E-4</v>
      </c>
      <c r="L142" s="25">
        <f t="shared" si="44"/>
        <v>2.7169253562142849E-3</v>
      </c>
      <c r="M142" s="25" t="e">
        <f t="shared" si="35"/>
        <v>#DIV/0!</v>
      </c>
      <c r="N142" s="27">
        <f t="shared" si="36"/>
        <v>1264.8399999999999</v>
      </c>
      <c r="O142" s="25">
        <f t="shared" si="37"/>
        <v>421.61333333333329</v>
      </c>
      <c r="P142" s="27">
        <f t="shared" si="38"/>
        <v>964.83999999999992</v>
      </c>
      <c r="Q142" s="25">
        <f t="shared" si="39"/>
        <v>421.61333333333329</v>
      </c>
      <c r="R142" s="27">
        <f t="shared" si="40"/>
        <v>964.83999999999992</v>
      </c>
      <c r="S142" s="25">
        <f t="shared" si="41"/>
        <v>421.61333333333329</v>
      </c>
      <c r="T142" s="27">
        <f t="shared" si="42"/>
        <v>964.83999999999992</v>
      </c>
    </row>
    <row r="143" spans="1:20" ht="72" hidden="1" outlineLevel="7">
      <c r="A143" s="4" t="s">
        <v>189</v>
      </c>
      <c r="B143" s="19" t="s">
        <v>190</v>
      </c>
      <c r="C143" s="20"/>
      <c r="D143" s="20">
        <v>300</v>
      </c>
      <c r="E143" s="20">
        <v>300</v>
      </c>
      <c r="F143" s="20">
        <v>150</v>
      </c>
      <c r="G143" s="20">
        <v>0</v>
      </c>
      <c r="H143" s="20">
        <v>150</v>
      </c>
      <c r="I143" s="18">
        <f t="shared" si="45"/>
        <v>300</v>
      </c>
      <c r="J143" s="20">
        <v>1264.8399999999999</v>
      </c>
      <c r="K143" s="25">
        <f t="shared" si="34"/>
        <v>3.773694561384321E-4</v>
      </c>
      <c r="L143" s="25">
        <f t="shared" si="44"/>
        <v>2.7169253562142849E-3</v>
      </c>
      <c r="M143" s="25" t="e">
        <f t="shared" si="35"/>
        <v>#DIV/0!</v>
      </c>
      <c r="N143" s="27">
        <f t="shared" si="36"/>
        <v>1264.8399999999999</v>
      </c>
      <c r="O143" s="25">
        <f t="shared" si="37"/>
        <v>421.61333333333329</v>
      </c>
      <c r="P143" s="27">
        <f t="shared" si="38"/>
        <v>964.83999999999992</v>
      </c>
      <c r="Q143" s="25">
        <f t="shared" si="39"/>
        <v>421.61333333333329</v>
      </c>
      <c r="R143" s="27">
        <f t="shared" si="40"/>
        <v>964.83999999999992</v>
      </c>
      <c r="S143" s="25">
        <f t="shared" si="41"/>
        <v>421.61333333333329</v>
      </c>
      <c r="T143" s="27">
        <f t="shared" si="42"/>
        <v>964.83999999999992</v>
      </c>
    </row>
    <row r="144" spans="1:20" ht="48" hidden="1" outlineLevel="3">
      <c r="A144" s="4" t="s">
        <v>191</v>
      </c>
      <c r="B144" s="19" t="s">
        <v>192</v>
      </c>
      <c r="C144" s="20"/>
      <c r="D144" s="20">
        <v>800</v>
      </c>
      <c r="E144" s="20">
        <v>800</v>
      </c>
      <c r="F144" s="20">
        <v>400</v>
      </c>
      <c r="G144" s="20">
        <v>0</v>
      </c>
      <c r="H144" s="20">
        <v>400</v>
      </c>
      <c r="I144" s="18">
        <f t="shared" si="45"/>
        <v>800</v>
      </c>
      <c r="J144" s="20">
        <v>13893.36</v>
      </c>
      <c r="K144" s="25">
        <f t="shared" si="34"/>
        <v>4.1451327497038738E-3</v>
      </c>
      <c r="L144" s="25">
        <f t="shared" si="44"/>
        <v>2.9843475907635194E-2</v>
      </c>
      <c r="M144" s="25" t="e">
        <f t="shared" si="35"/>
        <v>#DIV/0!</v>
      </c>
      <c r="N144" s="27">
        <f t="shared" si="36"/>
        <v>13893.36</v>
      </c>
      <c r="O144" s="25">
        <f t="shared" si="37"/>
        <v>1736.67</v>
      </c>
      <c r="P144" s="27">
        <f t="shared" si="38"/>
        <v>13093.36</v>
      </c>
      <c r="Q144" s="25">
        <f t="shared" si="39"/>
        <v>1736.67</v>
      </c>
      <c r="R144" s="27">
        <f t="shared" si="40"/>
        <v>13093.36</v>
      </c>
      <c r="S144" s="25">
        <f t="shared" si="41"/>
        <v>1736.67</v>
      </c>
      <c r="T144" s="27">
        <f t="shared" si="42"/>
        <v>13093.36</v>
      </c>
    </row>
    <row r="145" spans="1:20" ht="108" hidden="1" outlineLevel="4">
      <c r="A145" s="4" t="s">
        <v>193</v>
      </c>
      <c r="B145" s="21" t="s">
        <v>194</v>
      </c>
      <c r="C145" s="20"/>
      <c r="D145" s="20">
        <v>800</v>
      </c>
      <c r="E145" s="20">
        <v>800</v>
      </c>
      <c r="F145" s="20">
        <v>400</v>
      </c>
      <c r="G145" s="20">
        <v>0</v>
      </c>
      <c r="H145" s="20">
        <v>400</v>
      </c>
      <c r="I145" s="18">
        <f t="shared" si="45"/>
        <v>800</v>
      </c>
      <c r="J145" s="20">
        <v>13893.36</v>
      </c>
      <c r="K145" s="25">
        <f t="shared" si="34"/>
        <v>4.1451327497038738E-3</v>
      </c>
      <c r="L145" s="25">
        <f t="shared" si="44"/>
        <v>2.9843475907635194E-2</v>
      </c>
      <c r="M145" s="25" t="e">
        <f t="shared" si="35"/>
        <v>#DIV/0!</v>
      </c>
      <c r="N145" s="27">
        <f t="shared" si="36"/>
        <v>13893.36</v>
      </c>
      <c r="O145" s="25">
        <f t="shared" si="37"/>
        <v>1736.67</v>
      </c>
      <c r="P145" s="27">
        <f t="shared" si="38"/>
        <v>13093.36</v>
      </c>
      <c r="Q145" s="25">
        <f t="shared" si="39"/>
        <v>1736.67</v>
      </c>
      <c r="R145" s="27">
        <f t="shared" si="40"/>
        <v>13093.36</v>
      </c>
      <c r="S145" s="25">
        <f t="shared" si="41"/>
        <v>1736.67</v>
      </c>
      <c r="T145" s="27">
        <f t="shared" si="42"/>
        <v>13093.36</v>
      </c>
    </row>
    <row r="146" spans="1:20" ht="108" hidden="1" outlineLevel="7">
      <c r="A146" s="4" t="s">
        <v>193</v>
      </c>
      <c r="B146" s="21" t="s">
        <v>194</v>
      </c>
      <c r="C146" s="20"/>
      <c r="D146" s="20">
        <v>800</v>
      </c>
      <c r="E146" s="20">
        <v>800</v>
      </c>
      <c r="F146" s="20">
        <v>400</v>
      </c>
      <c r="G146" s="20">
        <v>0</v>
      </c>
      <c r="H146" s="20">
        <v>400</v>
      </c>
      <c r="I146" s="18">
        <f t="shared" si="45"/>
        <v>800</v>
      </c>
      <c r="J146" s="20">
        <v>13893.36</v>
      </c>
      <c r="K146" s="25">
        <f t="shared" si="34"/>
        <v>4.1451327497038738E-3</v>
      </c>
      <c r="L146" s="25">
        <f t="shared" si="44"/>
        <v>2.9843475907635194E-2</v>
      </c>
      <c r="M146" s="25" t="e">
        <f t="shared" si="35"/>
        <v>#DIV/0!</v>
      </c>
      <c r="N146" s="27">
        <f t="shared" si="36"/>
        <v>13893.36</v>
      </c>
      <c r="O146" s="25">
        <f t="shared" si="37"/>
        <v>1736.67</v>
      </c>
      <c r="P146" s="27">
        <f t="shared" si="38"/>
        <v>13093.36</v>
      </c>
      <c r="Q146" s="25">
        <f t="shared" si="39"/>
        <v>1736.67</v>
      </c>
      <c r="R146" s="27">
        <f t="shared" si="40"/>
        <v>13093.36</v>
      </c>
      <c r="S146" s="25">
        <f t="shared" si="41"/>
        <v>1736.67</v>
      </c>
      <c r="T146" s="27">
        <f t="shared" si="42"/>
        <v>13093.36</v>
      </c>
    </row>
    <row r="147" spans="1:20" ht="48" outlineLevel="1">
      <c r="A147" s="4" t="s">
        <v>195</v>
      </c>
      <c r="B147" s="19" t="s">
        <v>196</v>
      </c>
      <c r="C147" s="20">
        <f>C148+C152</f>
        <v>3955984.6900000004</v>
      </c>
      <c r="D147" s="20">
        <f t="shared" ref="D147:J147" si="46">D148+D152</f>
        <v>5246600</v>
      </c>
      <c r="E147" s="20">
        <f t="shared" si="46"/>
        <v>6624852.96</v>
      </c>
      <c r="F147" s="20">
        <f t="shared" si="46"/>
        <v>614962.47</v>
      </c>
      <c r="G147" s="20">
        <f t="shared" si="46"/>
        <v>1526836.83</v>
      </c>
      <c r="H147" s="20">
        <f t="shared" si="46"/>
        <v>1910038.16</v>
      </c>
      <c r="I147" s="20">
        <f t="shared" si="46"/>
        <v>4051837.46</v>
      </c>
      <c r="J147" s="20">
        <f t="shared" si="46"/>
        <v>3980016.17</v>
      </c>
      <c r="K147" s="25">
        <f t="shared" si="34"/>
        <v>1.18745180220033</v>
      </c>
      <c r="L147" s="25">
        <f t="shared" si="44"/>
        <v>8.5492290332499472</v>
      </c>
      <c r="M147" s="25">
        <f t="shared" si="35"/>
        <v>100.60747151172617</v>
      </c>
      <c r="N147" s="27">
        <f t="shared" si="36"/>
        <v>24031.479999999516</v>
      </c>
      <c r="O147" s="25">
        <f t="shared" si="37"/>
        <v>75.858959516639345</v>
      </c>
      <c r="P147" s="27">
        <f t="shared" si="38"/>
        <v>-1266583.83</v>
      </c>
      <c r="Q147" s="25">
        <f t="shared" si="39"/>
        <v>60.077049166688226</v>
      </c>
      <c r="R147" s="27">
        <f t="shared" si="40"/>
        <v>-2644836.79</v>
      </c>
      <c r="S147" s="25">
        <f t="shared" si="41"/>
        <v>98.227439014792068</v>
      </c>
      <c r="T147" s="27">
        <f t="shared" si="42"/>
        <v>-71821.290000000037</v>
      </c>
    </row>
    <row r="148" spans="1:20" ht="24" outlineLevel="2" collapsed="1">
      <c r="A148" s="4" t="s">
        <v>197</v>
      </c>
      <c r="B148" s="19" t="s">
        <v>198</v>
      </c>
      <c r="C148" s="20">
        <v>3308524.39</v>
      </c>
      <c r="D148" s="20">
        <v>4471300</v>
      </c>
      <c r="E148" s="20">
        <v>5849552.96</v>
      </c>
      <c r="F148" s="20">
        <v>435512.47</v>
      </c>
      <c r="G148" s="20">
        <v>1332986.83</v>
      </c>
      <c r="H148" s="20">
        <v>1716188.1599999999</v>
      </c>
      <c r="I148" s="18">
        <f t="shared" si="45"/>
        <v>3484687.46</v>
      </c>
      <c r="J148" s="20">
        <v>3260396.4</v>
      </c>
      <c r="K148" s="25">
        <f t="shared" si="34"/>
        <v>0.97275071650461864</v>
      </c>
      <c r="L148" s="25">
        <f t="shared" si="44"/>
        <v>7.00345786856027</v>
      </c>
      <c r="M148" s="25">
        <f t="shared" si="35"/>
        <v>98.545333679707284</v>
      </c>
      <c r="N148" s="27">
        <f t="shared" si="36"/>
        <v>-48127.990000000224</v>
      </c>
      <c r="O148" s="25">
        <f t="shared" si="37"/>
        <v>72.918310111153346</v>
      </c>
      <c r="P148" s="27">
        <f t="shared" si="38"/>
        <v>-1210903.6000000001</v>
      </c>
      <c r="Q148" s="25">
        <f t="shared" si="39"/>
        <v>55.737531095025759</v>
      </c>
      <c r="R148" s="27">
        <f t="shared" si="40"/>
        <v>-2589156.56</v>
      </c>
      <c r="S148" s="25">
        <f t="shared" si="41"/>
        <v>93.563524345451626</v>
      </c>
      <c r="T148" s="27">
        <f t="shared" si="42"/>
        <v>-224291.06000000006</v>
      </c>
    </row>
    <row r="149" spans="1:20" ht="24" hidden="1" outlineLevel="3">
      <c r="A149" s="4" t="s">
        <v>199</v>
      </c>
      <c r="B149" s="19" t="s">
        <v>200</v>
      </c>
      <c r="C149" s="20"/>
      <c r="D149" s="20">
        <v>4471300</v>
      </c>
      <c r="E149" s="20">
        <v>5849552.96</v>
      </c>
      <c r="F149" s="20">
        <v>435512.47</v>
      </c>
      <c r="G149" s="20">
        <v>1332986.83</v>
      </c>
      <c r="H149" s="20">
        <v>1716188.1599999999</v>
      </c>
      <c r="I149" s="18">
        <f t="shared" si="45"/>
        <v>3484687.46</v>
      </c>
      <c r="J149" s="20">
        <v>3260396.4</v>
      </c>
      <c r="K149" s="25">
        <f t="shared" si="34"/>
        <v>0.97275071650461864</v>
      </c>
      <c r="L149" s="25">
        <f t="shared" si="44"/>
        <v>7.00345786856027</v>
      </c>
      <c r="M149" s="25" t="e">
        <f t="shared" si="35"/>
        <v>#DIV/0!</v>
      </c>
      <c r="N149" s="27">
        <f t="shared" si="36"/>
        <v>3260396.4</v>
      </c>
      <c r="O149" s="25">
        <f t="shared" si="37"/>
        <v>72.918310111153346</v>
      </c>
      <c r="P149" s="27">
        <f t="shared" si="38"/>
        <v>-1210903.6000000001</v>
      </c>
      <c r="Q149" s="25">
        <f t="shared" si="39"/>
        <v>55.737531095025759</v>
      </c>
      <c r="R149" s="27">
        <f t="shared" si="40"/>
        <v>-2589156.56</v>
      </c>
      <c r="S149" s="25">
        <f t="shared" si="41"/>
        <v>93.563524345451626</v>
      </c>
      <c r="T149" s="27">
        <f t="shared" si="42"/>
        <v>-224291.06000000006</v>
      </c>
    </row>
    <row r="150" spans="1:20" ht="36" hidden="1" outlineLevel="4">
      <c r="A150" s="4" t="s">
        <v>201</v>
      </c>
      <c r="B150" s="19" t="s">
        <v>202</v>
      </c>
      <c r="C150" s="20"/>
      <c r="D150" s="20">
        <v>4471300</v>
      </c>
      <c r="E150" s="20">
        <v>5849552.96</v>
      </c>
      <c r="F150" s="20">
        <v>435512.47</v>
      </c>
      <c r="G150" s="20">
        <v>1332986.83</v>
      </c>
      <c r="H150" s="20">
        <v>1716188.1599999999</v>
      </c>
      <c r="I150" s="18">
        <f t="shared" si="45"/>
        <v>3484687.46</v>
      </c>
      <c r="J150" s="20">
        <v>3260396.4</v>
      </c>
      <c r="K150" s="25">
        <f t="shared" si="34"/>
        <v>0.97275071650461864</v>
      </c>
      <c r="L150" s="25">
        <f t="shared" si="44"/>
        <v>7.00345786856027</v>
      </c>
      <c r="M150" s="25" t="e">
        <f t="shared" si="35"/>
        <v>#DIV/0!</v>
      </c>
      <c r="N150" s="27">
        <f t="shared" si="36"/>
        <v>3260396.4</v>
      </c>
      <c r="O150" s="25">
        <f t="shared" si="37"/>
        <v>72.918310111153346</v>
      </c>
      <c r="P150" s="27">
        <f t="shared" si="38"/>
        <v>-1210903.6000000001</v>
      </c>
      <c r="Q150" s="25">
        <f t="shared" si="39"/>
        <v>55.737531095025759</v>
      </c>
      <c r="R150" s="27">
        <f t="shared" si="40"/>
        <v>-2589156.56</v>
      </c>
      <c r="S150" s="25">
        <f t="shared" si="41"/>
        <v>93.563524345451626</v>
      </c>
      <c r="T150" s="27">
        <f t="shared" si="42"/>
        <v>-224291.06000000006</v>
      </c>
    </row>
    <row r="151" spans="1:20" ht="36" hidden="1" outlineLevel="7">
      <c r="A151" s="4" t="s">
        <v>201</v>
      </c>
      <c r="B151" s="19" t="s">
        <v>202</v>
      </c>
      <c r="C151" s="20"/>
      <c r="D151" s="20">
        <v>4471300</v>
      </c>
      <c r="E151" s="20">
        <v>5849552.96</v>
      </c>
      <c r="F151" s="20">
        <v>435512.47</v>
      </c>
      <c r="G151" s="20">
        <v>1332986.83</v>
      </c>
      <c r="H151" s="20">
        <v>1716188.1599999999</v>
      </c>
      <c r="I151" s="18">
        <f t="shared" si="45"/>
        <v>3484687.46</v>
      </c>
      <c r="J151" s="20">
        <v>3260396.4</v>
      </c>
      <c r="K151" s="25">
        <f t="shared" si="34"/>
        <v>0.97275071650461864</v>
      </c>
      <c r="L151" s="25">
        <f t="shared" si="44"/>
        <v>7.00345786856027</v>
      </c>
      <c r="M151" s="25" t="e">
        <f t="shared" si="35"/>
        <v>#DIV/0!</v>
      </c>
      <c r="N151" s="27">
        <f t="shared" si="36"/>
        <v>3260396.4</v>
      </c>
      <c r="O151" s="25">
        <f t="shared" si="37"/>
        <v>72.918310111153346</v>
      </c>
      <c r="P151" s="27">
        <f t="shared" si="38"/>
        <v>-1210903.6000000001</v>
      </c>
      <c r="Q151" s="25">
        <f t="shared" si="39"/>
        <v>55.737531095025759</v>
      </c>
      <c r="R151" s="27">
        <f t="shared" si="40"/>
        <v>-2589156.56</v>
      </c>
      <c r="S151" s="25">
        <f t="shared" si="41"/>
        <v>93.563524345451626</v>
      </c>
      <c r="T151" s="27">
        <f t="shared" si="42"/>
        <v>-224291.06000000006</v>
      </c>
    </row>
    <row r="152" spans="1:20" ht="24" outlineLevel="2">
      <c r="A152" s="4" t="s">
        <v>203</v>
      </c>
      <c r="B152" s="19" t="s">
        <v>204</v>
      </c>
      <c r="C152" s="20">
        <f>C153+C156</f>
        <v>647460.30000000005</v>
      </c>
      <c r="D152" s="20">
        <f t="shared" ref="D152:J152" si="47">D153+D156</f>
        <v>775300</v>
      </c>
      <c r="E152" s="20">
        <f t="shared" si="47"/>
        <v>775300</v>
      </c>
      <c r="F152" s="20">
        <f t="shared" si="47"/>
        <v>179450</v>
      </c>
      <c r="G152" s="20">
        <f t="shared" si="47"/>
        <v>193850</v>
      </c>
      <c r="H152" s="20">
        <f t="shared" si="47"/>
        <v>193850</v>
      </c>
      <c r="I152" s="20">
        <f t="shared" si="47"/>
        <v>567150</v>
      </c>
      <c r="J152" s="20">
        <f t="shared" si="47"/>
        <v>719619.77</v>
      </c>
      <c r="K152" s="25">
        <f t="shared" si="34"/>
        <v>0.21470108569571142</v>
      </c>
      <c r="L152" s="25">
        <f t="shared" si="44"/>
        <v>1.5457711646896775</v>
      </c>
      <c r="M152" s="25">
        <f t="shared" si="35"/>
        <v>111.1450030218069</v>
      </c>
      <c r="N152" s="27">
        <f t="shared" si="36"/>
        <v>72159.469999999972</v>
      </c>
      <c r="O152" s="25">
        <f t="shared" si="37"/>
        <v>92.818234231910239</v>
      </c>
      <c r="P152" s="27">
        <f t="shared" si="38"/>
        <v>-55680.229999999981</v>
      </c>
      <c r="Q152" s="25">
        <f t="shared" si="39"/>
        <v>92.818234231910239</v>
      </c>
      <c r="R152" s="27">
        <f t="shared" si="40"/>
        <v>-55680.229999999981</v>
      </c>
      <c r="S152" s="25">
        <f t="shared" si="41"/>
        <v>126.88349995591996</v>
      </c>
      <c r="T152" s="27">
        <f t="shared" si="42"/>
        <v>152469.77000000002</v>
      </c>
    </row>
    <row r="153" spans="1:20" ht="36" outlineLevel="3" collapsed="1">
      <c r="A153" s="4" t="s">
        <v>205</v>
      </c>
      <c r="B153" s="19" t="s">
        <v>206</v>
      </c>
      <c r="C153" s="20">
        <v>422351.95</v>
      </c>
      <c r="D153" s="20">
        <v>775300</v>
      </c>
      <c r="E153" s="20">
        <v>775300</v>
      </c>
      <c r="F153" s="20">
        <v>179450</v>
      </c>
      <c r="G153" s="20">
        <v>193850</v>
      </c>
      <c r="H153" s="20">
        <v>193850</v>
      </c>
      <c r="I153" s="18">
        <f t="shared" si="45"/>
        <v>567150</v>
      </c>
      <c r="J153" s="20">
        <v>466260.59</v>
      </c>
      <c r="K153" s="25">
        <f t="shared" si="34"/>
        <v>0.13911048454119454</v>
      </c>
      <c r="L153" s="25">
        <f t="shared" si="44"/>
        <v>1.0015458236412769</v>
      </c>
      <c r="M153" s="25">
        <f t="shared" si="35"/>
        <v>110.39622049809408</v>
      </c>
      <c r="N153" s="27">
        <f t="shared" si="36"/>
        <v>43908.640000000014</v>
      </c>
      <c r="O153" s="25">
        <f t="shared" si="37"/>
        <v>60.139377015348906</v>
      </c>
      <c r="P153" s="27">
        <f t="shared" si="38"/>
        <v>-309039.40999999997</v>
      </c>
      <c r="Q153" s="25">
        <f t="shared" si="39"/>
        <v>60.139377015348906</v>
      </c>
      <c r="R153" s="27">
        <f t="shared" si="40"/>
        <v>-309039.40999999997</v>
      </c>
      <c r="S153" s="25">
        <f t="shared" si="41"/>
        <v>82.211159305298438</v>
      </c>
      <c r="T153" s="27">
        <f t="shared" si="42"/>
        <v>-100889.40999999997</v>
      </c>
    </row>
    <row r="154" spans="1:20" ht="48" hidden="1" outlineLevel="4">
      <c r="A154" s="4" t="s">
        <v>207</v>
      </c>
      <c r="B154" s="19" t="s">
        <v>208</v>
      </c>
      <c r="C154" s="20"/>
      <c r="D154" s="20">
        <v>775300</v>
      </c>
      <c r="E154" s="20">
        <v>775300</v>
      </c>
      <c r="F154" s="20">
        <v>179450</v>
      </c>
      <c r="G154" s="20">
        <v>193850</v>
      </c>
      <c r="H154" s="20">
        <v>193850</v>
      </c>
      <c r="I154" s="18">
        <f t="shared" si="45"/>
        <v>567150</v>
      </c>
      <c r="J154" s="20">
        <v>466260.59</v>
      </c>
      <c r="K154" s="25">
        <f t="shared" si="34"/>
        <v>0.13911048454119454</v>
      </c>
      <c r="L154" s="25">
        <f t="shared" si="44"/>
        <v>1.0015458236412769</v>
      </c>
      <c r="M154" s="25" t="e">
        <f t="shared" si="35"/>
        <v>#DIV/0!</v>
      </c>
      <c r="N154" s="27">
        <f t="shared" si="36"/>
        <v>466260.59</v>
      </c>
      <c r="O154" s="25">
        <f t="shared" si="37"/>
        <v>60.139377015348906</v>
      </c>
      <c r="P154" s="27">
        <f t="shared" si="38"/>
        <v>-309039.40999999997</v>
      </c>
      <c r="Q154" s="25">
        <f t="shared" si="39"/>
        <v>60.139377015348906</v>
      </c>
      <c r="R154" s="27">
        <f t="shared" si="40"/>
        <v>-309039.40999999997</v>
      </c>
      <c r="S154" s="25">
        <f t="shared" si="41"/>
        <v>82.211159305298438</v>
      </c>
      <c r="T154" s="27">
        <f t="shared" si="42"/>
        <v>-100889.40999999997</v>
      </c>
    </row>
    <row r="155" spans="1:20" ht="48" hidden="1" outlineLevel="7">
      <c r="A155" s="4" t="s">
        <v>207</v>
      </c>
      <c r="B155" s="19" t="s">
        <v>208</v>
      </c>
      <c r="C155" s="20"/>
      <c r="D155" s="20">
        <v>775300</v>
      </c>
      <c r="E155" s="20">
        <v>775300</v>
      </c>
      <c r="F155" s="20">
        <v>179450</v>
      </c>
      <c r="G155" s="20">
        <v>193850</v>
      </c>
      <c r="H155" s="20">
        <v>193850</v>
      </c>
      <c r="I155" s="18">
        <f t="shared" si="45"/>
        <v>567150</v>
      </c>
      <c r="J155" s="20">
        <v>466260.59</v>
      </c>
      <c r="K155" s="25">
        <f t="shared" si="34"/>
        <v>0.13911048454119454</v>
      </c>
      <c r="L155" s="25">
        <f t="shared" si="44"/>
        <v>1.0015458236412769</v>
      </c>
      <c r="M155" s="25" t="e">
        <f t="shared" si="35"/>
        <v>#DIV/0!</v>
      </c>
      <c r="N155" s="27">
        <f t="shared" si="36"/>
        <v>466260.59</v>
      </c>
      <c r="O155" s="25">
        <f t="shared" si="37"/>
        <v>60.139377015348906</v>
      </c>
      <c r="P155" s="27">
        <f t="shared" si="38"/>
        <v>-309039.40999999997</v>
      </c>
      <c r="Q155" s="25">
        <f t="shared" si="39"/>
        <v>60.139377015348906</v>
      </c>
      <c r="R155" s="27">
        <f t="shared" si="40"/>
        <v>-309039.40999999997</v>
      </c>
      <c r="S155" s="25">
        <f t="shared" si="41"/>
        <v>82.211159305298438</v>
      </c>
      <c r="T155" s="27">
        <f t="shared" si="42"/>
        <v>-100889.40999999997</v>
      </c>
    </row>
    <row r="156" spans="1:20" ht="24" outlineLevel="3" collapsed="1">
      <c r="A156" s="4" t="s">
        <v>209</v>
      </c>
      <c r="B156" s="19" t="s">
        <v>210</v>
      </c>
      <c r="C156" s="20">
        <v>225108.35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18">
        <f t="shared" si="45"/>
        <v>0</v>
      </c>
      <c r="J156" s="20">
        <v>253359.18</v>
      </c>
      <c r="K156" s="25">
        <f t="shared" si="34"/>
        <v>7.5590601154516879E-2</v>
      </c>
      <c r="L156" s="25">
        <f t="shared" si="44"/>
        <v>0.54422534104840059</v>
      </c>
      <c r="M156" s="25">
        <f t="shared" si="35"/>
        <v>112.54988097953718</v>
      </c>
      <c r="N156" s="27">
        <f t="shared" si="36"/>
        <v>28250.829999999987</v>
      </c>
      <c r="O156" s="25">
        <v>0</v>
      </c>
      <c r="P156" s="27">
        <f t="shared" si="38"/>
        <v>253359.18</v>
      </c>
      <c r="Q156" s="25">
        <v>0</v>
      </c>
      <c r="R156" s="27">
        <f t="shared" si="40"/>
        <v>253359.18</v>
      </c>
      <c r="S156" s="25">
        <v>0</v>
      </c>
      <c r="T156" s="27">
        <f t="shared" si="42"/>
        <v>253359.18</v>
      </c>
    </row>
    <row r="157" spans="1:20" ht="24" hidden="1" outlineLevel="4">
      <c r="A157" s="4" t="s">
        <v>211</v>
      </c>
      <c r="B157" s="19" t="s">
        <v>212</v>
      </c>
      <c r="C157" s="20"/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18">
        <f t="shared" si="45"/>
        <v>0</v>
      </c>
      <c r="J157" s="20">
        <v>253359.18</v>
      </c>
      <c r="K157" s="25">
        <f t="shared" si="34"/>
        <v>7.5590601154516879E-2</v>
      </c>
      <c r="L157" s="25">
        <f t="shared" si="44"/>
        <v>0.54422534104840059</v>
      </c>
      <c r="M157" s="25" t="e">
        <f t="shared" si="35"/>
        <v>#DIV/0!</v>
      </c>
      <c r="N157" s="27">
        <f t="shared" si="36"/>
        <v>253359.18</v>
      </c>
      <c r="O157" s="25" t="e">
        <f t="shared" si="37"/>
        <v>#DIV/0!</v>
      </c>
      <c r="P157" s="27">
        <f t="shared" si="38"/>
        <v>253359.18</v>
      </c>
      <c r="Q157" s="25" t="e">
        <f t="shared" si="39"/>
        <v>#DIV/0!</v>
      </c>
      <c r="R157" s="27">
        <f t="shared" si="40"/>
        <v>253359.18</v>
      </c>
      <c r="S157" s="25" t="e">
        <f t="shared" si="41"/>
        <v>#DIV/0!</v>
      </c>
      <c r="T157" s="27">
        <f t="shared" si="42"/>
        <v>253359.18</v>
      </c>
    </row>
    <row r="158" spans="1:20" ht="24" hidden="1" outlineLevel="7">
      <c r="A158" s="4" t="s">
        <v>211</v>
      </c>
      <c r="B158" s="19" t="s">
        <v>212</v>
      </c>
      <c r="C158" s="20"/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18">
        <f t="shared" si="45"/>
        <v>0</v>
      </c>
      <c r="J158" s="20">
        <v>253359.18</v>
      </c>
      <c r="K158" s="25">
        <f t="shared" si="34"/>
        <v>7.5590601154516879E-2</v>
      </c>
      <c r="L158" s="25">
        <f t="shared" si="44"/>
        <v>0.54422534104840059</v>
      </c>
      <c r="M158" s="25" t="e">
        <f t="shared" si="35"/>
        <v>#DIV/0!</v>
      </c>
      <c r="N158" s="27">
        <f t="shared" si="36"/>
        <v>253359.18</v>
      </c>
      <c r="O158" s="25" t="e">
        <f t="shared" si="37"/>
        <v>#DIV/0!</v>
      </c>
      <c r="P158" s="27">
        <f t="shared" si="38"/>
        <v>253359.18</v>
      </c>
      <c r="Q158" s="25" t="e">
        <f t="shared" si="39"/>
        <v>#DIV/0!</v>
      </c>
      <c r="R158" s="27">
        <f t="shared" si="40"/>
        <v>253359.18</v>
      </c>
      <c r="S158" s="25" t="e">
        <f t="shared" si="41"/>
        <v>#DIV/0!</v>
      </c>
      <c r="T158" s="27">
        <f t="shared" si="42"/>
        <v>253359.18</v>
      </c>
    </row>
    <row r="159" spans="1:20" ht="36" outlineLevel="1">
      <c r="A159" s="4" t="s">
        <v>213</v>
      </c>
      <c r="B159" s="19" t="s">
        <v>214</v>
      </c>
      <c r="C159" s="20">
        <f>C160+C166</f>
        <v>814003.91</v>
      </c>
      <c r="D159" s="20">
        <f t="shared" ref="D159:J159" si="48">D160+D166</f>
        <v>1170000</v>
      </c>
      <c r="E159" s="20">
        <f t="shared" si="48"/>
        <v>1170000</v>
      </c>
      <c r="F159" s="20">
        <f t="shared" si="48"/>
        <v>5000</v>
      </c>
      <c r="G159" s="20">
        <f t="shared" si="48"/>
        <v>260000</v>
      </c>
      <c r="H159" s="20">
        <f t="shared" si="48"/>
        <v>650000</v>
      </c>
      <c r="I159" s="20">
        <f t="shared" si="48"/>
        <v>915000</v>
      </c>
      <c r="J159" s="20">
        <f t="shared" si="48"/>
        <v>117784.14</v>
      </c>
      <c r="K159" s="25">
        <f t="shared" si="34"/>
        <v>3.5141311828794909E-2</v>
      </c>
      <c r="L159" s="25">
        <f t="shared" si="44"/>
        <v>0.25300489905908513</v>
      </c>
      <c r="M159" s="25">
        <f t="shared" si="35"/>
        <v>14.469726564335545</v>
      </c>
      <c r="N159" s="27">
        <f t="shared" si="36"/>
        <v>-696219.77</v>
      </c>
      <c r="O159" s="25">
        <f t="shared" si="37"/>
        <v>10.067020512820513</v>
      </c>
      <c r="P159" s="27">
        <f t="shared" si="38"/>
        <v>-1052215.8600000001</v>
      </c>
      <c r="Q159" s="25">
        <f t="shared" si="39"/>
        <v>10.067020512820513</v>
      </c>
      <c r="R159" s="27">
        <f t="shared" si="40"/>
        <v>-1052215.8600000001</v>
      </c>
      <c r="S159" s="25">
        <f t="shared" si="41"/>
        <v>12.872583606557377</v>
      </c>
      <c r="T159" s="27">
        <f t="shared" si="42"/>
        <v>-797215.86</v>
      </c>
    </row>
    <row r="160" spans="1:20" ht="96" outlineLevel="2" collapsed="1">
      <c r="A160" s="4" t="s">
        <v>215</v>
      </c>
      <c r="B160" s="21" t="s">
        <v>216</v>
      </c>
      <c r="C160" s="20">
        <v>253642.78</v>
      </c>
      <c r="D160" s="20">
        <v>845000</v>
      </c>
      <c r="E160" s="20">
        <v>845000</v>
      </c>
      <c r="F160" s="20">
        <v>0</v>
      </c>
      <c r="G160" s="20">
        <v>250000</v>
      </c>
      <c r="H160" s="20">
        <v>350000</v>
      </c>
      <c r="I160" s="18">
        <f t="shared" si="45"/>
        <v>600000</v>
      </c>
      <c r="J160" s="20">
        <v>0</v>
      </c>
      <c r="K160" s="25">
        <f t="shared" si="34"/>
        <v>0</v>
      </c>
      <c r="L160" s="25">
        <f t="shared" si="44"/>
        <v>0</v>
      </c>
      <c r="M160" s="25">
        <f t="shared" si="35"/>
        <v>0</v>
      </c>
      <c r="N160" s="27">
        <f t="shared" si="36"/>
        <v>-253642.78</v>
      </c>
      <c r="O160" s="25">
        <f t="shared" si="37"/>
        <v>0</v>
      </c>
      <c r="P160" s="27">
        <f t="shared" si="38"/>
        <v>-845000</v>
      </c>
      <c r="Q160" s="25">
        <f t="shared" si="39"/>
        <v>0</v>
      </c>
      <c r="R160" s="27">
        <f t="shared" si="40"/>
        <v>-845000</v>
      </c>
      <c r="S160" s="25">
        <f t="shared" si="41"/>
        <v>0</v>
      </c>
      <c r="T160" s="27">
        <f t="shared" si="42"/>
        <v>-600000</v>
      </c>
    </row>
    <row r="161" spans="1:20" ht="108" hidden="1" outlineLevel="3">
      <c r="A161" s="4" t="s">
        <v>217</v>
      </c>
      <c r="B161" s="21" t="s">
        <v>218</v>
      </c>
      <c r="C161" s="20"/>
      <c r="D161" s="20">
        <v>845000</v>
      </c>
      <c r="E161" s="20">
        <v>845000</v>
      </c>
      <c r="F161" s="20">
        <v>0</v>
      </c>
      <c r="G161" s="20">
        <v>250000</v>
      </c>
      <c r="H161" s="20">
        <v>350000</v>
      </c>
      <c r="I161" s="18">
        <f t="shared" si="45"/>
        <v>600000</v>
      </c>
      <c r="J161" s="20">
        <v>0</v>
      </c>
      <c r="K161" s="25">
        <f t="shared" si="34"/>
        <v>0</v>
      </c>
      <c r="L161" s="25">
        <f t="shared" si="44"/>
        <v>0</v>
      </c>
      <c r="M161" s="25" t="e">
        <f t="shared" si="35"/>
        <v>#DIV/0!</v>
      </c>
      <c r="N161" s="27">
        <f t="shared" si="36"/>
        <v>0</v>
      </c>
      <c r="O161" s="25">
        <f t="shared" si="37"/>
        <v>0</v>
      </c>
      <c r="P161" s="27">
        <f t="shared" si="38"/>
        <v>-845000</v>
      </c>
      <c r="Q161" s="25">
        <f t="shared" si="39"/>
        <v>0</v>
      </c>
      <c r="R161" s="27">
        <f t="shared" si="40"/>
        <v>-845000</v>
      </c>
      <c r="S161" s="25">
        <f t="shared" si="41"/>
        <v>0</v>
      </c>
      <c r="T161" s="27">
        <f t="shared" si="42"/>
        <v>-600000</v>
      </c>
    </row>
    <row r="162" spans="1:20" ht="108" hidden="1" outlineLevel="4">
      <c r="A162" s="4" t="s">
        <v>217</v>
      </c>
      <c r="B162" s="21" t="s">
        <v>218</v>
      </c>
      <c r="C162" s="20"/>
      <c r="D162" s="20">
        <v>845000</v>
      </c>
      <c r="E162" s="20">
        <v>0</v>
      </c>
      <c r="F162" s="20">
        <v>0</v>
      </c>
      <c r="G162" s="20">
        <v>0</v>
      </c>
      <c r="H162" s="20">
        <v>0</v>
      </c>
      <c r="I162" s="18">
        <f t="shared" si="45"/>
        <v>0</v>
      </c>
      <c r="J162" s="20">
        <v>0</v>
      </c>
      <c r="K162" s="25">
        <f t="shared" si="34"/>
        <v>0</v>
      </c>
      <c r="L162" s="25">
        <f t="shared" si="44"/>
        <v>0</v>
      </c>
      <c r="M162" s="25" t="e">
        <f t="shared" si="35"/>
        <v>#DIV/0!</v>
      </c>
      <c r="N162" s="27">
        <f t="shared" si="36"/>
        <v>0</v>
      </c>
      <c r="O162" s="25">
        <f t="shared" si="37"/>
        <v>0</v>
      </c>
      <c r="P162" s="27">
        <f t="shared" si="38"/>
        <v>-845000</v>
      </c>
      <c r="Q162" s="25" t="e">
        <f t="shared" si="39"/>
        <v>#DIV/0!</v>
      </c>
      <c r="R162" s="27">
        <f t="shared" si="40"/>
        <v>0</v>
      </c>
      <c r="S162" s="25" t="e">
        <f t="shared" si="41"/>
        <v>#DIV/0!</v>
      </c>
      <c r="T162" s="27">
        <f t="shared" si="42"/>
        <v>0</v>
      </c>
    </row>
    <row r="163" spans="1:20" ht="108" hidden="1" outlineLevel="7">
      <c r="A163" s="4" t="s">
        <v>217</v>
      </c>
      <c r="B163" s="21" t="s">
        <v>218</v>
      </c>
      <c r="C163" s="20"/>
      <c r="D163" s="20">
        <v>845000</v>
      </c>
      <c r="E163" s="20">
        <v>0</v>
      </c>
      <c r="F163" s="20">
        <v>0</v>
      </c>
      <c r="G163" s="20">
        <v>0</v>
      </c>
      <c r="H163" s="20">
        <v>0</v>
      </c>
      <c r="I163" s="18">
        <f t="shared" si="45"/>
        <v>0</v>
      </c>
      <c r="J163" s="20">
        <v>0</v>
      </c>
      <c r="K163" s="25">
        <f t="shared" si="34"/>
        <v>0</v>
      </c>
      <c r="L163" s="25">
        <f t="shared" si="44"/>
        <v>0</v>
      </c>
      <c r="M163" s="25" t="e">
        <f t="shared" si="35"/>
        <v>#DIV/0!</v>
      </c>
      <c r="N163" s="27">
        <f t="shared" si="36"/>
        <v>0</v>
      </c>
      <c r="O163" s="25">
        <f t="shared" si="37"/>
        <v>0</v>
      </c>
      <c r="P163" s="27">
        <f t="shared" si="38"/>
        <v>-845000</v>
      </c>
      <c r="Q163" s="25" t="e">
        <f t="shared" si="39"/>
        <v>#DIV/0!</v>
      </c>
      <c r="R163" s="27">
        <f t="shared" si="40"/>
        <v>0</v>
      </c>
      <c r="S163" s="25" t="e">
        <f t="shared" si="41"/>
        <v>#DIV/0!</v>
      </c>
      <c r="T163" s="27">
        <f t="shared" si="42"/>
        <v>0</v>
      </c>
    </row>
    <row r="164" spans="1:20" ht="120" hidden="1" outlineLevel="4">
      <c r="A164" s="4" t="s">
        <v>219</v>
      </c>
      <c r="B164" s="21" t="s">
        <v>220</v>
      </c>
      <c r="C164" s="20"/>
      <c r="D164" s="20">
        <v>0</v>
      </c>
      <c r="E164" s="20">
        <v>845000</v>
      </c>
      <c r="F164" s="20">
        <v>0</v>
      </c>
      <c r="G164" s="20">
        <v>250000</v>
      </c>
      <c r="H164" s="20">
        <v>350000</v>
      </c>
      <c r="I164" s="18">
        <f t="shared" si="45"/>
        <v>600000</v>
      </c>
      <c r="J164" s="20">
        <v>0</v>
      </c>
      <c r="K164" s="25">
        <f t="shared" si="34"/>
        <v>0</v>
      </c>
      <c r="L164" s="25">
        <f t="shared" si="44"/>
        <v>0</v>
      </c>
      <c r="M164" s="25" t="e">
        <f t="shared" si="35"/>
        <v>#DIV/0!</v>
      </c>
      <c r="N164" s="27">
        <f t="shared" si="36"/>
        <v>0</v>
      </c>
      <c r="O164" s="25" t="e">
        <f t="shared" si="37"/>
        <v>#DIV/0!</v>
      </c>
      <c r="P164" s="27">
        <f t="shared" si="38"/>
        <v>0</v>
      </c>
      <c r="Q164" s="25">
        <f t="shared" si="39"/>
        <v>0</v>
      </c>
      <c r="R164" s="27">
        <f t="shared" si="40"/>
        <v>-845000</v>
      </c>
      <c r="S164" s="25">
        <f t="shared" si="41"/>
        <v>0</v>
      </c>
      <c r="T164" s="27">
        <f t="shared" si="42"/>
        <v>-600000</v>
      </c>
    </row>
    <row r="165" spans="1:20" ht="120" hidden="1" outlineLevel="7">
      <c r="A165" s="4" t="s">
        <v>219</v>
      </c>
      <c r="B165" s="21" t="s">
        <v>220</v>
      </c>
      <c r="C165" s="20"/>
      <c r="D165" s="20">
        <v>0</v>
      </c>
      <c r="E165" s="20">
        <v>845000</v>
      </c>
      <c r="F165" s="20">
        <v>0</v>
      </c>
      <c r="G165" s="20">
        <v>250000</v>
      </c>
      <c r="H165" s="20">
        <v>350000</v>
      </c>
      <c r="I165" s="18">
        <f t="shared" si="45"/>
        <v>600000</v>
      </c>
      <c r="J165" s="20">
        <v>0</v>
      </c>
      <c r="K165" s="25">
        <f t="shared" si="34"/>
        <v>0</v>
      </c>
      <c r="L165" s="25">
        <f t="shared" si="44"/>
        <v>0</v>
      </c>
      <c r="M165" s="25" t="e">
        <f t="shared" si="35"/>
        <v>#DIV/0!</v>
      </c>
      <c r="N165" s="27">
        <f t="shared" si="36"/>
        <v>0</v>
      </c>
      <c r="O165" s="25" t="e">
        <f t="shared" si="37"/>
        <v>#DIV/0!</v>
      </c>
      <c r="P165" s="27">
        <f t="shared" si="38"/>
        <v>0</v>
      </c>
      <c r="Q165" s="25">
        <f t="shared" si="39"/>
        <v>0</v>
      </c>
      <c r="R165" s="27">
        <f t="shared" si="40"/>
        <v>-845000</v>
      </c>
      <c r="S165" s="25">
        <f t="shared" si="41"/>
        <v>0</v>
      </c>
      <c r="T165" s="27">
        <f t="shared" si="42"/>
        <v>-600000</v>
      </c>
    </row>
    <row r="166" spans="1:20" ht="48" outlineLevel="2">
      <c r="A166" s="4" t="s">
        <v>221</v>
      </c>
      <c r="B166" s="19" t="s">
        <v>222</v>
      </c>
      <c r="C166" s="20">
        <f>C167+C170</f>
        <v>560361.13</v>
      </c>
      <c r="D166" s="20">
        <f t="shared" ref="D166:J166" si="49">D167+D170</f>
        <v>325000</v>
      </c>
      <c r="E166" s="20">
        <f t="shared" si="49"/>
        <v>325000</v>
      </c>
      <c r="F166" s="20">
        <f t="shared" si="49"/>
        <v>5000</v>
      </c>
      <c r="G166" s="20">
        <f t="shared" si="49"/>
        <v>10000</v>
      </c>
      <c r="H166" s="20">
        <f t="shared" si="49"/>
        <v>300000</v>
      </c>
      <c r="I166" s="20">
        <f t="shared" si="49"/>
        <v>315000</v>
      </c>
      <c r="J166" s="20">
        <f t="shared" si="49"/>
        <v>117784.14</v>
      </c>
      <c r="K166" s="25">
        <f t="shared" si="34"/>
        <v>3.5141311828794909E-2</v>
      </c>
      <c r="L166" s="25">
        <f t="shared" si="44"/>
        <v>0.25300489905908513</v>
      </c>
      <c r="M166" s="25">
        <f t="shared" si="35"/>
        <v>21.019327304161873</v>
      </c>
      <c r="N166" s="27">
        <f t="shared" si="36"/>
        <v>-442576.99</v>
      </c>
      <c r="O166" s="25">
        <f t="shared" si="37"/>
        <v>36.241273846153845</v>
      </c>
      <c r="P166" s="27">
        <f t="shared" si="38"/>
        <v>-207215.86</v>
      </c>
      <c r="Q166" s="25">
        <f t="shared" si="39"/>
        <v>36.241273846153845</v>
      </c>
      <c r="R166" s="27">
        <f t="shared" si="40"/>
        <v>-207215.86</v>
      </c>
      <c r="S166" s="25">
        <f t="shared" si="41"/>
        <v>37.391790476190479</v>
      </c>
      <c r="T166" s="27">
        <f t="shared" si="42"/>
        <v>-197215.86</v>
      </c>
    </row>
    <row r="167" spans="1:20" ht="48" outlineLevel="3" collapsed="1">
      <c r="A167" s="4" t="s">
        <v>223</v>
      </c>
      <c r="B167" s="19" t="s">
        <v>224</v>
      </c>
      <c r="C167" s="20">
        <v>389258.98</v>
      </c>
      <c r="D167" s="20">
        <v>25500</v>
      </c>
      <c r="E167" s="20">
        <v>25500</v>
      </c>
      <c r="F167" s="20">
        <v>5000</v>
      </c>
      <c r="G167" s="20">
        <v>10000</v>
      </c>
      <c r="H167" s="20">
        <v>500</v>
      </c>
      <c r="I167" s="18">
        <f t="shared" si="45"/>
        <v>15500</v>
      </c>
      <c r="J167" s="20">
        <v>117784.14</v>
      </c>
      <c r="K167" s="25">
        <f t="shared" si="34"/>
        <v>3.5141311828794909E-2</v>
      </c>
      <c r="L167" s="25">
        <f t="shared" si="44"/>
        <v>0.25300489905908513</v>
      </c>
      <c r="M167" s="25">
        <f t="shared" si="35"/>
        <v>30.258554343434803</v>
      </c>
      <c r="N167" s="27">
        <f t="shared" si="36"/>
        <v>-271474.83999999997</v>
      </c>
      <c r="O167" s="25">
        <f t="shared" si="37"/>
        <v>461.89858823529414</v>
      </c>
      <c r="P167" s="27">
        <f t="shared" si="38"/>
        <v>92284.14</v>
      </c>
      <c r="Q167" s="25">
        <f t="shared" si="39"/>
        <v>461.89858823529414</v>
      </c>
      <c r="R167" s="27">
        <f t="shared" si="40"/>
        <v>92284.14</v>
      </c>
      <c r="S167" s="25">
        <f t="shared" si="41"/>
        <v>759.89767741935486</v>
      </c>
      <c r="T167" s="27">
        <f t="shared" si="42"/>
        <v>102284.14</v>
      </c>
    </row>
    <row r="168" spans="1:20" ht="60" hidden="1" outlineLevel="4">
      <c r="A168" s="4" t="s">
        <v>225</v>
      </c>
      <c r="B168" s="19" t="s">
        <v>226</v>
      </c>
      <c r="C168" s="20"/>
      <c r="D168" s="20">
        <v>25500</v>
      </c>
      <c r="E168" s="20">
        <v>25500</v>
      </c>
      <c r="F168" s="20">
        <v>5000</v>
      </c>
      <c r="G168" s="20">
        <v>10000</v>
      </c>
      <c r="H168" s="20">
        <v>500</v>
      </c>
      <c r="I168" s="18">
        <f t="shared" si="45"/>
        <v>15500</v>
      </c>
      <c r="J168" s="20">
        <v>117784.14</v>
      </c>
      <c r="K168" s="25">
        <f t="shared" si="34"/>
        <v>3.5141311828794909E-2</v>
      </c>
      <c r="L168" s="25">
        <f t="shared" si="44"/>
        <v>0.25300489905908513</v>
      </c>
      <c r="M168" s="25" t="e">
        <f t="shared" si="35"/>
        <v>#DIV/0!</v>
      </c>
      <c r="N168" s="27">
        <f t="shared" si="36"/>
        <v>117784.14</v>
      </c>
      <c r="O168" s="25">
        <f t="shared" si="37"/>
        <v>461.89858823529414</v>
      </c>
      <c r="P168" s="27">
        <f t="shared" si="38"/>
        <v>92284.14</v>
      </c>
      <c r="Q168" s="25">
        <f t="shared" si="39"/>
        <v>461.89858823529414</v>
      </c>
      <c r="R168" s="27">
        <f t="shared" si="40"/>
        <v>92284.14</v>
      </c>
      <c r="S168" s="25">
        <f t="shared" si="41"/>
        <v>759.89767741935486</v>
      </c>
      <c r="T168" s="27">
        <f t="shared" si="42"/>
        <v>102284.14</v>
      </c>
    </row>
    <row r="169" spans="1:20" ht="60" hidden="1" outlineLevel="7">
      <c r="A169" s="4" t="s">
        <v>225</v>
      </c>
      <c r="B169" s="19" t="s">
        <v>226</v>
      </c>
      <c r="C169" s="20"/>
      <c r="D169" s="20">
        <v>25500</v>
      </c>
      <c r="E169" s="20">
        <v>25500</v>
      </c>
      <c r="F169" s="20">
        <v>5000</v>
      </c>
      <c r="G169" s="20">
        <v>10000</v>
      </c>
      <c r="H169" s="20">
        <v>500</v>
      </c>
      <c r="I169" s="18">
        <f t="shared" si="45"/>
        <v>15500</v>
      </c>
      <c r="J169" s="20">
        <v>117784.14</v>
      </c>
      <c r="K169" s="25">
        <f t="shared" si="34"/>
        <v>3.5141311828794909E-2</v>
      </c>
      <c r="L169" s="25">
        <f t="shared" si="44"/>
        <v>0.25300489905908513</v>
      </c>
      <c r="M169" s="25" t="e">
        <f t="shared" si="35"/>
        <v>#DIV/0!</v>
      </c>
      <c r="N169" s="27">
        <f t="shared" si="36"/>
        <v>117784.14</v>
      </c>
      <c r="O169" s="25">
        <f t="shared" si="37"/>
        <v>461.89858823529414</v>
      </c>
      <c r="P169" s="27">
        <f t="shared" si="38"/>
        <v>92284.14</v>
      </c>
      <c r="Q169" s="25">
        <f t="shared" si="39"/>
        <v>461.89858823529414</v>
      </c>
      <c r="R169" s="27">
        <f t="shared" si="40"/>
        <v>92284.14</v>
      </c>
      <c r="S169" s="25">
        <f t="shared" si="41"/>
        <v>759.89767741935486</v>
      </c>
      <c r="T169" s="27">
        <f t="shared" si="42"/>
        <v>102284.14</v>
      </c>
    </row>
    <row r="170" spans="1:20" ht="60" outlineLevel="3" collapsed="1">
      <c r="A170" s="4" t="s">
        <v>227</v>
      </c>
      <c r="B170" s="19" t="s">
        <v>228</v>
      </c>
      <c r="C170" s="20">
        <v>171102.15</v>
      </c>
      <c r="D170" s="20">
        <v>299500</v>
      </c>
      <c r="E170" s="20">
        <v>299500</v>
      </c>
      <c r="F170" s="20">
        <v>0</v>
      </c>
      <c r="G170" s="20">
        <v>0</v>
      </c>
      <c r="H170" s="20">
        <v>299500</v>
      </c>
      <c r="I170" s="18">
        <f t="shared" si="45"/>
        <v>299500</v>
      </c>
      <c r="J170" s="20">
        <v>0</v>
      </c>
      <c r="K170" s="25">
        <f t="shared" si="34"/>
        <v>0</v>
      </c>
      <c r="L170" s="25">
        <f t="shared" si="44"/>
        <v>0</v>
      </c>
      <c r="M170" s="25">
        <f t="shared" si="35"/>
        <v>0</v>
      </c>
      <c r="N170" s="27">
        <f t="shared" si="36"/>
        <v>-171102.15</v>
      </c>
      <c r="O170" s="25">
        <f t="shared" si="37"/>
        <v>0</v>
      </c>
      <c r="P170" s="27">
        <f t="shared" si="38"/>
        <v>-299500</v>
      </c>
      <c r="Q170" s="25">
        <f t="shared" si="39"/>
        <v>0</v>
      </c>
      <c r="R170" s="27">
        <f t="shared" si="40"/>
        <v>-299500</v>
      </c>
      <c r="S170" s="25">
        <f t="shared" si="41"/>
        <v>0</v>
      </c>
      <c r="T170" s="27">
        <f t="shared" si="42"/>
        <v>-299500</v>
      </c>
    </row>
    <row r="171" spans="1:20" ht="60" hidden="1" outlineLevel="4">
      <c r="A171" s="4" t="s">
        <v>229</v>
      </c>
      <c r="B171" s="19" t="s">
        <v>230</v>
      </c>
      <c r="C171" s="20"/>
      <c r="D171" s="20">
        <v>299500</v>
      </c>
      <c r="E171" s="20">
        <v>299500</v>
      </c>
      <c r="F171" s="20">
        <v>0</v>
      </c>
      <c r="G171" s="20">
        <v>0</v>
      </c>
      <c r="H171" s="20">
        <v>299500</v>
      </c>
      <c r="I171" s="18">
        <f t="shared" si="45"/>
        <v>299500</v>
      </c>
      <c r="J171" s="20">
        <v>0</v>
      </c>
      <c r="K171" s="25">
        <f t="shared" si="34"/>
        <v>0</v>
      </c>
      <c r="L171" s="25">
        <f t="shared" si="44"/>
        <v>0</v>
      </c>
      <c r="M171" s="25" t="e">
        <f t="shared" si="35"/>
        <v>#DIV/0!</v>
      </c>
      <c r="N171" s="27">
        <f t="shared" si="36"/>
        <v>0</v>
      </c>
      <c r="O171" s="25">
        <f t="shared" si="37"/>
        <v>0</v>
      </c>
      <c r="P171" s="27">
        <f t="shared" si="38"/>
        <v>-299500</v>
      </c>
      <c r="Q171" s="25">
        <f t="shared" si="39"/>
        <v>0</v>
      </c>
      <c r="R171" s="27">
        <f t="shared" si="40"/>
        <v>-299500</v>
      </c>
      <c r="S171" s="25">
        <f t="shared" si="41"/>
        <v>0</v>
      </c>
      <c r="T171" s="27">
        <f t="shared" si="42"/>
        <v>-299500</v>
      </c>
    </row>
    <row r="172" spans="1:20" ht="60" hidden="1" outlineLevel="7">
      <c r="A172" s="4" t="s">
        <v>229</v>
      </c>
      <c r="B172" s="19" t="s">
        <v>230</v>
      </c>
      <c r="C172" s="20"/>
      <c r="D172" s="20">
        <v>299500</v>
      </c>
      <c r="E172" s="20">
        <v>299500</v>
      </c>
      <c r="F172" s="20">
        <v>0</v>
      </c>
      <c r="G172" s="20">
        <v>0</v>
      </c>
      <c r="H172" s="20">
        <v>299500</v>
      </c>
      <c r="I172" s="18">
        <f t="shared" si="45"/>
        <v>299500</v>
      </c>
      <c r="J172" s="20">
        <v>0</v>
      </c>
      <c r="K172" s="25">
        <f t="shared" si="34"/>
        <v>0</v>
      </c>
      <c r="L172" s="25">
        <f t="shared" si="44"/>
        <v>0</v>
      </c>
      <c r="M172" s="25" t="e">
        <f t="shared" si="35"/>
        <v>#DIV/0!</v>
      </c>
      <c r="N172" s="27">
        <f t="shared" si="36"/>
        <v>0</v>
      </c>
      <c r="O172" s="25">
        <f t="shared" si="37"/>
        <v>0</v>
      </c>
      <c r="P172" s="27">
        <f t="shared" si="38"/>
        <v>-299500</v>
      </c>
      <c r="Q172" s="25">
        <f t="shared" si="39"/>
        <v>0</v>
      </c>
      <c r="R172" s="27">
        <f t="shared" si="40"/>
        <v>-299500</v>
      </c>
      <c r="S172" s="25">
        <f t="shared" si="41"/>
        <v>0</v>
      </c>
      <c r="T172" s="27">
        <f t="shared" si="42"/>
        <v>-299500</v>
      </c>
    </row>
    <row r="173" spans="1:20" ht="24" outlineLevel="1" collapsed="1">
      <c r="A173" s="4" t="s">
        <v>231</v>
      </c>
      <c r="B173" s="19" t="s">
        <v>232</v>
      </c>
      <c r="C173" s="20">
        <v>1117593.49</v>
      </c>
      <c r="D173" s="20">
        <v>119000</v>
      </c>
      <c r="E173" s="20">
        <v>119000</v>
      </c>
      <c r="F173" s="20">
        <v>29750</v>
      </c>
      <c r="G173" s="20">
        <v>29750</v>
      </c>
      <c r="H173" s="20">
        <v>29750</v>
      </c>
      <c r="I173" s="18">
        <f t="shared" si="45"/>
        <v>89250</v>
      </c>
      <c r="J173" s="20">
        <v>342779.56</v>
      </c>
      <c r="K173" s="25">
        <f t="shared" si="34"/>
        <v>0.10226948557333028</v>
      </c>
      <c r="L173" s="25">
        <f t="shared" si="44"/>
        <v>0.7363037840011194</v>
      </c>
      <c r="M173" s="25">
        <f t="shared" si="35"/>
        <v>30.671220176846237</v>
      </c>
      <c r="N173" s="27">
        <f t="shared" si="36"/>
        <v>-774813.92999999993</v>
      </c>
      <c r="O173" s="25">
        <f t="shared" si="37"/>
        <v>288.05005042016802</v>
      </c>
      <c r="P173" s="27">
        <f t="shared" si="38"/>
        <v>223779.56</v>
      </c>
      <c r="Q173" s="25">
        <f t="shared" si="39"/>
        <v>288.05005042016802</v>
      </c>
      <c r="R173" s="27">
        <f t="shared" si="40"/>
        <v>223779.56</v>
      </c>
      <c r="S173" s="25">
        <f t="shared" si="41"/>
        <v>384.0667338935574</v>
      </c>
      <c r="T173" s="27">
        <f t="shared" si="42"/>
        <v>253529.56</v>
      </c>
    </row>
    <row r="174" spans="1:20" ht="48" hidden="1" outlineLevel="2" collapsed="1">
      <c r="A174" s="4" t="s">
        <v>233</v>
      </c>
      <c r="B174" s="19" t="s">
        <v>234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18">
        <f t="shared" si="45"/>
        <v>0</v>
      </c>
      <c r="J174" s="20">
        <v>173444.54</v>
      </c>
      <c r="K174" s="25">
        <f t="shared" si="34"/>
        <v>5.1747787649015324E-2</v>
      </c>
      <c r="L174" s="25">
        <f t="shared" si="44"/>
        <v>0.37256559614095286</v>
      </c>
      <c r="M174" s="25" t="e">
        <f t="shared" si="35"/>
        <v>#DIV/0!</v>
      </c>
      <c r="N174" s="27">
        <f t="shared" si="36"/>
        <v>173444.54</v>
      </c>
      <c r="O174" s="25" t="e">
        <f t="shared" si="37"/>
        <v>#DIV/0!</v>
      </c>
      <c r="P174" s="27">
        <f t="shared" si="38"/>
        <v>173444.54</v>
      </c>
      <c r="Q174" s="25" t="e">
        <f t="shared" si="39"/>
        <v>#DIV/0!</v>
      </c>
      <c r="R174" s="27">
        <f t="shared" si="40"/>
        <v>173444.54</v>
      </c>
      <c r="S174" s="25" t="e">
        <f t="shared" si="41"/>
        <v>#DIV/0!</v>
      </c>
      <c r="T174" s="27">
        <f t="shared" si="42"/>
        <v>173444.54</v>
      </c>
    </row>
    <row r="175" spans="1:20" ht="72" hidden="1" outlineLevel="3">
      <c r="A175" s="4" t="s">
        <v>235</v>
      </c>
      <c r="B175" s="19" t="s">
        <v>236</v>
      </c>
      <c r="C175" s="20"/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18">
        <f t="shared" si="45"/>
        <v>0</v>
      </c>
      <c r="J175" s="20">
        <v>3344.54</v>
      </c>
      <c r="K175" s="25">
        <f t="shared" si="34"/>
        <v>9.9785525507829591E-4</v>
      </c>
      <c r="L175" s="25">
        <f t="shared" si="44"/>
        <v>7.1842015834990393E-3</v>
      </c>
      <c r="M175" s="25" t="e">
        <f t="shared" si="35"/>
        <v>#DIV/0!</v>
      </c>
      <c r="N175" s="27">
        <f t="shared" si="36"/>
        <v>3344.54</v>
      </c>
      <c r="O175" s="25" t="e">
        <f t="shared" si="37"/>
        <v>#DIV/0!</v>
      </c>
      <c r="P175" s="27">
        <f t="shared" si="38"/>
        <v>3344.54</v>
      </c>
      <c r="Q175" s="25" t="e">
        <f t="shared" si="39"/>
        <v>#DIV/0!</v>
      </c>
      <c r="R175" s="27">
        <f t="shared" si="40"/>
        <v>3344.54</v>
      </c>
      <c r="S175" s="25" t="e">
        <f t="shared" si="41"/>
        <v>#DIV/0!</v>
      </c>
      <c r="T175" s="27">
        <f t="shared" si="42"/>
        <v>3344.54</v>
      </c>
    </row>
    <row r="176" spans="1:20" ht="108" hidden="1" outlineLevel="4">
      <c r="A176" s="4" t="s">
        <v>237</v>
      </c>
      <c r="B176" s="21" t="s">
        <v>238</v>
      </c>
      <c r="C176" s="20"/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18">
        <f t="shared" si="45"/>
        <v>0</v>
      </c>
      <c r="J176" s="20">
        <v>3344.54</v>
      </c>
      <c r="K176" s="25">
        <f t="shared" si="34"/>
        <v>9.9785525507829591E-4</v>
      </c>
      <c r="L176" s="25">
        <f t="shared" si="44"/>
        <v>7.1842015834990393E-3</v>
      </c>
      <c r="M176" s="25" t="e">
        <f t="shared" si="35"/>
        <v>#DIV/0!</v>
      </c>
      <c r="N176" s="27">
        <f t="shared" si="36"/>
        <v>3344.54</v>
      </c>
      <c r="O176" s="25" t="e">
        <f t="shared" si="37"/>
        <v>#DIV/0!</v>
      </c>
      <c r="P176" s="27">
        <f t="shared" si="38"/>
        <v>3344.54</v>
      </c>
      <c r="Q176" s="25" t="e">
        <f t="shared" si="39"/>
        <v>#DIV/0!</v>
      </c>
      <c r="R176" s="27">
        <f t="shared" si="40"/>
        <v>3344.54</v>
      </c>
      <c r="S176" s="25" t="e">
        <f t="shared" si="41"/>
        <v>#DIV/0!</v>
      </c>
      <c r="T176" s="27">
        <f t="shared" si="42"/>
        <v>3344.54</v>
      </c>
    </row>
    <row r="177" spans="1:20" ht="168" hidden="1" outlineLevel="5">
      <c r="A177" s="4" t="s">
        <v>239</v>
      </c>
      <c r="B177" s="21" t="s">
        <v>240</v>
      </c>
      <c r="C177" s="20"/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18">
        <f t="shared" si="45"/>
        <v>0</v>
      </c>
      <c r="J177" s="20">
        <v>1694.54</v>
      </c>
      <c r="K177" s="25">
        <f t="shared" si="34"/>
        <v>5.055719602517463E-4</v>
      </c>
      <c r="L177" s="25">
        <f t="shared" si="44"/>
        <v>3.6399376151286756E-3</v>
      </c>
      <c r="M177" s="25" t="e">
        <f t="shared" si="35"/>
        <v>#DIV/0!</v>
      </c>
      <c r="N177" s="27">
        <f t="shared" si="36"/>
        <v>1694.54</v>
      </c>
      <c r="O177" s="25" t="e">
        <f t="shared" si="37"/>
        <v>#DIV/0!</v>
      </c>
      <c r="P177" s="27">
        <f t="shared" si="38"/>
        <v>1694.54</v>
      </c>
      <c r="Q177" s="25" t="e">
        <f t="shared" si="39"/>
        <v>#DIV/0!</v>
      </c>
      <c r="R177" s="27">
        <f t="shared" si="40"/>
        <v>1694.54</v>
      </c>
      <c r="S177" s="25" t="e">
        <f t="shared" si="41"/>
        <v>#DIV/0!</v>
      </c>
      <c r="T177" s="27">
        <f t="shared" si="42"/>
        <v>1694.54</v>
      </c>
    </row>
    <row r="178" spans="1:20" ht="168" hidden="1" outlineLevel="7">
      <c r="A178" s="4" t="s">
        <v>239</v>
      </c>
      <c r="B178" s="21" t="s">
        <v>240</v>
      </c>
      <c r="C178" s="20"/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18">
        <f t="shared" si="45"/>
        <v>0</v>
      </c>
      <c r="J178" s="20">
        <v>1694.54</v>
      </c>
      <c r="K178" s="25">
        <f t="shared" si="34"/>
        <v>5.055719602517463E-4</v>
      </c>
      <c r="L178" s="25">
        <f t="shared" si="44"/>
        <v>3.6399376151286756E-3</v>
      </c>
      <c r="M178" s="25" t="e">
        <f t="shared" si="35"/>
        <v>#DIV/0!</v>
      </c>
      <c r="N178" s="27">
        <f t="shared" si="36"/>
        <v>1694.54</v>
      </c>
      <c r="O178" s="25" t="e">
        <f t="shared" si="37"/>
        <v>#DIV/0!</v>
      </c>
      <c r="P178" s="27">
        <f t="shared" si="38"/>
        <v>1694.54</v>
      </c>
      <c r="Q178" s="25" t="e">
        <f t="shared" si="39"/>
        <v>#DIV/0!</v>
      </c>
      <c r="R178" s="27">
        <f t="shared" si="40"/>
        <v>1694.54</v>
      </c>
      <c r="S178" s="25" t="e">
        <f t="shared" si="41"/>
        <v>#DIV/0!</v>
      </c>
      <c r="T178" s="27">
        <f t="shared" si="42"/>
        <v>1694.54</v>
      </c>
    </row>
    <row r="179" spans="1:20" ht="120" hidden="1" outlineLevel="5">
      <c r="A179" s="4" t="s">
        <v>241</v>
      </c>
      <c r="B179" s="21" t="s">
        <v>242</v>
      </c>
      <c r="C179" s="20"/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18">
        <f t="shared" si="45"/>
        <v>0</v>
      </c>
      <c r="J179" s="20">
        <v>1650</v>
      </c>
      <c r="K179" s="25">
        <f t="shared" si="34"/>
        <v>4.9228329482654961E-4</v>
      </c>
      <c r="L179" s="25">
        <f t="shared" si="44"/>
        <v>3.5442639683703628E-3</v>
      </c>
      <c r="M179" s="25" t="e">
        <f t="shared" si="35"/>
        <v>#DIV/0!</v>
      </c>
      <c r="N179" s="27">
        <f t="shared" si="36"/>
        <v>1650</v>
      </c>
      <c r="O179" s="25" t="e">
        <f t="shared" si="37"/>
        <v>#DIV/0!</v>
      </c>
      <c r="P179" s="27">
        <f t="shared" si="38"/>
        <v>1650</v>
      </c>
      <c r="Q179" s="25" t="e">
        <f t="shared" si="39"/>
        <v>#DIV/0!</v>
      </c>
      <c r="R179" s="27">
        <f t="shared" si="40"/>
        <v>1650</v>
      </c>
      <c r="S179" s="25" t="e">
        <f t="shared" si="41"/>
        <v>#DIV/0!</v>
      </c>
      <c r="T179" s="27">
        <f t="shared" si="42"/>
        <v>1650</v>
      </c>
    </row>
    <row r="180" spans="1:20" ht="120" hidden="1" outlineLevel="7">
      <c r="A180" s="4" t="s">
        <v>241</v>
      </c>
      <c r="B180" s="21" t="s">
        <v>242</v>
      </c>
      <c r="C180" s="20"/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18">
        <f t="shared" si="45"/>
        <v>0</v>
      </c>
      <c r="J180" s="20">
        <v>1650</v>
      </c>
      <c r="K180" s="25">
        <f t="shared" si="34"/>
        <v>4.9228329482654961E-4</v>
      </c>
      <c r="L180" s="25">
        <f t="shared" si="44"/>
        <v>3.5442639683703628E-3</v>
      </c>
      <c r="M180" s="25" t="e">
        <f t="shared" si="35"/>
        <v>#DIV/0!</v>
      </c>
      <c r="N180" s="27">
        <f t="shared" si="36"/>
        <v>1650</v>
      </c>
      <c r="O180" s="25" t="e">
        <f t="shared" si="37"/>
        <v>#DIV/0!</v>
      </c>
      <c r="P180" s="27">
        <f t="shared" si="38"/>
        <v>1650</v>
      </c>
      <c r="Q180" s="25" t="e">
        <f t="shared" si="39"/>
        <v>#DIV/0!</v>
      </c>
      <c r="R180" s="27">
        <f t="shared" si="40"/>
        <v>1650</v>
      </c>
      <c r="S180" s="25" t="e">
        <f t="shared" si="41"/>
        <v>#DIV/0!</v>
      </c>
      <c r="T180" s="27">
        <f t="shared" si="42"/>
        <v>1650</v>
      </c>
    </row>
    <row r="181" spans="1:20" ht="108" hidden="1" outlineLevel="3">
      <c r="A181" s="4" t="s">
        <v>243</v>
      </c>
      <c r="B181" s="19" t="s">
        <v>244</v>
      </c>
      <c r="C181" s="20"/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18">
        <f t="shared" si="45"/>
        <v>0</v>
      </c>
      <c r="J181" s="20">
        <v>43750</v>
      </c>
      <c r="K181" s="25">
        <f t="shared" si="34"/>
        <v>1.3052966150703968E-2</v>
      </c>
      <c r="L181" s="25">
        <f t="shared" si="44"/>
        <v>9.397669613103235E-2</v>
      </c>
      <c r="M181" s="25" t="e">
        <f t="shared" si="35"/>
        <v>#DIV/0!</v>
      </c>
      <c r="N181" s="27">
        <f t="shared" si="36"/>
        <v>43750</v>
      </c>
      <c r="O181" s="25" t="e">
        <f t="shared" si="37"/>
        <v>#DIV/0!</v>
      </c>
      <c r="P181" s="27">
        <f t="shared" si="38"/>
        <v>43750</v>
      </c>
      <c r="Q181" s="25" t="e">
        <f t="shared" si="39"/>
        <v>#DIV/0!</v>
      </c>
      <c r="R181" s="27">
        <f t="shared" si="40"/>
        <v>43750</v>
      </c>
      <c r="S181" s="25" t="e">
        <f t="shared" si="41"/>
        <v>#DIV/0!</v>
      </c>
      <c r="T181" s="27">
        <f t="shared" si="42"/>
        <v>43750</v>
      </c>
    </row>
    <row r="182" spans="1:20" ht="132" hidden="1" outlineLevel="4">
      <c r="A182" s="4" t="s">
        <v>245</v>
      </c>
      <c r="B182" s="21" t="s">
        <v>246</v>
      </c>
      <c r="C182" s="20"/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18">
        <f t="shared" si="45"/>
        <v>0</v>
      </c>
      <c r="J182" s="20">
        <v>43750</v>
      </c>
      <c r="K182" s="25">
        <f t="shared" si="34"/>
        <v>1.3052966150703968E-2</v>
      </c>
      <c r="L182" s="25">
        <f t="shared" si="44"/>
        <v>9.397669613103235E-2</v>
      </c>
      <c r="M182" s="25" t="e">
        <f t="shared" si="35"/>
        <v>#DIV/0!</v>
      </c>
      <c r="N182" s="27">
        <f t="shared" si="36"/>
        <v>43750</v>
      </c>
      <c r="O182" s="25" t="e">
        <f t="shared" si="37"/>
        <v>#DIV/0!</v>
      </c>
      <c r="P182" s="27">
        <f t="shared" si="38"/>
        <v>43750</v>
      </c>
      <c r="Q182" s="25" t="e">
        <f t="shared" si="39"/>
        <v>#DIV/0!</v>
      </c>
      <c r="R182" s="27">
        <f t="shared" si="40"/>
        <v>43750</v>
      </c>
      <c r="S182" s="25" t="e">
        <f t="shared" si="41"/>
        <v>#DIV/0!</v>
      </c>
      <c r="T182" s="27">
        <f t="shared" si="42"/>
        <v>43750</v>
      </c>
    </row>
    <row r="183" spans="1:20" ht="192" hidden="1" outlineLevel="5">
      <c r="A183" s="4" t="s">
        <v>247</v>
      </c>
      <c r="B183" s="21" t="s">
        <v>248</v>
      </c>
      <c r="C183" s="20"/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18">
        <f t="shared" si="45"/>
        <v>0</v>
      </c>
      <c r="J183" s="20">
        <v>2000</v>
      </c>
      <c r="K183" s="25">
        <f t="shared" si="34"/>
        <v>5.9670702403218133E-4</v>
      </c>
      <c r="L183" s="25">
        <f t="shared" si="44"/>
        <v>4.2960775374186215E-3</v>
      </c>
      <c r="M183" s="25" t="e">
        <f t="shared" si="35"/>
        <v>#DIV/0!</v>
      </c>
      <c r="N183" s="27">
        <f t="shared" si="36"/>
        <v>2000</v>
      </c>
      <c r="O183" s="25" t="e">
        <f t="shared" si="37"/>
        <v>#DIV/0!</v>
      </c>
      <c r="P183" s="27">
        <f t="shared" si="38"/>
        <v>2000</v>
      </c>
      <c r="Q183" s="25" t="e">
        <f t="shared" si="39"/>
        <v>#DIV/0!</v>
      </c>
      <c r="R183" s="27">
        <f t="shared" si="40"/>
        <v>2000</v>
      </c>
      <c r="S183" s="25" t="e">
        <f t="shared" si="41"/>
        <v>#DIV/0!</v>
      </c>
      <c r="T183" s="27">
        <f t="shared" si="42"/>
        <v>2000</v>
      </c>
    </row>
    <row r="184" spans="1:20" ht="192" hidden="1" outlineLevel="7">
      <c r="A184" s="4" t="s">
        <v>247</v>
      </c>
      <c r="B184" s="21" t="s">
        <v>248</v>
      </c>
      <c r="C184" s="20"/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18">
        <f t="shared" si="45"/>
        <v>0</v>
      </c>
      <c r="J184" s="20">
        <v>2000</v>
      </c>
      <c r="K184" s="25">
        <f t="shared" si="34"/>
        <v>5.9670702403218133E-4</v>
      </c>
      <c r="L184" s="25">
        <f t="shared" si="44"/>
        <v>4.2960775374186215E-3</v>
      </c>
      <c r="M184" s="25" t="e">
        <f t="shared" si="35"/>
        <v>#DIV/0!</v>
      </c>
      <c r="N184" s="27">
        <f t="shared" si="36"/>
        <v>2000</v>
      </c>
      <c r="O184" s="25" t="e">
        <f t="shared" si="37"/>
        <v>#DIV/0!</v>
      </c>
      <c r="P184" s="27">
        <f t="shared" si="38"/>
        <v>2000</v>
      </c>
      <c r="Q184" s="25" t="e">
        <f t="shared" si="39"/>
        <v>#DIV/0!</v>
      </c>
      <c r="R184" s="27">
        <f t="shared" si="40"/>
        <v>2000</v>
      </c>
      <c r="S184" s="25" t="e">
        <f t="shared" si="41"/>
        <v>#DIV/0!</v>
      </c>
      <c r="T184" s="27">
        <f t="shared" si="42"/>
        <v>2000</v>
      </c>
    </row>
    <row r="185" spans="1:20" ht="144" hidden="1" outlineLevel="5">
      <c r="A185" s="4" t="s">
        <v>249</v>
      </c>
      <c r="B185" s="21" t="s">
        <v>250</v>
      </c>
      <c r="C185" s="20"/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18">
        <f t="shared" si="45"/>
        <v>0</v>
      </c>
      <c r="J185" s="20">
        <v>41750</v>
      </c>
      <c r="K185" s="25">
        <f t="shared" si="34"/>
        <v>1.2456259126671785E-2</v>
      </c>
      <c r="L185" s="25">
        <f t="shared" si="44"/>
        <v>8.9680618593613731E-2</v>
      </c>
      <c r="M185" s="25" t="e">
        <f t="shared" si="35"/>
        <v>#DIV/0!</v>
      </c>
      <c r="N185" s="27">
        <f t="shared" si="36"/>
        <v>41750</v>
      </c>
      <c r="O185" s="25" t="e">
        <f t="shared" si="37"/>
        <v>#DIV/0!</v>
      </c>
      <c r="P185" s="27">
        <f t="shared" si="38"/>
        <v>41750</v>
      </c>
      <c r="Q185" s="25" t="e">
        <f t="shared" si="39"/>
        <v>#DIV/0!</v>
      </c>
      <c r="R185" s="27">
        <f t="shared" si="40"/>
        <v>41750</v>
      </c>
      <c r="S185" s="25" t="e">
        <f t="shared" si="41"/>
        <v>#DIV/0!</v>
      </c>
      <c r="T185" s="27">
        <f t="shared" si="42"/>
        <v>41750</v>
      </c>
    </row>
    <row r="186" spans="1:20" ht="144" hidden="1" outlineLevel="7">
      <c r="A186" s="4" t="s">
        <v>249</v>
      </c>
      <c r="B186" s="21" t="s">
        <v>250</v>
      </c>
      <c r="C186" s="20"/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18">
        <f t="shared" si="45"/>
        <v>0</v>
      </c>
      <c r="J186" s="20">
        <v>41750</v>
      </c>
      <c r="K186" s="25">
        <f t="shared" si="34"/>
        <v>1.2456259126671785E-2</v>
      </c>
      <c r="L186" s="25">
        <f t="shared" si="44"/>
        <v>8.9680618593613731E-2</v>
      </c>
      <c r="M186" s="25" t="e">
        <f t="shared" si="35"/>
        <v>#DIV/0!</v>
      </c>
      <c r="N186" s="27">
        <f t="shared" si="36"/>
        <v>41750</v>
      </c>
      <c r="O186" s="25" t="e">
        <f t="shared" si="37"/>
        <v>#DIV/0!</v>
      </c>
      <c r="P186" s="27">
        <f t="shared" si="38"/>
        <v>41750</v>
      </c>
      <c r="Q186" s="25" t="e">
        <f t="shared" si="39"/>
        <v>#DIV/0!</v>
      </c>
      <c r="R186" s="27">
        <f t="shared" si="40"/>
        <v>41750</v>
      </c>
      <c r="S186" s="25" t="e">
        <f t="shared" si="41"/>
        <v>#DIV/0!</v>
      </c>
      <c r="T186" s="27">
        <f t="shared" si="42"/>
        <v>41750</v>
      </c>
    </row>
    <row r="187" spans="1:20" ht="72" hidden="1" outlineLevel="3">
      <c r="A187" s="4" t="s">
        <v>251</v>
      </c>
      <c r="B187" s="19" t="s">
        <v>252</v>
      </c>
      <c r="C187" s="20"/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18">
        <f t="shared" si="45"/>
        <v>0</v>
      </c>
      <c r="J187" s="20">
        <v>23800</v>
      </c>
      <c r="K187" s="25">
        <f t="shared" si="34"/>
        <v>7.1008135859829576E-3</v>
      </c>
      <c r="L187" s="25">
        <f t="shared" si="44"/>
        <v>5.1123322695281595E-2</v>
      </c>
      <c r="M187" s="25" t="e">
        <f t="shared" si="35"/>
        <v>#DIV/0!</v>
      </c>
      <c r="N187" s="27">
        <f t="shared" si="36"/>
        <v>23800</v>
      </c>
      <c r="O187" s="25" t="e">
        <f t="shared" si="37"/>
        <v>#DIV/0!</v>
      </c>
      <c r="P187" s="27">
        <f t="shared" si="38"/>
        <v>23800</v>
      </c>
      <c r="Q187" s="25" t="e">
        <f t="shared" si="39"/>
        <v>#DIV/0!</v>
      </c>
      <c r="R187" s="27">
        <f t="shared" si="40"/>
        <v>23800</v>
      </c>
      <c r="S187" s="25" t="e">
        <f t="shared" si="41"/>
        <v>#DIV/0!</v>
      </c>
      <c r="T187" s="27">
        <f t="shared" si="42"/>
        <v>23800</v>
      </c>
    </row>
    <row r="188" spans="1:20" ht="108" hidden="1" outlineLevel="4">
      <c r="A188" s="4" t="s">
        <v>253</v>
      </c>
      <c r="B188" s="21" t="s">
        <v>254</v>
      </c>
      <c r="C188" s="20"/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18">
        <f t="shared" si="45"/>
        <v>0</v>
      </c>
      <c r="J188" s="20">
        <v>23800</v>
      </c>
      <c r="K188" s="25">
        <f t="shared" si="34"/>
        <v>7.1008135859829576E-3</v>
      </c>
      <c r="L188" s="25">
        <f t="shared" si="44"/>
        <v>5.1123322695281595E-2</v>
      </c>
      <c r="M188" s="25" t="e">
        <f t="shared" si="35"/>
        <v>#DIV/0!</v>
      </c>
      <c r="N188" s="27">
        <f t="shared" si="36"/>
        <v>23800</v>
      </c>
      <c r="O188" s="25" t="e">
        <f t="shared" si="37"/>
        <v>#DIV/0!</v>
      </c>
      <c r="P188" s="27">
        <f t="shared" si="38"/>
        <v>23800</v>
      </c>
      <c r="Q188" s="25" t="e">
        <f t="shared" si="39"/>
        <v>#DIV/0!</v>
      </c>
      <c r="R188" s="27">
        <f t="shared" si="40"/>
        <v>23800</v>
      </c>
      <c r="S188" s="25" t="e">
        <f t="shared" si="41"/>
        <v>#DIV/0!</v>
      </c>
      <c r="T188" s="27">
        <f t="shared" si="42"/>
        <v>23800</v>
      </c>
    </row>
    <row r="189" spans="1:20" ht="132" hidden="1" outlineLevel="5">
      <c r="A189" s="4" t="s">
        <v>255</v>
      </c>
      <c r="B189" s="21" t="s">
        <v>256</v>
      </c>
      <c r="C189" s="20"/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18">
        <f t="shared" si="45"/>
        <v>0</v>
      </c>
      <c r="J189" s="20">
        <v>300</v>
      </c>
      <c r="K189" s="25">
        <f t="shared" si="34"/>
        <v>8.9506053604827195E-5</v>
      </c>
      <c r="L189" s="25">
        <f t="shared" si="44"/>
        <v>6.4441163061279333E-4</v>
      </c>
      <c r="M189" s="25" t="e">
        <f t="shared" si="35"/>
        <v>#DIV/0!</v>
      </c>
      <c r="N189" s="27">
        <f t="shared" si="36"/>
        <v>300</v>
      </c>
      <c r="O189" s="25" t="e">
        <f t="shared" si="37"/>
        <v>#DIV/0!</v>
      </c>
      <c r="P189" s="27">
        <f t="shared" si="38"/>
        <v>300</v>
      </c>
      <c r="Q189" s="25" t="e">
        <f t="shared" si="39"/>
        <v>#DIV/0!</v>
      </c>
      <c r="R189" s="27">
        <f t="shared" si="40"/>
        <v>300</v>
      </c>
      <c r="S189" s="25" t="e">
        <f t="shared" si="41"/>
        <v>#DIV/0!</v>
      </c>
      <c r="T189" s="27">
        <f t="shared" si="42"/>
        <v>300</v>
      </c>
    </row>
    <row r="190" spans="1:20" ht="132" hidden="1" outlineLevel="7">
      <c r="A190" s="4" t="s">
        <v>255</v>
      </c>
      <c r="B190" s="21" t="s">
        <v>256</v>
      </c>
      <c r="C190" s="20"/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18">
        <f t="shared" si="45"/>
        <v>0</v>
      </c>
      <c r="J190" s="20">
        <v>300</v>
      </c>
      <c r="K190" s="25">
        <f t="shared" si="34"/>
        <v>8.9506053604827195E-5</v>
      </c>
      <c r="L190" s="25">
        <f t="shared" si="44"/>
        <v>6.4441163061279333E-4</v>
      </c>
      <c r="M190" s="25" t="e">
        <f t="shared" si="35"/>
        <v>#DIV/0!</v>
      </c>
      <c r="N190" s="27">
        <f t="shared" si="36"/>
        <v>300</v>
      </c>
      <c r="O190" s="25" t="e">
        <f t="shared" si="37"/>
        <v>#DIV/0!</v>
      </c>
      <c r="P190" s="27">
        <f t="shared" si="38"/>
        <v>300</v>
      </c>
      <c r="Q190" s="25" t="e">
        <f t="shared" si="39"/>
        <v>#DIV/0!</v>
      </c>
      <c r="R190" s="27">
        <f t="shared" si="40"/>
        <v>300</v>
      </c>
      <c r="S190" s="25" t="e">
        <f t="shared" si="41"/>
        <v>#DIV/0!</v>
      </c>
      <c r="T190" s="27">
        <f t="shared" si="42"/>
        <v>300</v>
      </c>
    </row>
    <row r="191" spans="1:20" ht="144" hidden="1" outlineLevel="5">
      <c r="A191" s="4" t="s">
        <v>257</v>
      </c>
      <c r="B191" s="21" t="s">
        <v>258</v>
      </c>
      <c r="C191" s="20"/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18">
        <f t="shared" si="45"/>
        <v>0</v>
      </c>
      <c r="J191" s="20">
        <v>17500</v>
      </c>
      <c r="K191" s="25">
        <f t="shared" si="34"/>
        <v>5.2211864602815872E-3</v>
      </c>
      <c r="L191" s="25">
        <f t="shared" si="44"/>
        <v>3.7590678452412943E-2</v>
      </c>
      <c r="M191" s="25" t="e">
        <f t="shared" si="35"/>
        <v>#DIV/0!</v>
      </c>
      <c r="N191" s="27">
        <f t="shared" si="36"/>
        <v>17500</v>
      </c>
      <c r="O191" s="25" t="e">
        <f t="shared" si="37"/>
        <v>#DIV/0!</v>
      </c>
      <c r="P191" s="27">
        <f t="shared" si="38"/>
        <v>17500</v>
      </c>
      <c r="Q191" s="25" t="e">
        <f t="shared" si="39"/>
        <v>#DIV/0!</v>
      </c>
      <c r="R191" s="27">
        <f t="shared" si="40"/>
        <v>17500</v>
      </c>
      <c r="S191" s="25" t="e">
        <f t="shared" si="41"/>
        <v>#DIV/0!</v>
      </c>
      <c r="T191" s="27">
        <f t="shared" si="42"/>
        <v>17500</v>
      </c>
    </row>
    <row r="192" spans="1:20" ht="144" hidden="1" outlineLevel="7">
      <c r="A192" s="4" t="s">
        <v>257</v>
      </c>
      <c r="B192" s="21" t="s">
        <v>258</v>
      </c>
      <c r="C192" s="20"/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18">
        <f t="shared" si="45"/>
        <v>0</v>
      </c>
      <c r="J192" s="20">
        <v>17500</v>
      </c>
      <c r="K192" s="25">
        <f t="shared" si="34"/>
        <v>5.2211864602815872E-3</v>
      </c>
      <c r="L192" s="25">
        <f t="shared" si="44"/>
        <v>3.7590678452412943E-2</v>
      </c>
      <c r="M192" s="25" t="e">
        <f t="shared" si="35"/>
        <v>#DIV/0!</v>
      </c>
      <c r="N192" s="27">
        <f t="shared" si="36"/>
        <v>17500</v>
      </c>
      <c r="O192" s="25" t="e">
        <f t="shared" si="37"/>
        <v>#DIV/0!</v>
      </c>
      <c r="P192" s="27">
        <f t="shared" si="38"/>
        <v>17500</v>
      </c>
      <c r="Q192" s="25" t="e">
        <f t="shared" si="39"/>
        <v>#DIV/0!</v>
      </c>
      <c r="R192" s="27">
        <f t="shared" si="40"/>
        <v>17500</v>
      </c>
      <c r="S192" s="25" t="e">
        <f t="shared" si="41"/>
        <v>#DIV/0!</v>
      </c>
      <c r="T192" s="27">
        <f t="shared" si="42"/>
        <v>17500</v>
      </c>
    </row>
    <row r="193" spans="1:20" ht="120" hidden="1" outlineLevel="5">
      <c r="A193" s="4" t="s">
        <v>259</v>
      </c>
      <c r="B193" s="21" t="s">
        <v>260</v>
      </c>
      <c r="C193" s="20"/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18">
        <f t="shared" si="45"/>
        <v>0</v>
      </c>
      <c r="J193" s="20">
        <v>6000</v>
      </c>
      <c r="K193" s="25">
        <f t="shared" si="34"/>
        <v>1.790121072096544E-3</v>
      </c>
      <c r="L193" s="25">
        <f t="shared" si="44"/>
        <v>1.2888232612255865E-2</v>
      </c>
      <c r="M193" s="25" t="e">
        <f t="shared" si="35"/>
        <v>#DIV/0!</v>
      </c>
      <c r="N193" s="27">
        <f t="shared" si="36"/>
        <v>6000</v>
      </c>
      <c r="O193" s="25" t="e">
        <f t="shared" si="37"/>
        <v>#DIV/0!</v>
      </c>
      <c r="P193" s="27">
        <f t="shared" si="38"/>
        <v>6000</v>
      </c>
      <c r="Q193" s="25" t="e">
        <f t="shared" si="39"/>
        <v>#DIV/0!</v>
      </c>
      <c r="R193" s="27">
        <f t="shared" si="40"/>
        <v>6000</v>
      </c>
      <c r="S193" s="25" t="e">
        <f t="shared" si="41"/>
        <v>#DIV/0!</v>
      </c>
      <c r="T193" s="27">
        <f t="shared" si="42"/>
        <v>6000</v>
      </c>
    </row>
    <row r="194" spans="1:20" ht="120" hidden="1" outlineLevel="7">
      <c r="A194" s="4" t="s">
        <v>259</v>
      </c>
      <c r="B194" s="21" t="s">
        <v>260</v>
      </c>
      <c r="C194" s="20"/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18">
        <f t="shared" si="45"/>
        <v>0</v>
      </c>
      <c r="J194" s="20">
        <v>6000</v>
      </c>
      <c r="K194" s="25">
        <f t="shared" si="34"/>
        <v>1.790121072096544E-3</v>
      </c>
      <c r="L194" s="25">
        <f t="shared" si="44"/>
        <v>1.2888232612255865E-2</v>
      </c>
      <c r="M194" s="25" t="e">
        <f t="shared" si="35"/>
        <v>#DIV/0!</v>
      </c>
      <c r="N194" s="27">
        <f t="shared" si="36"/>
        <v>6000</v>
      </c>
      <c r="O194" s="25" t="e">
        <f t="shared" si="37"/>
        <v>#DIV/0!</v>
      </c>
      <c r="P194" s="27">
        <f t="shared" si="38"/>
        <v>6000</v>
      </c>
      <c r="Q194" s="25" t="e">
        <f t="shared" si="39"/>
        <v>#DIV/0!</v>
      </c>
      <c r="R194" s="27">
        <f t="shared" si="40"/>
        <v>6000</v>
      </c>
      <c r="S194" s="25" t="e">
        <f t="shared" si="41"/>
        <v>#DIV/0!</v>
      </c>
      <c r="T194" s="27">
        <f t="shared" si="42"/>
        <v>6000</v>
      </c>
    </row>
    <row r="195" spans="1:20" ht="84" hidden="1" outlineLevel="3">
      <c r="A195" s="4" t="s">
        <v>261</v>
      </c>
      <c r="B195" s="19" t="s">
        <v>262</v>
      </c>
      <c r="C195" s="20"/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18">
        <f t="shared" si="45"/>
        <v>0</v>
      </c>
      <c r="J195" s="20">
        <v>19500</v>
      </c>
      <c r="K195" s="25">
        <f t="shared" si="34"/>
        <v>5.8178934843137681E-3</v>
      </c>
      <c r="L195" s="25">
        <f t="shared" si="44"/>
        <v>4.1886755989831562E-2</v>
      </c>
      <c r="M195" s="25" t="e">
        <f t="shared" si="35"/>
        <v>#DIV/0!</v>
      </c>
      <c r="N195" s="27">
        <f t="shared" si="36"/>
        <v>19500</v>
      </c>
      <c r="O195" s="25" t="e">
        <f t="shared" si="37"/>
        <v>#DIV/0!</v>
      </c>
      <c r="P195" s="27">
        <f t="shared" si="38"/>
        <v>19500</v>
      </c>
      <c r="Q195" s="25" t="e">
        <f t="shared" si="39"/>
        <v>#DIV/0!</v>
      </c>
      <c r="R195" s="27">
        <f t="shared" si="40"/>
        <v>19500</v>
      </c>
      <c r="S195" s="25" t="e">
        <f t="shared" si="41"/>
        <v>#DIV/0!</v>
      </c>
      <c r="T195" s="27">
        <f t="shared" si="42"/>
        <v>19500</v>
      </c>
    </row>
    <row r="196" spans="1:20" ht="120" hidden="1" outlineLevel="4">
      <c r="A196" s="4" t="s">
        <v>263</v>
      </c>
      <c r="B196" s="21" t="s">
        <v>264</v>
      </c>
      <c r="C196" s="20"/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18">
        <f t="shared" si="45"/>
        <v>0</v>
      </c>
      <c r="J196" s="20">
        <v>19500</v>
      </c>
      <c r="K196" s="25">
        <f t="shared" si="34"/>
        <v>5.8178934843137681E-3</v>
      </c>
      <c r="L196" s="25">
        <f t="shared" si="44"/>
        <v>4.1886755989831562E-2</v>
      </c>
      <c r="M196" s="25" t="e">
        <f t="shared" si="35"/>
        <v>#DIV/0!</v>
      </c>
      <c r="N196" s="27">
        <f t="shared" si="36"/>
        <v>19500</v>
      </c>
      <c r="O196" s="25" t="e">
        <f t="shared" si="37"/>
        <v>#DIV/0!</v>
      </c>
      <c r="P196" s="27">
        <f t="shared" si="38"/>
        <v>19500</v>
      </c>
      <c r="Q196" s="25" t="e">
        <f t="shared" si="39"/>
        <v>#DIV/0!</v>
      </c>
      <c r="R196" s="27">
        <f t="shared" si="40"/>
        <v>19500</v>
      </c>
      <c r="S196" s="25" t="e">
        <f t="shared" si="41"/>
        <v>#DIV/0!</v>
      </c>
      <c r="T196" s="27">
        <f t="shared" si="42"/>
        <v>19500</v>
      </c>
    </row>
    <row r="197" spans="1:20" ht="144" hidden="1" outlineLevel="5">
      <c r="A197" s="4" t="s">
        <v>265</v>
      </c>
      <c r="B197" s="21" t="s">
        <v>266</v>
      </c>
      <c r="C197" s="20"/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18">
        <f t="shared" si="45"/>
        <v>0</v>
      </c>
      <c r="J197" s="20">
        <v>19500</v>
      </c>
      <c r="K197" s="25">
        <f t="shared" si="34"/>
        <v>5.8178934843137681E-3</v>
      </c>
      <c r="L197" s="25">
        <f t="shared" si="44"/>
        <v>4.1886755989831562E-2</v>
      </c>
      <c r="M197" s="25" t="e">
        <f t="shared" si="35"/>
        <v>#DIV/0!</v>
      </c>
      <c r="N197" s="27">
        <f t="shared" si="36"/>
        <v>19500</v>
      </c>
      <c r="O197" s="25" t="e">
        <f t="shared" si="37"/>
        <v>#DIV/0!</v>
      </c>
      <c r="P197" s="27">
        <f t="shared" si="38"/>
        <v>19500</v>
      </c>
      <c r="Q197" s="25" t="e">
        <f t="shared" si="39"/>
        <v>#DIV/0!</v>
      </c>
      <c r="R197" s="27">
        <f t="shared" si="40"/>
        <v>19500</v>
      </c>
      <c r="S197" s="25" t="e">
        <f t="shared" si="41"/>
        <v>#DIV/0!</v>
      </c>
      <c r="T197" s="27">
        <f t="shared" si="42"/>
        <v>19500</v>
      </c>
    </row>
    <row r="198" spans="1:20" ht="144" hidden="1" outlineLevel="7">
      <c r="A198" s="4" t="s">
        <v>265</v>
      </c>
      <c r="B198" s="21" t="s">
        <v>266</v>
      </c>
      <c r="C198" s="20"/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18">
        <f t="shared" si="45"/>
        <v>0</v>
      </c>
      <c r="J198" s="20">
        <v>19500</v>
      </c>
      <c r="K198" s="25">
        <f t="shared" ref="K198:K261" si="50">J198/J$5*100</f>
        <v>5.8178934843137681E-3</v>
      </c>
      <c r="L198" s="25">
        <f t="shared" si="44"/>
        <v>4.1886755989831562E-2</v>
      </c>
      <c r="M198" s="25" t="e">
        <f t="shared" ref="M198:M261" si="51">J198/C198*100</f>
        <v>#DIV/0!</v>
      </c>
      <c r="N198" s="27">
        <f t="shared" ref="N198:N261" si="52">J198-C198</f>
        <v>19500</v>
      </c>
      <c r="O198" s="25" t="e">
        <f t="shared" ref="O198:O261" si="53">J198/D198*100</f>
        <v>#DIV/0!</v>
      </c>
      <c r="P198" s="27">
        <f t="shared" ref="P198:P261" si="54">J198-D198</f>
        <v>19500</v>
      </c>
      <c r="Q198" s="25" t="e">
        <f t="shared" ref="Q198:Q261" si="55">J198/E198*100</f>
        <v>#DIV/0!</v>
      </c>
      <c r="R198" s="27">
        <f t="shared" ref="R198:R261" si="56">J198-E198</f>
        <v>19500</v>
      </c>
      <c r="S198" s="25" t="e">
        <f t="shared" ref="S198:S261" si="57">J198/I198*100</f>
        <v>#DIV/0!</v>
      </c>
      <c r="T198" s="27">
        <f t="shared" ref="T198:T261" si="58">J198-I198</f>
        <v>19500</v>
      </c>
    </row>
    <row r="199" spans="1:20" ht="96" hidden="1" outlineLevel="3">
      <c r="A199" s="4" t="s">
        <v>267</v>
      </c>
      <c r="B199" s="19" t="s">
        <v>268</v>
      </c>
      <c r="C199" s="20"/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18">
        <f t="shared" si="45"/>
        <v>0</v>
      </c>
      <c r="J199" s="20">
        <v>2250</v>
      </c>
      <c r="K199" s="25">
        <f t="shared" si="50"/>
        <v>6.7129540203620405E-4</v>
      </c>
      <c r="L199" s="25">
        <f t="shared" ref="L199:L262" si="59">J199/J$6*100</f>
        <v>4.8330872295959497E-3</v>
      </c>
      <c r="M199" s="25" t="e">
        <f t="shared" si="51"/>
        <v>#DIV/0!</v>
      </c>
      <c r="N199" s="27">
        <f t="shared" si="52"/>
        <v>2250</v>
      </c>
      <c r="O199" s="25" t="e">
        <f t="shared" si="53"/>
        <v>#DIV/0!</v>
      </c>
      <c r="P199" s="27">
        <f t="shared" si="54"/>
        <v>2250</v>
      </c>
      <c r="Q199" s="25" t="e">
        <f t="shared" si="55"/>
        <v>#DIV/0!</v>
      </c>
      <c r="R199" s="27">
        <f t="shared" si="56"/>
        <v>2250</v>
      </c>
      <c r="S199" s="25" t="e">
        <f t="shared" si="57"/>
        <v>#DIV/0!</v>
      </c>
      <c r="T199" s="27">
        <f t="shared" si="58"/>
        <v>2250</v>
      </c>
    </row>
    <row r="200" spans="1:20" ht="132" hidden="1" outlineLevel="4">
      <c r="A200" s="4" t="s">
        <v>269</v>
      </c>
      <c r="B200" s="21" t="s">
        <v>270</v>
      </c>
      <c r="C200" s="20"/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18">
        <f t="shared" ref="I200:I263" si="60">F200+G200+H200</f>
        <v>0</v>
      </c>
      <c r="J200" s="20">
        <v>2250</v>
      </c>
      <c r="K200" s="25">
        <f t="shared" si="50"/>
        <v>6.7129540203620405E-4</v>
      </c>
      <c r="L200" s="25">
        <f t="shared" si="59"/>
        <v>4.8330872295959497E-3</v>
      </c>
      <c r="M200" s="25" t="e">
        <f t="shared" si="51"/>
        <v>#DIV/0!</v>
      </c>
      <c r="N200" s="27">
        <f t="shared" si="52"/>
        <v>2250</v>
      </c>
      <c r="O200" s="25" t="e">
        <f t="shared" si="53"/>
        <v>#DIV/0!</v>
      </c>
      <c r="P200" s="27">
        <f t="shared" si="54"/>
        <v>2250</v>
      </c>
      <c r="Q200" s="25" t="e">
        <f t="shared" si="55"/>
        <v>#DIV/0!</v>
      </c>
      <c r="R200" s="27">
        <f t="shared" si="56"/>
        <v>2250</v>
      </c>
      <c r="S200" s="25" t="e">
        <f t="shared" si="57"/>
        <v>#DIV/0!</v>
      </c>
      <c r="T200" s="27">
        <f t="shared" si="58"/>
        <v>2250</v>
      </c>
    </row>
    <row r="201" spans="1:20" ht="180" hidden="1" outlineLevel="5">
      <c r="A201" s="4" t="s">
        <v>271</v>
      </c>
      <c r="B201" s="21" t="s">
        <v>272</v>
      </c>
      <c r="C201" s="20"/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18">
        <f t="shared" si="60"/>
        <v>0</v>
      </c>
      <c r="J201" s="20">
        <v>2250</v>
      </c>
      <c r="K201" s="25">
        <f t="shared" si="50"/>
        <v>6.7129540203620405E-4</v>
      </c>
      <c r="L201" s="25">
        <f t="shared" si="59"/>
        <v>4.8330872295959497E-3</v>
      </c>
      <c r="M201" s="25" t="e">
        <f t="shared" si="51"/>
        <v>#DIV/0!</v>
      </c>
      <c r="N201" s="27">
        <f t="shared" si="52"/>
        <v>2250</v>
      </c>
      <c r="O201" s="25" t="e">
        <f t="shared" si="53"/>
        <v>#DIV/0!</v>
      </c>
      <c r="P201" s="27">
        <f t="shared" si="54"/>
        <v>2250</v>
      </c>
      <c r="Q201" s="25" t="e">
        <f t="shared" si="55"/>
        <v>#DIV/0!</v>
      </c>
      <c r="R201" s="27">
        <f t="shared" si="56"/>
        <v>2250</v>
      </c>
      <c r="S201" s="25" t="e">
        <f t="shared" si="57"/>
        <v>#DIV/0!</v>
      </c>
      <c r="T201" s="27">
        <f t="shared" si="58"/>
        <v>2250</v>
      </c>
    </row>
    <row r="202" spans="1:20" ht="180" hidden="1" outlineLevel="7">
      <c r="A202" s="4" t="s">
        <v>271</v>
      </c>
      <c r="B202" s="21" t="s">
        <v>272</v>
      </c>
      <c r="C202" s="20"/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18">
        <f t="shared" si="60"/>
        <v>0</v>
      </c>
      <c r="J202" s="20">
        <v>2250</v>
      </c>
      <c r="K202" s="25">
        <f t="shared" si="50"/>
        <v>6.7129540203620405E-4</v>
      </c>
      <c r="L202" s="25">
        <f t="shared" si="59"/>
        <v>4.8330872295959497E-3</v>
      </c>
      <c r="M202" s="25" t="e">
        <f t="shared" si="51"/>
        <v>#DIV/0!</v>
      </c>
      <c r="N202" s="27">
        <f t="shared" si="52"/>
        <v>2250</v>
      </c>
      <c r="O202" s="25" t="e">
        <f t="shared" si="53"/>
        <v>#DIV/0!</v>
      </c>
      <c r="P202" s="27">
        <f t="shared" si="54"/>
        <v>2250</v>
      </c>
      <c r="Q202" s="25" t="e">
        <f t="shared" si="55"/>
        <v>#DIV/0!</v>
      </c>
      <c r="R202" s="27">
        <f t="shared" si="56"/>
        <v>2250</v>
      </c>
      <c r="S202" s="25" t="e">
        <f t="shared" si="57"/>
        <v>#DIV/0!</v>
      </c>
      <c r="T202" s="27">
        <f t="shared" si="58"/>
        <v>2250</v>
      </c>
    </row>
    <row r="203" spans="1:20" ht="84" hidden="1" outlineLevel="3">
      <c r="A203" s="4" t="s">
        <v>273</v>
      </c>
      <c r="B203" s="19" t="s">
        <v>274</v>
      </c>
      <c r="C203" s="20"/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18">
        <f t="shared" si="60"/>
        <v>0</v>
      </c>
      <c r="J203" s="20">
        <v>750</v>
      </c>
      <c r="K203" s="25">
        <f t="shared" si="50"/>
        <v>2.23765134012068E-4</v>
      </c>
      <c r="L203" s="25">
        <f t="shared" si="59"/>
        <v>1.6110290765319832E-3</v>
      </c>
      <c r="M203" s="25" t="e">
        <f t="shared" si="51"/>
        <v>#DIV/0!</v>
      </c>
      <c r="N203" s="27">
        <f t="shared" si="52"/>
        <v>750</v>
      </c>
      <c r="O203" s="25" t="e">
        <f t="shared" si="53"/>
        <v>#DIV/0!</v>
      </c>
      <c r="P203" s="27">
        <f t="shared" si="54"/>
        <v>750</v>
      </c>
      <c r="Q203" s="25" t="e">
        <f t="shared" si="55"/>
        <v>#DIV/0!</v>
      </c>
      <c r="R203" s="27">
        <f t="shared" si="56"/>
        <v>750</v>
      </c>
      <c r="S203" s="25" t="e">
        <f t="shared" si="57"/>
        <v>#DIV/0!</v>
      </c>
      <c r="T203" s="27">
        <f t="shared" si="58"/>
        <v>750</v>
      </c>
    </row>
    <row r="204" spans="1:20" ht="156" hidden="1" outlineLevel="4">
      <c r="A204" s="4" t="s">
        <v>275</v>
      </c>
      <c r="B204" s="21" t="s">
        <v>276</v>
      </c>
      <c r="C204" s="20"/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18">
        <f t="shared" si="60"/>
        <v>0</v>
      </c>
      <c r="J204" s="20">
        <v>750</v>
      </c>
      <c r="K204" s="25">
        <f t="shared" si="50"/>
        <v>2.23765134012068E-4</v>
      </c>
      <c r="L204" s="25">
        <f t="shared" si="59"/>
        <v>1.6110290765319832E-3</v>
      </c>
      <c r="M204" s="25" t="e">
        <f t="shared" si="51"/>
        <v>#DIV/0!</v>
      </c>
      <c r="N204" s="27">
        <f t="shared" si="52"/>
        <v>750</v>
      </c>
      <c r="O204" s="25" t="e">
        <f t="shared" si="53"/>
        <v>#DIV/0!</v>
      </c>
      <c r="P204" s="27">
        <f t="shared" si="54"/>
        <v>750</v>
      </c>
      <c r="Q204" s="25" t="e">
        <f t="shared" si="55"/>
        <v>#DIV/0!</v>
      </c>
      <c r="R204" s="27">
        <f t="shared" si="56"/>
        <v>750</v>
      </c>
      <c r="S204" s="25" t="e">
        <f t="shared" si="57"/>
        <v>#DIV/0!</v>
      </c>
      <c r="T204" s="27">
        <f t="shared" si="58"/>
        <v>750</v>
      </c>
    </row>
    <row r="205" spans="1:20" ht="180" hidden="1" outlineLevel="5">
      <c r="A205" s="4" t="s">
        <v>277</v>
      </c>
      <c r="B205" s="21" t="s">
        <v>278</v>
      </c>
      <c r="C205" s="20"/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18">
        <f t="shared" si="60"/>
        <v>0</v>
      </c>
      <c r="J205" s="20">
        <v>600</v>
      </c>
      <c r="K205" s="25">
        <f t="shared" si="50"/>
        <v>1.7901210720965439E-4</v>
      </c>
      <c r="L205" s="25">
        <f t="shared" si="59"/>
        <v>1.2888232612255867E-3</v>
      </c>
      <c r="M205" s="25" t="e">
        <f t="shared" si="51"/>
        <v>#DIV/0!</v>
      </c>
      <c r="N205" s="27">
        <f t="shared" si="52"/>
        <v>600</v>
      </c>
      <c r="O205" s="25" t="e">
        <f t="shared" si="53"/>
        <v>#DIV/0!</v>
      </c>
      <c r="P205" s="27">
        <f t="shared" si="54"/>
        <v>600</v>
      </c>
      <c r="Q205" s="25" t="e">
        <f t="shared" si="55"/>
        <v>#DIV/0!</v>
      </c>
      <c r="R205" s="27">
        <f t="shared" si="56"/>
        <v>600</v>
      </c>
      <c r="S205" s="25" t="e">
        <f t="shared" si="57"/>
        <v>#DIV/0!</v>
      </c>
      <c r="T205" s="27">
        <f t="shared" si="58"/>
        <v>600</v>
      </c>
    </row>
    <row r="206" spans="1:20" ht="180" hidden="1" outlineLevel="7">
      <c r="A206" s="4" t="s">
        <v>277</v>
      </c>
      <c r="B206" s="21" t="s">
        <v>278</v>
      </c>
      <c r="C206" s="20"/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18">
        <f t="shared" si="60"/>
        <v>0</v>
      </c>
      <c r="J206" s="20">
        <v>600</v>
      </c>
      <c r="K206" s="25">
        <f t="shared" si="50"/>
        <v>1.7901210720965439E-4</v>
      </c>
      <c r="L206" s="25">
        <f t="shared" si="59"/>
        <v>1.2888232612255867E-3</v>
      </c>
      <c r="M206" s="25" t="e">
        <f t="shared" si="51"/>
        <v>#DIV/0!</v>
      </c>
      <c r="N206" s="27">
        <f t="shared" si="52"/>
        <v>600</v>
      </c>
      <c r="O206" s="25" t="e">
        <f t="shared" si="53"/>
        <v>#DIV/0!</v>
      </c>
      <c r="P206" s="27">
        <f t="shared" si="54"/>
        <v>600</v>
      </c>
      <c r="Q206" s="25" t="e">
        <f t="shared" si="55"/>
        <v>#DIV/0!</v>
      </c>
      <c r="R206" s="27">
        <f t="shared" si="56"/>
        <v>600</v>
      </c>
      <c r="S206" s="25" t="e">
        <f t="shared" si="57"/>
        <v>#DIV/0!</v>
      </c>
      <c r="T206" s="27">
        <f t="shared" si="58"/>
        <v>600</v>
      </c>
    </row>
    <row r="207" spans="1:20" ht="156" hidden="1" outlineLevel="5">
      <c r="A207" s="4" t="s">
        <v>279</v>
      </c>
      <c r="B207" s="21" t="s">
        <v>280</v>
      </c>
      <c r="C207" s="20"/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18">
        <f t="shared" si="60"/>
        <v>0</v>
      </c>
      <c r="J207" s="20">
        <v>150</v>
      </c>
      <c r="K207" s="25">
        <f t="shared" si="50"/>
        <v>4.4753026802413597E-5</v>
      </c>
      <c r="L207" s="25">
        <f t="shared" si="59"/>
        <v>3.2220581530639666E-4</v>
      </c>
      <c r="M207" s="25" t="e">
        <f t="shared" si="51"/>
        <v>#DIV/0!</v>
      </c>
      <c r="N207" s="27">
        <f t="shared" si="52"/>
        <v>150</v>
      </c>
      <c r="O207" s="25" t="e">
        <f t="shared" si="53"/>
        <v>#DIV/0!</v>
      </c>
      <c r="P207" s="27">
        <f t="shared" si="54"/>
        <v>150</v>
      </c>
      <c r="Q207" s="25" t="e">
        <f t="shared" si="55"/>
        <v>#DIV/0!</v>
      </c>
      <c r="R207" s="27">
        <f t="shared" si="56"/>
        <v>150</v>
      </c>
      <c r="S207" s="25" t="e">
        <f t="shared" si="57"/>
        <v>#DIV/0!</v>
      </c>
      <c r="T207" s="27">
        <f t="shared" si="58"/>
        <v>150</v>
      </c>
    </row>
    <row r="208" spans="1:20" ht="156" hidden="1" outlineLevel="7">
      <c r="A208" s="4" t="s">
        <v>279</v>
      </c>
      <c r="B208" s="21" t="s">
        <v>280</v>
      </c>
      <c r="C208" s="20"/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18">
        <f t="shared" si="60"/>
        <v>0</v>
      </c>
      <c r="J208" s="20">
        <v>150</v>
      </c>
      <c r="K208" s="25">
        <f t="shared" si="50"/>
        <v>4.4753026802413597E-5</v>
      </c>
      <c r="L208" s="25">
        <f t="shared" si="59"/>
        <v>3.2220581530639666E-4</v>
      </c>
      <c r="M208" s="25" t="e">
        <f t="shared" si="51"/>
        <v>#DIV/0!</v>
      </c>
      <c r="N208" s="27">
        <f t="shared" si="52"/>
        <v>150</v>
      </c>
      <c r="O208" s="25" t="e">
        <f t="shared" si="53"/>
        <v>#DIV/0!</v>
      </c>
      <c r="P208" s="27">
        <f t="shared" si="54"/>
        <v>150</v>
      </c>
      <c r="Q208" s="25" t="e">
        <f t="shared" si="55"/>
        <v>#DIV/0!</v>
      </c>
      <c r="R208" s="27">
        <f t="shared" si="56"/>
        <v>150</v>
      </c>
      <c r="S208" s="25" t="e">
        <f t="shared" si="57"/>
        <v>#DIV/0!</v>
      </c>
      <c r="T208" s="27">
        <f t="shared" si="58"/>
        <v>150</v>
      </c>
    </row>
    <row r="209" spans="1:20" ht="84" hidden="1" outlineLevel="3">
      <c r="A209" s="4" t="s">
        <v>281</v>
      </c>
      <c r="B209" s="19" t="s">
        <v>282</v>
      </c>
      <c r="C209" s="20"/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18">
        <f t="shared" si="60"/>
        <v>0</v>
      </c>
      <c r="J209" s="20">
        <v>3000</v>
      </c>
      <c r="K209" s="25">
        <f t="shared" si="50"/>
        <v>8.95060536048272E-4</v>
      </c>
      <c r="L209" s="25">
        <f t="shared" si="59"/>
        <v>6.4441163061279326E-3</v>
      </c>
      <c r="M209" s="25" t="e">
        <f t="shared" si="51"/>
        <v>#DIV/0!</v>
      </c>
      <c r="N209" s="27">
        <f t="shared" si="52"/>
        <v>3000</v>
      </c>
      <c r="O209" s="25" t="e">
        <f t="shared" si="53"/>
        <v>#DIV/0!</v>
      </c>
      <c r="P209" s="27">
        <f t="shared" si="54"/>
        <v>3000</v>
      </c>
      <c r="Q209" s="25" t="e">
        <f t="shared" si="55"/>
        <v>#DIV/0!</v>
      </c>
      <c r="R209" s="27">
        <f t="shared" si="56"/>
        <v>3000</v>
      </c>
      <c r="S209" s="25" t="e">
        <f t="shared" si="57"/>
        <v>#DIV/0!</v>
      </c>
      <c r="T209" s="27">
        <f t="shared" si="58"/>
        <v>3000</v>
      </c>
    </row>
    <row r="210" spans="1:20" ht="120" hidden="1" outlineLevel="4">
      <c r="A210" s="4" t="s">
        <v>283</v>
      </c>
      <c r="B210" s="21" t="s">
        <v>284</v>
      </c>
      <c r="C210" s="20"/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18">
        <f t="shared" si="60"/>
        <v>0</v>
      </c>
      <c r="J210" s="20">
        <v>3000</v>
      </c>
      <c r="K210" s="25">
        <f t="shared" si="50"/>
        <v>8.95060536048272E-4</v>
      </c>
      <c r="L210" s="25">
        <f t="shared" si="59"/>
        <v>6.4441163061279326E-3</v>
      </c>
      <c r="M210" s="25" t="e">
        <f t="shared" si="51"/>
        <v>#DIV/0!</v>
      </c>
      <c r="N210" s="27">
        <f t="shared" si="52"/>
        <v>3000</v>
      </c>
      <c r="O210" s="25" t="e">
        <f t="shared" si="53"/>
        <v>#DIV/0!</v>
      </c>
      <c r="P210" s="27">
        <f t="shared" si="54"/>
        <v>3000</v>
      </c>
      <c r="Q210" s="25" t="e">
        <f t="shared" si="55"/>
        <v>#DIV/0!</v>
      </c>
      <c r="R210" s="27">
        <f t="shared" si="56"/>
        <v>3000</v>
      </c>
      <c r="S210" s="25" t="e">
        <f t="shared" si="57"/>
        <v>#DIV/0!</v>
      </c>
      <c r="T210" s="27">
        <f t="shared" si="58"/>
        <v>3000</v>
      </c>
    </row>
    <row r="211" spans="1:20" ht="180" hidden="1" outlineLevel="5">
      <c r="A211" s="4" t="s">
        <v>285</v>
      </c>
      <c r="B211" s="21" t="s">
        <v>286</v>
      </c>
      <c r="C211" s="20"/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18">
        <f t="shared" si="60"/>
        <v>0</v>
      </c>
      <c r="J211" s="20">
        <v>2000</v>
      </c>
      <c r="K211" s="25">
        <f t="shared" si="50"/>
        <v>5.9670702403218133E-4</v>
      </c>
      <c r="L211" s="25">
        <f t="shared" si="59"/>
        <v>4.2960775374186215E-3</v>
      </c>
      <c r="M211" s="25" t="e">
        <f t="shared" si="51"/>
        <v>#DIV/0!</v>
      </c>
      <c r="N211" s="27">
        <f t="shared" si="52"/>
        <v>2000</v>
      </c>
      <c r="O211" s="25" t="e">
        <f t="shared" si="53"/>
        <v>#DIV/0!</v>
      </c>
      <c r="P211" s="27">
        <f t="shared" si="54"/>
        <v>2000</v>
      </c>
      <c r="Q211" s="25" t="e">
        <f t="shared" si="55"/>
        <v>#DIV/0!</v>
      </c>
      <c r="R211" s="27">
        <f t="shared" si="56"/>
        <v>2000</v>
      </c>
      <c r="S211" s="25" t="e">
        <f t="shared" si="57"/>
        <v>#DIV/0!</v>
      </c>
      <c r="T211" s="27">
        <f t="shared" si="58"/>
        <v>2000</v>
      </c>
    </row>
    <row r="212" spans="1:20" ht="180" hidden="1" outlineLevel="7">
      <c r="A212" s="4" t="s">
        <v>285</v>
      </c>
      <c r="B212" s="21" t="s">
        <v>286</v>
      </c>
      <c r="C212" s="20"/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18">
        <f t="shared" si="60"/>
        <v>0</v>
      </c>
      <c r="J212" s="20">
        <v>2000</v>
      </c>
      <c r="K212" s="25">
        <f t="shared" si="50"/>
        <v>5.9670702403218133E-4</v>
      </c>
      <c r="L212" s="25">
        <f t="shared" si="59"/>
        <v>4.2960775374186215E-3</v>
      </c>
      <c r="M212" s="25" t="e">
        <f t="shared" si="51"/>
        <v>#DIV/0!</v>
      </c>
      <c r="N212" s="27">
        <f t="shared" si="52"/>
        <v>2000</v>
      </c>
      <c r="O212" s="25" t="e">
        <f t="shared" si="53"/>
        <v>#DIV/0!</v>
      </c>
      <c r="P212" s="27">
        <f t="shared" si="54"/>
        <v>2000</v>
      </c>
      <c r="Q212" s="25" t="e">
        <f t="shared" si="55"/>
        <v>#DIV/0!</v>
      </c>
      <c r="R212" s="27">
        <f t="shared" si="56"/>
        <v>2000</v>
      </c>
      <c r="S212" s="25" t="e">
        <f t="shared" si="57"/>
        <v>#DIV/0!</v>
      </c>
      <c r="T212" s="27">
        <f t="shared" si="58"/>
        <v>2000</v>
      </c>
    </row>
    <row r="213" spans="1:20" ht="204" hidden="1" outlineLevel="5">
      <c r="A213" s="4" t="s">
        <v>287</v>
      </c>
      <c r="B213" s="21" t="s">
        <v>288</v>
      </c>
      <c r="C213" s="20"/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18">
        <f t="shared" si="60"/>
        <v>0</v>
      </c>
      <c r="J213" s="20">
        <v>1000</v>
      </c>
      <c r="K213" s="25">
        <f t="shared" si="50"/>
        <v>2.9835351201609067E-4</v>
      </c>
      <c r="L213" s="25">
        <f t="shared" si="59"/>
        <v>2.1480387687093107E-3</v>
      </c>
      <c r="M213" s="25" t="e">
        <f t="shared" si="51"/>
        <v>#DIV/0!</v>
      </c>
      <c r="N213" s="27">
        <f t="shared" si="52"/>
        <v>1000</v>
      </c>
      <c r="O213" s="25" t="e">
        <f t="shared" si="53"/>
        <v>#DIV/0!</v>
      </c>
      <c r="P213" s="27">
        <f t="shared" si="54"/>
        <v>1000</v>
      </c>
      <c r="Q213" s="25" t="e">
        <f t="shared" si="55"/>
        <v>#DIV/0!</v>
      </c>
      <c r="R213" s="27">
        <f t="shared" si="56"/>
        <v>1000</v>
      </c>
      <c r="S213" s="25" t="e">
        <f t="shared" si="57"/>
        <v>#DIV/0!</v>
      </c>
      <c r="T213" s="27">
        <f t="shared" si="58"/>
        <v>1000</v>
      </c>
    </row>
    <row r="214" spans="1:20" ht="204" hidden="1" outlineLevel="7">
      <c r="A214" s="4" t="s">
        <v>287</v>
      </c>
      <c r="B214" s="21" t="s">
        <v>288</v>
      </c>
      <c r="C214" s="20"/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18">
        <f t="shared" si="60"/>
        <v>0</v>
      </c>
      <c r="J214" s="20">
        <v>1000</v>
      </c>
      <c r="K214" s="25">
        <f t="shared" si="50"/>
        <v>2.9835351201609067E-4</v>
      </c>
      <c r="L214" s="25">
        <f t="shared" si="59"/>
        <v>2.1480387687093107E-3</v>
      </c>
      <c r="M214" s="25" t="e">
        <f t="shared" si="51"/>
        <v>#DIV/0!</v>
      </c>
      <c r="N214" s="27">
        <f t="shared" si="52"/>
        <v>1000</v>
      </c>
      <c r="O214" s="25" t="e">
        <f t="shared" si="53"/>
        <v>#DIV/0!</v>
      </c>
      <c r="P214" s="27">
        <f t="shared" si="54"/>
        <v>1000</v>
      </c>
      <c r="Q214" s="25" t="e">
        <f t="shared" si="55"/>
        <v>#DIV/0!</v>
      </c>
      <c r="R214" s="27">
        <f t="shared" si="56"/>
        <v>1000</v>
      </c>
      <c r="S214" s="25" t="e">
        <f t="shared" si="57"/>
        <v>#DIV/0!</v>
      </c>
      <c r="T214" s="27">
        <f t="shared" si="58"/>
        <v>1000</v>
      </c>
    </row>
    <row r="215" spans="1:20" ht="72" hidden="1" outlineLevel="3">
      <c r="A215" s="4" t="s">
        <v>289</v>
      </c>
      <c r="B215" s="19" t="s">
        <v>290</v>
      </c>
      <c r="C215" s="20"/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18">
        <f t="shared" si="60"/>
        <v>0</v>
      </c>
      <c r="J215" s="20">
        <v>50000</v>
      </c>
      <c r="K215" s="25">
        <f t="shared" si="50"/>
        <v>1.4917675600804533E-2</v>
      </c>
      <c r="L215" s="25">
        <f t="shared" si="59"/>
        <v>0.10740193843546554</v>
      </c>
      <c r="M215" s="25" t="e">
        <f t="shared" si="51"/>
        <v>#DIV/0!</v>
      </c>
      <c r="N215" s="27">
        <f t="shared" si="52"/>
        <v>50000</v>
      </c>
      <c r="O215" s="25" t="e">
        <f t="shared" si="53"/>
        <v>#DIV/0!</v>
      </c>
      <c r="P215" s="27">
        <f t="shared" si="54"/>
        <v>50000</v>
      </c>
      <c r="Q215" s="25" t="e">
        <f t="shared" si="55"/>
        <v>#DIV/0!</v>
      </c>
      <c r="R215" s="27">
        <f t="shared" si="56"/>
        <v>50000</v>
      </c>
      <c r="S215" s="25" t="e">
        <f t="shared" si="57"/>
        <v>#DIV/0!</v>
      </c>
      <c r="T215" s="27">
        <f t="shared" si="58"/>
        <v>50000</v>
      </c>
    </row>
    <row r="216" spans="1:20" ht="108" hidden="1" outlineLevel="4">
      <c r="A216" s="4" t="s">
        <v>291</v>
      </c>
      <c r="B216" s="21" t="s">
        <v>292</v>
      </c>
      <c r="C216" s="20"/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18">
        <f t="shared" si="60"/>
        <v>0</v>
      </c>
      <c r="J216" s="20">
        <v>50000</v>
      </c>
      <c r="K216" s="25">
        <f t="shared" si="50"/>
        <v>1.4917675600804533E-2</v>
      </c>
      <c r="L216" s="25">
        <f t="shared" si="59"/>
        <v>0.10740193843546554</v>
      </c>
      <c r="M216" s="25" t="e">
        <f t="shared" si="51"/>
        <v>#DIV/0!</v>
      </c>
      <c r="N216" s="27">
        <f t="shared" si="52"/>
        <v>50000</v>
      </c>
      <c r="O216" s="25" t="e">
        <f t="shared" si="53"/>
        <v>#DIV/0!</v>
      </c>
      <c r="P216" s="27">
        <f t="shared" si="54"/>
        <v>50000</v>
      </c>
      <c r="Q216" s="25" t="e">
        <f t="shared" si="55"/>
        <v>#DIV/0!</v>
      </c>
      <c r="R216" s="27">
        <f t="shared" si="56"/>
        <v>50000</v>
      </c>
      <c r="S216" s="25" t="e">
        <f t="shared" si="57"/>
        <v>#DIV/0!</v>
      </c>
      <c r="T216" s="27">
        <f t="shared" si="58"/>
        <v>50000</v>
      </c>
    </row>
    <row r="217" spans="1:20" ht="264" hidden="1" outlineLevel="5">
      <c r="A217" s="4" t="s">
        <v>293</v>
      </c>
      <c r="B217" s="21" t="s">
        <v>294</v>
      </c>
      <c r="C217" s="20"/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18">
        <f t="shared" si="60"/>
        <v>0</v>
      </c>
      <c r="J217" s="20">
        <v>46500</v>
      </c>
      <c r="K217" s="25">
        <f t="shared" si="50"/>
        <v>1.3873438308748215E-2</v>
      </c>
      <c r="L217" s="25">
        <f t="shared" si="59"/>
        <v>9.9883802744982944E-2</v>
      </c>
      <c r="M217" s="25" t="e">
        <f t="shared" si="51"/>
        <v>#DIV/0!</v>
      </c>
      <c r="N217" s="27">
        <f t="shared" si="52"/>
        <v>46500</v>
      </c>
      <c r="O217" s="25" t="e">
        <f t="shared" si="53"/>
        <v>#DIV/0!</v>
      </c>
      <c r="P217" s="27">
        <f t="shared" si="54"/>
        <v>46500</v>
      </c>
      <c r="Q217" s="25" t="e">
        <f t="shared" si="55"/>
        <v>#DIV/0!</v>
      </c>
      <c r="R217" s="27">
        <f t="shared" si="56"/>
        <v>46500</v>
      </c>
      <c r="S217" s="25" t="e">
        <f t="shared" si="57"/>
        <v>#DIV/0!</v>
      </c>
      <c r="T217" s="27">
        <f t="shared" si="58"/>
        <v>46500</v>
      </c>
    </row>
    <row r="218" spans="1:20" ht="264" hidden="1" outlineLevel="7">
      <c r="A218" s="4" t="s">
        <v>293</v>
      </c>
      <c r="B218" s="21" t="s">
        <v>294</v>
      </c>
      <c r="C218" s="20"/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18">
        <f t="shared" si="60"/>
        <v>0</v>
      </c>
      <c r="J218" s="20">
        <v>46500</v>
      </c>
      <c r="K218" s="25">
        <f t="shared" si="50"/>
        <v>1.3873438308748215E-2</v>
      </c>
      <c r="L218" s="25">
        <f t="shared" si="59"/>
        <v>9.9883802744982944E-2</v>
      </c>
      <c r="M218" s="25" t="e">
        <f t="shared" si="51"/>
        <v>#DIV/0!</v>
      </c>
      <c r="N218" s="27">
        <f t="shared" si="52"/>
        <v>46500</v>
      </c>
      <c r="O218" s="25" t="e">
        <f t="shared" si="53"/>
        <v>#DIV/0!</v>
      </c>
      <c r="P218" s="27">
        <f t="shared" si="54"/>
        <v>46500</v>
      </c>
      <c r="Q218" s="25" t="e">
        <f t="shared" si="55"/>
        <v>#DIV/0!</v>
      </c>
      <c r="R218" s="27">
        <f t="shared" si="56"/>
        <v>46500</v>
      </c>
      <c r="S218" s="25" t="e">
        <f t="shared" si="57"/>
        <v>#DIV/0!</v>
      </c>
      <c r="T218" s="27">
        <f t="shared" si="58"/>
        <v>46500</v>
      </c>
    </row>
    <row r="219" spans="1:20" ht="132" hidden="1" outlineLevel="5">
      <c r="A219" s="4" t="s">
        <v>295</v>
      </c>
      <c r="B219" s="21" t="s">
        <v>296</v>
      </c>
      <c r="C219" s="20"/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18">
        <f t="shared" si="60"/>
        <v>0</v>
      </c>
      <c r="J219" s="20">
        <v>1500</v>
      </c>
      <c r="K219" s="25">
        <f t="shared" si="50"/>
        <v>4.47530268024136E-4</v>
      </c>
      <c r="L219" s="25">
        <f t="shared" si="59"/>
        <v>3.2220581530639663E-3</v>
      </c>
      <c r="M219" s="25" t="e">
        <f t="shared" si="51"/>
        <v>#DIV/0!</v>
      </c>
      <c r="N219" s="27">
        <f t="shared" si="52"/>
        <v>1500</v>
      </c>
      <c r="O219" s="25" t="e">
        <f t="shared" si="53"/>
        <v>#DIV/0!</v>
      </c>
      <c r="P219" s="27">
        <f t="shared" si="54"/>
        <v>1500</v>
      </c>
      <c r="Q219" s="25" t="e">
        <f t="shared" si="55"/>
        <v>#DIV/0!</v>
      </c>
      <c r="R219" s="27">
        <f t="shared" si="56"/>
        <v>1500</v>
      </c>
      <c r="S219" s="25" t="e">
        <f t="shared" si="57"/>
        <v>#DIV/0!</v>
      </c>
      <c r="T219" s="27">
        <f t="shared" si="58"/>
        <v>1500</v>
      </c>
    </row>
    <row r="220" spans="1:20" ht="132" hidden="1" outlineLevel="7">
      <c r="A220" s="4" t="s">
        <v>295</v>
      </c>
      <c r="B220" s="21" t="s">
        <v>296</v>
      </c>
      <c r="C220" s="20"/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18">
        <f t="shared" si="60"/>
        <v>0</v>
      </c>
      <c r="J220" s="20">
        <v>1500</v>
      </c>
      <c r="K220" s="25">
        <f t="shared" si="50"/>
        <v>4.47530268024136E-4</v>
      </c>
      <c r="L220" s="25">
        <f t="shared" si="59"/>
        <v>3.2220581530639663E-3</v>
      </c>
      <c r="M220" s="25" t="e">
        <f t="shared" si="51"/>
        <v>#DIV/0!</v>
      </c>
      <c r="N220" s="27">
        <f t="shared" si="52"/>
        <v>1500</v>
      </c>
      <c r="O220" s="25" t="e">
        <f t="shared" si="53"/>
        <v>#DIV/0!</v>
      </c>
      <c r="P220" s="27">
        <f t="shared" si="54"/>
        <v>1500</v>
      </c>
      <c r="Q220" s="25" t="e">
        <f t="shared" si="55"/>
        <v>#DIV/0!</v>
      </c>
      <c r="R220" s="27">
        <f t="shared" si="56"/>
        <v>1500</v>
      </c>
      <c r="S220" s="25" t="e">
        <f t="shared" si="57"/>
        <v>#DIV/0!</v>
      </c>
      <c r="T220" s="27">
        <f t="shared" si="58"/>
        <v>1500</v>
      </c>
    </row>
    <row r="221" spans="1:20" ht="120" hidden="1" outlineLevel="5">
      <c r="A221" s="4" t="s">
        <v>297</v>
      </c>
      <c r="B221" s="21" t="s">
        <v>298</v>
      </c>
      <c r="C221" s="20"/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18">
        <f t="shared" si="60"/>
        <v>0</v>
      </c>
      <c r="J221" s="20">
        <v>2000</v>
      </c>
      <c r="K221" s="25">
        <f t="shared" si="50"/>
        <v>5.9670702403218133E-4</v>
      </c>
      <c r="L221" s="25">
        <f t="shared" si="59"/>
        <v>4.2960775374186215E-3</v>
      </c>
      <c r="M221" s="25" t="e">
        <f t="shared" si="51"/>
        <v>#DIV/0!</v>
      </c>
      <c r="N221" s="27">
        <f t="shared" si="52"/>
        <v>2000</v>
      </c>
      <c r="O221" s="25" t="e">
        <f t="shared" si="53"/>
        <v>#DIV/0!</v>
      </c>
      <c r="P221" s="27">
        <f t="shared" si="54"/>
        <v>2000</v>
      </c>
      <c r="Q221" s="25" t="e">
        <f t="shared" si="55"/>
        <v>#DIV/0!</v>
      </c>
      <c r="R221" s="27">
        <f t="shared" si="56"/>
        <v>2000</v>
      </c>
      <c r="S221" s="25" t="e">
        <f t="shared" si="57"/>
        <v>#DIV/0!</v>
      </c>
      <c r="T221" s="27">
        <f t="shared" si="58"/>
        <v>2000</v>
      </c>
    </row>
    <row r="222" spans="1:20" ht="120" hidden="1" outlineLevel="7">
      <c r="A222" s="4" t="s">
        <v>297</v>
      </c>
      <c r="B222" s="21" t="s">
        <v>298</v>
      </c>
      <c r="C222" s="20"/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18">
        <f t="shared" si="60"/>
        <v>0</v>
      </c>
      <c r="J222" s="20">
        <v>2000</v>
      </c>
      <c r="K222" s="25">
        <f t="shared" si="50"/>
        <v>5.9670702403218133E-4</v>
      </c>
      <c r="L222" s="25">
        <f t="shared" si="59"/>
        <v>4.2960775374186215E-3</v>
      </c>
      <c r="M222" s="25" t="e">
        <f t="shared" si="51"/>
        <v>#DIV/0!</v>
      </c>
      <c r="N222" s="27">
        <f t="shared" si="52"/>
        <v>2000</v>
      </c>
      <c r="O222" s="25" t="e">
        <f t="shared" si="53"/>
        <v>#DIV/0!</v>
      </c>
      <c r="P222" s="27">
        <f t="shared" si="54"/>
        <v>2000</v>
      </c>
      <c r="Q222" s="25" t="e">
        <f t="shared" si="55"/>
        <v>#DIV/0!</v>
      </c>
      <c r="R222" s="27">
        <f t="shared" si="56"/>
        <v>2000</v>
      </c>
      <c r="S222" s="25" t="e">
        <f t="shared" si="57"/>
        <v>#DIV/0!</v>
      </c>
      <c r="T222" s="27">
        <f t="shared" si="58"/>
        <v>2000</v>
      </c>
    </row>
    <row r="223" spans="1:20" ht="84" hidden="1" outlineLevel="3">
      <c r="A223" s="4" t="s">
        <v>299</v>
      </c>
      <c r="B223" s="19" t="s">
        <v>300</v>
      </c>
      <c r="C223" s="20"/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18">
        <f t="shared" si="60"/>
        <v>0</v>
      </c>
      <c r="J223" s="20">
        <v>27050</v>
      </c>
      <c r="K223" s="25">
        <f t="shared" si="50"/>
        <v>8.0704625000352533E-3</v>
      </c>
      <c r="L223" s="25">
        <f t="shared" si="59"/>
        <v>5.8104448693586865E-2</v>
      </c>
      <c r="M223" s="25" t="e">
        <f t="shared" si="51"/>
        <v>#DIV/0!</v>
      </c>
      <c r="N223" s="27">
        <f t="shared" si="52"/>
        <v>27050</v>
      </c>
      <c r="O223" s="25" t="e">
        <f t="shared" si="53"/>
        <v>#DIV/0!</v>
      </c>
      <c r="P223" s="27">
        <f t="shared" si="54"/>
        <v>27050</v>
      </c>
      <c r="Q223" s="25" t="e">
        <f t="shared" si="55"/>
        <v>#DIV/0!</v>
      </c>
      <c r="R223" s="27">
        <f t="shared" si="56"/>
        <v>27050</v>
      </c>
      <c r="S223" s="25" t="e">
        <f t="shared" si="57"/>
        <v>#DIV/0!</v>
      </c>
      <c r="T223" s="27">
        <f t="shared" si="58"/>
        <v>27050</v>
      </c>
    </row>
    <row r="224" spans="1:20" ht="120" hidden="1" outlineLevel="4">
      <c r="A224" s="4" t="s">
        <v>301</v>
      </c>
      <c r="B224" s="21" t="s">
        <v>302</v>
      </c>
      <c r="C224" s="20"/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18">
        <f t="shared" si="60"/>
        <v>0</v>
      </c>
      <c r="J224" s="20">
        <v>27050</v>
      </c>
      <c r="K224" s="25">
        <f t="shared" si="50"/>
        <v>8.0704625000352533E-3</v>
      </c>
      <c r="L224" s="25">
        <f t="shared" si="59"/>
        <v>5.8104448693586865E-2</v>
      </c>
      <c r="M224" s="25" t="e">
        <f t="shared" si="51"/>
        <v>#DIV/0!</v>
      </c>
      <c r="N224" s="27">
        <f t="shared" si="52"/>
        <v>27050</v>
      </c>
      <c r="O224" s="25" t="e">
        <f t="shared" si="53"/>
        <v>#DIV/0!</v>
      </c>
      <c r="P224" s="27">
        <f t="shared" si="54"/>
        <v>27050</v>
      </c>
      <c r="Q224" s="25" t="e">
        <f t="shared" si="55"/>
        <v>#DIV/0!</v>
      </c>
      <c r="R224" s="27">
        <f t="shared" si="56"/>
        <v>27050</v>
      </c>
      <c r="S224" s="25" t="e">
        <f t="shared" si="57"/>
        <v>#DIV/0!</v>
      </c>
      <c r="T224" s="27">
        <f t="shared" si="58"/>
        <v>27050</v>
      </c>
    </row>
    <row r="225" spans="1:20" ht="120" hidden="1" outlineLevel="5">
      <c r="A225" s="4" t="s">
        <v>303</v>
      </c>
      <c r="B225" s="21" t="s">
        <v>304</v>
      </c>
      <c r="C225" s="20"/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18">
        <f t="shared" si="60"/>
        <v>0</v>
      </c>
      <c r="J225" s="20">
        <v>10000</v>
      </c>
      <c r="K225" s="25">
        <f t="shared" si="50"/>
        <v>2.9835351201609067E-3</v>
      </c>
      <c r="L225" s="25">
        <f t="shared" si="59"/>
        <v>2.1480387687093112E-2</v>
      </c>
      <c r="M225" s="25" t="e">
        <f t="shared" si="51"/>
        <v>#DIV/0!</v>
      </c>
      <c r="N225" s="27">
        <f t="shared" si="52"/>
        <v>10000</v>
      </c>
      <c r="O225" s="25" t="e">
        <f t="shared" si="53"/>
        <v>#DIV/0!</v>
      </c>
      <c r="P225" s="27">
        <f t="shared" si="54"/>
        <v>10000</v>
      </c>
      <c r="Q225" s="25" t="e">
        <f t="shared" si="55"/>
        <v>#DIV/0!</v>
      </c>
      <c r="R225" s="27">
        <f t="shared" si="56"/>
        <v>10000</v>
      </c>
      <c r="S225" s="25" t="e">
        <f t="shared" si="57"/>
        <v>#DIV/0!</v>
      </c>
      <c r="T225" s="27">
        <f t="shared" si="58"/>
        <v>10000</v>
      </c>
    </row>
    <row r="226" spans="1:20" ht="120" hidden="1" outlineLevel="7">
      <c r="A226" s="4" t="s">
        <v>303</v>
      </c>
      <c r="B226" s="21" t="s">
        <v>304</v>
      </c>
      <c r="C226" s="20"/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18">
        <f t="shared" si="60"/>
        <v>0</v>
      </c>
      <c r="J226" s="20">
        <v>10000</v>
      </c>
      <c r="K226" s="25">
        <f t="shared" si="50"/>
        <v>2.9835351201609067E-3</v>
      </c>
      <c r="L226" s="25">
        <f t="shared" si="59"/>
        <v>2.1480387687093112E-2</v>
      </c>
      <c r="M226" s="25" t="e">
        <f t="shared" si="51"/>
        <v>#DIV/0!</v>
      </c>
      <c r="N226" s="27">
        <f t="shared" si="52"/>
        <v>10000</v>
      </c>
      <c r="O226" s="25" t="e">
        <f t="shared" si="53"/>
        <v>#DIV/0!</v>
      </c>
      <c r="P226" s="27">
        <f t="shared" si="54"/>
        <v>10000</v>
      </c>
      <c r="Q226" s="25" t="e">
        <f t="shared" si="55"/>
        <v>#DIV/0!</v>
      </c>
      <c r="R226" s="27">
        <f t="shared" si="56"/>
        <v>10000</v>
      </c>
      <c r="S226" s="25" t="e">
        <f t="shared" si="57"/>
        <v>#DIV/0!</v>
      </c>
      <c r="T226" s="27">
        <f t="shared" si="58"/>
        <v>10000</v>
      </c>
    </row>
    <row r="227" spans="1:20" ht="336" hidden="1" outlineLevel="5">
      <c r="A227" s="4" t="s">
        <v>305</v>
      </c>
      <c r="B227" s="21" t="s">
        <v>306</v>
      </c>
      <c r="C227" s="20"/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18">
        <f t="shared" si="60"/>
        <v>0</v>
      </c>
      <c r="J227" s="20">
        <v>3000</v>
      </c>
      <c r="K227" s="25">
        <f t="shared" si="50"/>
        <v>8.95060536048272E-4</v>
      </c>
      <c r="L227" s="25">
        <f t="shared" si="59"/>
        <v>6.4441163061279326E-3</v>
      </c>
      <c r="M227" s="25" t="e">
        <f t="shared" si="51"/>
        <v>#DIV/0!</v>
      </c>
      <c r="N227" s="27">
        <f t="shared" si="52"/>
        <v>3000</v>
      </c>
      <c r="O227" s="25" t="e">
        <f t="shared" si="53"/>
        <v>#DIV/0!</v>
      </c>
      <c r="P227" s="27">
        <f t="shared" si="54"/>
        <v>3000</v>
      </c>
      <c r="Q227" s="25" t="e">
        <f t="shared" si="55"/>
        <v>#DIV/0!</v>
      </c>
      <c r="R227" s="27">
        <f t="shared" si="56"/>
        <v>3000</v>
      </c>
      <c r="S227" s="25" t="e">
        <f t="shared" si="57"/>
        <v>#DIV/0!</v>
      </c>
      <c r="T227" s="27">
        <f t="shared" si="58"/>
        <v>3000</v>
      </c>
    </row>
    <row r="228" spans="1:20" ht="336" hidden="1" outlineLevel="7">
      <c r="A228" s="4" t="s">
        <v>305</v>
      </c>
      <c r="B228" s="21" t="s">
        <v>306</v>
      </c>
      <c r="C228" s="20"/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18">
        <f t="shared" si="60"/>
        <v>0</v>
      </c>
      <c r="J228" s="20">
        <v>3000</v>
      </c>
      <c r="K228" s="25">
        <f t="shared" si="50"/>
        <v>8.95060536048272E-4</v>
      </c>
      <c r="L228" s="25">
        <f t="shared" si="59"/>
        <v>6.4441163061279326E-3</v>
      </c>
      <c r="M228" s="25" t="e">
        <f t="shared" si="51"/>
        <v>#DIV/0!</v>
      </c>
      <c r="N228" s="27">
        <f t="shared" si="52"/>
        <v>3000</v>
      </c>
      <c r="O228" s="25" t="e">
        <f t="shared" si="53"/>
        <v>#DIV/0!</v>
      </c>
      <c r="P228" s="27">
        <f t="shared" si="54"/>
        <v>3000</v>
      </c>
      <c r="Q228" s="25" t="e">
        <f t="shared" si="55"/>
        <v>#DIV/0!</v>
      </c>
      <c r="R228" s="27">
        <f t="shared" si="56"/>
        <v>3000</v>
      </c>
      <c r="S228" s="25" t="e">
        <f t="shared" si="57"/>
        <v>#DIV/0!</v>
      </c>
      <c r="T228" s="27">
        <f t="shared" si="58"/>
        <v>3000</v>
      </c>
    </row>
    <row r="229" spans="1:20" ht="144" hidden="1" outlineLevel="5">
      <c r="A229" s="4" t="s">
        <v>307</v>
      </c>
      <c r="B229" s="21" t="s">
        <v>308</v>
      </c>
      <c r="C229" s="20"/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18">
        <f t="shared" si="60"/>
        <v>0</v>
      </c>
      <c r="J229" s="20">
        <v>750</v>
      </c>
      <c r="K229" s="25">
        <f t="shared" si="50"/>
        <v>2.23765134012068E-4</v>
      </c>
      <c r="L229" s="25">
        <f t="shared" si="59"/>
        <v>1.6110290765319832E-3</v>
      </c>
      <c r="M229" s="25" t="e">
        <f t="shared" si="51"/>
        <v>#DIV/0!</v>
      </c>
      <c r="N229" s="27">
        <f t="shared" si="52"/>
        <v>750</v>
      </c>
      <c r="O229" s="25" t="e">
        <f t="shared" si="53"/>
        <v>#DIV/0!</v>
      </c>
      <c r="P229" s="27">
        <f t="shared" si="54"/>
        <v>750</v>
      </c>
      <c r="Q229" s="25" t="e">
        <f t="shared" si="55"/>
        <v>#DIV/0!</v>
      </c>
      <c r="R229" s="27">
        <f t="shared" si="56"/>
        <v>750</v>
      </c>
      <c r="S229" s="25" t="e">
        <f t="shared" si="57"/>
        <v>#DIV/0!</v>
      </c>
      <c r="T229" s="27">
        <f t="shared" si="58"/>
        <v>750</v>
      </c>
    </row>
    <row r="230" spans="1:20" ht="144" hidden="1" outlineLevel="7">
      <c r="A230" s="4" t="s">
        <v>307</v>
      </c>
      <c r="B230" s="21" t="s">
        <v>308</v>
      </c>
      <c r="C230" s="20"/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18">
        <f t="shared" si="60"/>
        <v>0</v>
      </c>
      <c r="J230" s="20">
        <v>750</v>
      </c>
      <c r="K230" s="25">
        <f t="shared" si="50"/>
        <v>2.23765134012068E-4</v>
      </c>
      <c r="L230" s="25">
        <f t="shared" si="59"/>
        <v>1.6110290765319832E-3</v>
      </c>
      <c r="M230" s="25" t="e">
        <f t="shared" si="51"/>
        <v>#DIV/0!</v>
      </c>
      <c r="N230" s="27">
        <f t="shared" si="52"/>
        <v>750</v>
      </c>
      <c r="O230" s="25" t="e">
        <f t="shared" si="53"/>
        <v>#DIV/0!</v>
      </c>
      <c r="P230" s="27">
        <f t="shared" si="54"/>
        <v>750</v>
      </c>
      <c r="Q230" s="25" t="e">
        <f t="shared" si="55"/>
        <v>#DIV/0!</v>
      </c>
      <c r="R230" s="27">
        <f t="shared" si="56"/>
        <v>750</v>
      </c>
      <c r="S230" s="25" t="e">
        <f t="shared" si="57"/>
        <v>#DIV/0!</v>
      </c>
      <c r="T230" s="27">
        <f t="shared" si="58"/>
        <v>750</v>
      </c>
    </row>
    <row r="231" spans="1:20" ht="132" hidden="1" outlineLevel="5">
      <c r="A231" s="4" t="s">
        <v>309</v>
      </c>
      <c r="B231" s="21" t="s">
        <v>310</v>
      </c>
      <c r="C231" s="20"/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18">
        <f t="shared" si="60"/>
        <v>0</v>
      </c>
      <c r="J231" s="20">
        <v>13300</v>
      </c>
      <c r="K231" s="25">
        <f t="shared" si="50"/>
        <v>3.9681017098140061E-3</v>
      </c>
      <c r="L231" s="25">
        <f t="shared" si="59"/>
        <v>2.8568915623833836E-2</v>
      </c>
      <c r="M231" s="25" t="e">
        <f t="shared" si="51"/>
        <v>#DIV/0!</v>
      </c>
      <c r="N231" s="27">
        <f t="shared" si="52"/>
        <v>13300</v>
      </c>
      <c r="O231" s="25" t="e">
        <f t="shared" si="53"/>
        <v>#DIV/0!</v>
      </c>
      <c r="P231" s="27">
        <f t="shared" si="54"/>
        <v>13300</v>
      </c>
      <c r="Q231" s="25" t="e">
        <f t="shared" si="55"/>
        <v>#DIV/0!</v>
      </c>
      <c r="R231" s="27">
        <f t="shared" si="56"/>
        <v>13300</v>
      </c>
      <c r="S231" s="25" t="e">
        <f t="shared" si="57"/>
        <v>#DIV/0!</v>
      </c>
      <c r="T231" s="27">
        <f t="shared" si="58"/>
        <v>13300</v>
      </c>
    </row>
    <row r="232" spans="1:20" ht="132" hidden="1" outlineLevel="7">
      <c r="A232" s="4" t="s">
        <v>309</v>
      </c>
      <c r="B232" s="21" t="s">
        <v>310</v>
      </c>
      <c r="C232" s="20"/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18">
        <f t="shared" si="60"/>
        <v>0</v>
      </c>
      <c r="J232" s="20">
        <v>13300</v>
      </c>
      <c r="K232" s="25">
        <f t="shared" si="50"/>
        <v>3.9681017098140061E-3</v>
      </c>
      <c r="L232" s="25">
        <f t="shared" si="59"/>
        <v>2.8568915623833836E-2</v>
      </c>
      <c r="M232" s="25" t="e">
        <f t="shared" si="51"/>
        <v>#DIV/0!</v>
      </c>
      <c r="N232" s="27">
        <f t="shared" si="52"/>
        <v>13300</v>
      </c>
      <c r="O232" s="25" t="e">
        <f t="shared" si="53"/>
        <v>#DIV/0!</v>
      </c>
      <c r="P232" s="27">
        <f t="shared" si="54"/>
        <v>13300</v>
      </c>
      <c r="Q232" s="25" t="e">
        <f t="shared" si="55"/>
        <v>#DIV/0!</v>
      </c>
      <c r="R232" s="27">
        <f t="shared" si="56"/>
        <v>13300</v>
      </c>
      <c r="S232" s="25" t="e">
        <f t="shared" si="57"/>
        <v>#DIV/0!</v>
      </c>
      <c r="T232" s="27">
        <f t="shared" si="58"/>
        <v>13300</v>
      </c>
    </row>
    <row r="233" spans="1:20" ht="156" hidden="1" outlineLevel="2" collapsed="1">
      <c r="A233" s="4" t="s">
        <v>311</v>
      </c>
      <c r="B233" s="21" t="s">
        <v>312</v>
      </c>
      <c r="C233" s="20"/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18">
        <f t="shared" si="60"/>
        <v>0</v>
      </c>
      <c r="J233" s="20">
        <v>11250</v>
      </c>
      <c r="K233" s="25">
        <f t="shared" si="50"/>
        <v>3.3564770101810202E-3</v>
      </c>
      <c r="L233" s="25">
        <f t="shared" si="59"/>
        <v>2.4165436147979748E-2</v>
      </c>
      <c r="M233" s="25" t="e">
        <f t="shared" si="51"/>
        <v>#DIV/0!</v>
      </c>
      <c r="N233" s="27">
        <f t="shared" si="52"/>
        <v>11250</v>
      </c>
      <c r="O233" s="25" t="e">
        <f t="shared" si="53"/>
        <v>#DIV/0!</v>
      </c>
      <c r="P233" s="27">
        <f t="shared" si="54"/>
        <v>11250</v>
      </c>
      <c r="Q233" s="25" t="e">
        <f t="shared" si="55"/>
        <v>#DIV/0!</v>
      </c>
      <c r="R233" s="27">
        <f t="shared" si="56"/>
        <v>11250</v>
      </c>
      <c r="S233" s="25" t="e">
        <f t="shared" si="57"/>
        <v>#DIV/0!</v>
      </c>
      <c r="T233" s="27">
        <f t="shared" si="58"/>
        <v>11250</v>
      </c>
    </row>
    <row r="234" spans="1:20" ht="180" hidden="1" outlineLevel="3">
      <c r="A234" s="4" t="s">
        <v>313</v>
      </c>
      <c r="B234" s="21" t="s">
        <v>314</v>
      </c>
      <c r="C234" s="20"/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18">
        <f t="shared" si="60"/>
        <v>0</v>
      </c>
      <c r="J234" s="20">
        <v>11250</v>
      </c>
      <c r="K234" s="25">
        <f t="shared" si="50"/>
        <v>3.3564770101810202E-3</v>
      </c>
      <c r="L234" s="25">
        <f t="shared" si="59"/>
        <v>2.4165436147979748E-2</v>
      </c>
      <c r="M234" s="25" t="e">
        <f t="shared" si="51"/>
        <v>#DIV/0!</v>
      </c>
      <c r="N234" s="27">
        <f t="shared" si="52"/>
        <v>11250</v>
      </c>
      <c r="O234" s="25" t="e">
        <f t="shared" si="53"/>
        <v>#DIV/0!</v>
      </c>
      <c r="P234" s="27">
        <f t="shared" si="54"/>
        <v>11250</v>
      </c>
      <c r="Q234" s="25" t="e">
        <f t="shared" si="55"/>
        <v>#DIV/0!</v>
      </c>
      <c r="R234" s="27">
        <f t="shared" si="56"/>
        <v>11250</v>
      </c>
      <c r="S234" s="25" t="e">
        <f t="shared" si="57"/>
        <v>#DIV/0!</v>
      </c>
      <c r="T234" s="27">
        <f t="shared" si="58"/>
        <v>11250</v>
      </c>
    </row>
    <row r="235" spans="1:20" ht="240" hidden="1" outlineLevel="4">
      <c r="A235" s="4" t="s">
        <v>315</v>
      </c>
      <c r="B235" s="21" t="s">
        <v>316</v>
      </c>
      <c r="C235" s="20"/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18">
        <f t="shared" si="60"/>
        <v>0</v>
      </c>
      <c r="J235" s="20">
        <v>11250</v>
      </c>
      <c r="K235" s="25">
        <f t="shared" si="50"/>
        <v>3.3564770101810202E-3</v>
      </c>
      <c r="L235" s="25">
        <f t="shared" si="59"/>
        <v>2.4165436147979748E-2</v>
      </c>
      <c r="M235" s="25" t="e">
        <f t="shared" si="51"/>
        <v>#DIV/0!</v>
      </c>
      <c r="N235" s="27">
        <f t="shared" si="52"/>
        <v>11250</v>
      </c>
      <c r="O235" s="25" t="e">
        <f t="shared" si="53"/>
        <v>#DIV/0!</v>
      </c>
      <c r="P235" s="27">
        <f t="shared" si="54"/>
        <v>11250</v>
      </c>
      <c r="Q235" s="25" t="e">
        <f t="shared" si="55"/>
        <v>#DIV/0!</v>
      </c>
      <c r="R235" s="27">
        <f t="shared" si="56"/>
        <v>11250</v>
      </c>
      <c r="S235" s="25" t="e">
        <f t="shared" si="57"/>
        <v>#DIV/0!</v>
      </c>
      <c r="T235" s="27">
        <f t="shared" si="58"/>
        <v>11250</v>
      </c>
    </row>
    <row r="236" spans="1:20" ht="240" hidden="1" outlineLevel="7">
      <c r="A236" s="4" t="s">
        <v>315</v>
      </c>
      <c r="B236" s="21" t="s">
        <v>316</v>
      </c>
      <c r="C236" s="20"/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18">
        <f t="shared" si="60"/>
        <v>0</v>
      </c>
      <c r="J236" s="20">
        <v>11250</v>
      </c>
      <c r="K236" s="25">
        <f t="shared" si="50"/>
        <v>3.3564770101810202E-3</v>
      </c>
      <c r="L236" s="25">
        <f t="shared" si="59"/>
        <v>2.4165436147979748E-2</v>
      </c>
      <c r="M236" s="25" t="e">
        <f t="shared" si="51"/>
        <v>#DIV/0!</v>
      </c>
      <c r="N236" s="27">
        <f t="shared" si="52"/>
        <v>11250</v>
      </c>
      <c r="O236" s="25" t="e">
        <f t="shared" si="53"/>
        <v>#DIV/0!</v>
      </c>
      <c r="P236" s="27">
        <f t="shared" si="54"/>
        <v>11250</v>
      </c>
      <c r="Q236" s="25" t="e">
        <f t="shared" si="55"/>
        <v>#DIV/0!</v>
      </c>
      <c r="R236" s="27">
        <f t="shared" si="56"/>
        <v>11250</v>
      </c>
      <c r="S236" s="25" t="e">
        <f t="shared" si="57"/>
        <v>#DIV/0!</v>
      </c>
      <c r="T236" s="27">
        <f t="shared" si="58"/>
        <v>11250</v>
      </c>
    </row>
    <row r="237" spans="1:20" ht="144" hidden="1" outlineLevel="2" collapsed="1">
      <c r="A237" s="4" t="s">
        <v>317</v>
      </c>
      <c r="B237" s="21" t="s">
        <v>318</v>
      </c>
      <c r="C237" s="20"/>
      <c r="D237" s="20">
        <v>36000</v>
      </c>
      <c r="E237" s="20">
        <v>36000</v>
      </c>
      <c r="F237" s="20">
        <v>9000</v>
      </c>
      <c r="G237" s="20">
        <v>9000</v>
      </c>
      <c r="H237" s="20">
        <v>9000</v>
      </c>
      <c r="I237" s="18">
        <f t="shared" si="60"/>
        <v>27000</v>
      </c>
      <c r="J237" s="20">
        <v>27514.87</v>
      </c>
      <c r="K237" s="25">
        <f t="shared" si="50"/>
        <v>8.2091580971661721E-3</v>
      </c>
      <c r="L237" s="25">
        <f t="shared" si="59"/>
        <v>5.9103007475996755E-2</v>
      </c>
      <c r="M237" s="25" t="e">
        <f t="shared" si="51"/>
        <v>#DIV/0!</v>
      </c>
      <c r="N237" s="27">
        <f t="shared" si="52"/>
        <v>27514.87</v>
      </c>
      <c r="O237" s="25">
        <f t="shared" si="53"/>
        <v>76.430194444444439</v>
      </c>
      <c r="P237" s="27">
        <f t="shared" si="54"/>
        <v>-8485.130000000001</v>
      </c>
      <c r="Q237" s="25">
        <f t="shared" si="55"/>
        <v>76.430194444444439</v>
      </c>
      <c r="R237" s="27">
        <f t="shared" si="56"/>
        <v>-8485.130000000001</v>
      </c>
      <c r="S237" s="25">
        <f t="shared" si="57"/>
        <v>101.90692592592592</v>
      </c>
      <c r="T237" s="27">
        <f t="shared" si="58"/>
        <v>514.86999999999898</v>
      </c>
    </row>
    <row r="238" spans="1:20" ht="72" hidden="1" outlineLevel="3">
      <c r="A238" s="4" t="s">
        <v>319</v>
      </c>
      <c r="B238" s="19" t="s">
        <v>320</v>
      </c>
      <c r="C238" s="20"/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18">
        <f t="shared" si="60"/>
        <v>0</v>
      </c>
      <c r="J238" s="20">
        <v>20150.919999999998</v>
      </c>
      <c r="K238" s="25">
        <f t="shared" si="50"/>
        <v>6.0120977523552815E-3</v>
      </c>
      <c r="L238" s="25">
        <f t="shared" si="59"/>
        <v>4.3284957385159827E-2</v>
      </c>
      <c r="M238" s="25" t="e">
        <f t="shared" si="51"/>
        <v>#DIV/0!</v>
      </c>
      <c r="N238" s="27">
        <f t="shared" si="52"/>
        <v>20150.919999999998</v>
      </c>
      <c r="O238" s="25" t="e">
        <f t="shared" si="53"/>
        <v>#DIV/0!</v>
      </c>
      <c r="P238" s="27">
        <f t="shared" si="54"/>
        <v>20150.919999999998</v>
      </c>
      <c r="Q238" s="25" t="e">
        <f t="shared" si="55"/>
        <v>#DIV/0!</v>
      </c>
      <c r="R238" s="27">
        <f t="shared" si="56"/>
        <v>20150.919999999998</v>
      </c>
      <c r="S238" s="25" t="e">
        <f t="shared" si="57"/>
        <v>#DIV/0!</v>
      </c>
      <c r="T238" s="27">
        <f t="shared" si="58"/>
        <v>20150.919999999998</v>
      </c>
    </row>
    <row r="239" spans="1:20" ht="96" hidden="1" outlineLevel="4">
      <c r="A239" s="4" t="s">
        <v>321</v>
      </c>
      <c r="B239" s="19" t="s">
        <v>322</v>
      </c>
      <c r="C239" s="20"/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18">
        <f t="shared" si="60"/>
        <v>0</v>
      </c>
      <c r="J239" s="20">
        <v>20150.919999999998</v>
      </c>
      <c r="K239" s="25">
        <f t="shared" si="50"/>
        <v>6.0120977523552815E-3</v>
      </c>
      <c r="L239" s="25">
        <f t="shared" si="59"/>
        <v>4.3284957385159827E-2</v>
      </c>
      <c r="M239" s="25" t="e">
        <f t="shared" si="51"/>
        <v>#DIV/0!</v>
      </c>
      <c r="N239" s="27">
        <f t="shared" si="52"/>
        <v>20150.919999999998</v>
      </c>
      <c r="O239" s="25" t="e">
        <f t="shared" si="53"/>
        <v>#DIV/0!</v>
      </c>
      <c r="P239" s="27">
        <f t="shared" si="54"/>
        <v>20150.919999999998</v>
      </c>
      <c r="Q239" s="25" t="e">
        <f t="shared" si="55"/>
        <v>#DIV/0!</v>
      </c>
      <c r="R239" s="27">
        <f t="shared" si="56"/>
        <v>20150.919999999998</v>
      </c>
      <c r="S239" s="25" t="e">
        <f t="shared" si="57"/>
        <v>#DIV/0!</v>
      </c>
      <c r="T239" s="27">
        <f t="shared" si="58"/>
        <v>20150.919999999998</v>
      </c>
    </row>
    <row r="240" spans="1:20" ht="96" hidden="1" outlineLevel="7">
      <c r="A240" s="4" t="s">
        <v>321</v>
      </c>
      <c r="B240" s="19" t="s">
        <v>322</v>
      </c>
      <c r="C240" s="20"/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18">
        <f t="shared" si="60"/>
        <v>0</v>
      </c>
      <c r="J240" s="20">
        <v>20150.919999999998</v>
      </c>
      <c r="K240" s="25">
        <f t="shared" si="50"/>
        <v>6.0120977523552815E-3</v>
      </c>
      <c r="L240" s="25">
        <f t="shared" si="59"/>
        <v>4.3284957385159827E-2</v>
      </c>
      <c r="M240" s="25" t="e">
        <f t="shared" si="51"/>
        <v>#DIV/0!</v>
      </c>
      <c r="N240" s="27">
        <f t="shared" si="52"/>
        <v>20150.919999999998</v>
      </c>
      <c r="O240" s="25" t="e">
        <f t="shared" si="53"/>
        <v>#DIV/0!</v>
      </c>
      <c r="P240" s="27">
        <f t="shared" si="54"/>
        <v>20150.919999999998</v>
      </c>
      <c r="Q240" s="25" t="e">
        <f t="shared" si="55"/>
        <v>#DIV/0!</v>
      </c>
      <c r="R240" s="27">
        <f t="shared" si="56"/>
        <v>20150.919999999998</v>
      </c>
      <c r="S240" s="25" t="e">
        <f t="shared" si="57"/>
        <v>#DIV/0!</v>
      </c>
      <c r="T240" s="27">
        <f t="shared" si="58"/>
        <v>20150.919999999998</v>
      </c>
    </row>
    <row r="241" spans="1:20" ht="108" hidden="1" outlineLevel="3">
      <c r="A241" s="4" t="s">
        <v>323</v>
      </c>
      <c r="B241" s="21" t="s">
        <v>324</v>
      </c>
      <c r="C241" s="20"/>
      <c r="D241" s="20">
        <v>36000</v>
      </c>
      <c r="E241" s="20">
        <v>36000</v>
      </c>
      <c r="F241" s="20">
        <v>9000</v>
      </c>
      <c r="G241" s="20">
        <v>9000</v>
      </c>
      <c r="H241" s="20">
        <v>9000</v>
      </c>
      <c r="I241" s="18">
        <f t="shared" si="60"/>
        <v>27000</v>
      </c>
      <c r="J241" s="20">
        <v>7363.95</v>
      </c>
      <c r="K241" s="25">
        <f t="shared" si="50"/>
        <v>2.1970603448108906E-3</v>
      </c>
      <c r="L241" s="25">
        <f t="shared" si="59"/>
        <v>1.5818050090836928E-2</v>
      </c>
      <c r="M241" s="25" t="e">
        <f t="shared" si="51"/>
        <v>#DIV/0!</v>
      </c>
      <c r="N241" s="27">
        <f t="shared" si="52"/>
        <v>7363.95</v>
      </c>
      <c r="O241" s="25">
        <f t="shared" si="53"/>
        <v>20.455416666666665</v>
      </c>
      <c r="P241" s="27">
        <f t="shared" si="54"/>
        <v>-28636.05</v>
      </c>
      <c r="Q241" s="25">
        <f t="shared" si="55"/>
        <v>20.455416666666665</v>
      </c>
      <c r="R241" s="27">
        <f t="shared" si="56"/>
        <v>-28636.05</v>
      </c>
      <c r="S241" s="25">
        <f t="shared" si="57"/>
        <v>27.273888888888887</v>
      </c>
      <c r="T241" s="27">
        <f t="shared" si="58"/>
        <v>-19636.05</v>
      </c>
    </row>
    <row r="242" spans="1:20" ht="84" hidden="1" outlineLevel="4">
      <c r="A242" s="4" t="s">
        <v>325</v>
      </c>
      <c r="B242" s="19" t="s">
        <v>326</v>
      </c>
      <c r="C242" s="20"/>
      <c r="D242" s="20">
        <v>36000</v>
      </c>
      <c r="E242" s="20">
        <v>36000</v>
      </c>
      <c r="F242" s="20">
        <v>9000</v>
      </c>
      <c r="G242" s="20">
        <v>9000</v>
      </c>
      <c r="H242" s="20">
        <v>9000</v>
      </c>
      <c r="I242" s="18">
        <f t="shared" si="60"/>
        <v>27000</v>
      </c>
      <c r="J242" s="20">
        <v>7363.95</v>
      </c>
      <c r="K242" s="25">
        <f t="shared" si="50"/>
        <v>2.1970603448108906E-3</v>
      </c>
      <c r="L242" s="25">
        <f t="shared" si="59"/>
        <v>1.5818050090836928E-2</v>
      </c>
      <c r="M242" s="25" t="e">
        <f t="shared" si="51"/>
        <v>#DIV/0!</v>
      </c>
      <c r="N242" s="27">
        <f t="shared" si="52"/>
        <v>7363.95</v>
      </c>
      <c r="O242" s="25">
        <f t="shared" si="53"/>
        <v>20.455416666666665</v>
      </c>
      <c r="P242" s="27">
        <f t="shared" si="54"/>
        <v>-28636.05</v>
      </c>
      <c r="Q242" s="25">
        <f t="shared" si="55"/>
        <v>20.455416666666665</v>
      </c>
      <c r="R242" s="27">
        <f t="shared" si="56"/>
        <v>-28636.05</v>
      </c>
      <c r="S242" s="25">
        <f t="shared" si="57"/>
        <v>27.273888888888887</v>
      </c>
      <c r="T242" s="27">
        <f t="shared" si="58"/>
        <v>-19636.05</v>
      </c>
    </row>
    <row r="243" spans="1:20" ht="84" hidden="1" outlineLevel="7">
      <c r="A243" s="4" t="s">
        <v>325</v>
      </c>
      <c r="B243" s="19" t="s">
        <v>326</v>
      </c>
      <c r="C243" s="20"/>
      <c r="D243" s="20">
        <v>36000</v>
      </c>
      <c r="E243" s="20">
        <v>36000</v>
      </c>
      <c r="F243" s="20">
        <v>9000</v>
      </c>
      <c r="G243" s="20">
        <v>9000</v>
      </c>
      <c r="H243" s="20">
        <v>9000</v>
      </c>
      <c r="I243" s="18">
        <f t="shared" si="60"/>
        <v>27000</v>
      </c>
      <c r="J243" s="20">
        <v>7363.95</v>
      </c>
      <c r="K243" s="25">
        <f t="shared" si="50"/>
        <v>2.1970603448108906E-3</v>
      </c>
      <c r="L243" s="25">
        <f t="shared" si="59"/>
        <v>1.5818050090836928E-2</v>
      </c>
      <c r="M243" s="25" t="e">
        <f t="shared" si="51"/>
        <v>#DIV/0!</v>
      </c>
      <c r="N243" s="27">
        <f t="shared" si="52"/>
        <v>7363.95</v>
      </c>
      <c r="O243" s="25">
        <f t="shared" si="53"/>
        <v>20.455416666666665</v>
      </c>
      <c r="P243" s="27">
        <f t="shared" si="54"/>
        <v>-28636.05</v>
      </c>
      <c r="Q243" s="25">
        <f t="shared" si="55"/>
        <v>20.455416666666665</v>
      </c>
      <c r="R243" s="27">
        <f t="shared" si="56"/>
        <v>-28636.05</v>
      </c>
      <c r="S243" s="25">
        <f t="shared" si="57"/>
        <v>27.273888888888887</v>
      </c>
      <c r="T243" s="27">
        <f t="shared" si="58"/>
        <v>-19636.05</v>
      </c>
    </row>
    <row r="244" spans="1:20" ht="24" hidden="1" outlineLevel="2" collapsed="1">
      <c r="A244" s="4" t="s">
        <v>327</v>
      </c>
      <c r="B244" s="19" t="s">
        <v>328</v>
      </c>
      <c r="C244" s="20"/>
      <c r="D244" s="20">
        <v>83000</v>
      </c>
      <c r="E244" s="20">
        <v>83000</v>
      </c>
      <c r="F244" s="20">
        <v>20750</v>
      </c>
      <c r="G244" s="20">
        <v>20750</v>
      </c>
      <c r="H244" s="20">
        <v>20750</v>
      </c>
      <c r="I244" s="18">
        <f t="shared" si="60"/>
        <v>62250</v>
      </c>
      <c r="J244" s="20">
        <v>95848.72</v>
      </c>
      <c r="K244" s="25">
        <f t="shared" si="50"/>
        <v>2.8596802234246911E-2</v>
      </c>
      <c r="L244" s="25">
        <f t="shared" si="59"/>
        <v>0.2058867664911635</v>
      </c>
      <c r="M244" s="25" t="e">
        <f t="shared" si="51"/>
        <v>#DIV/0!</v>
      </c>
      <c r="N244" s="27">
        <f t="shared" si="52"/>
        <v>95848.72</v>
      </c>
      <c r="O244" s="25">
        <f t="shared" si="53"/>
        <v>115.48038554216869</v>
      </c>
      <c r="P244" s="27">
        <f t="shared" si="54"/>
        <v>12848.720000000001</v>
      </c>
      <c r="Q244" s="25">
        <f t="shared" si="55"/>
        <v>115.48038554216869</v>
      </c>
      <c r="R244" s="27">
        <f t="shared" si="56"/>
        <v>12848.720000000001</v>
      </c>
      <c r="S244" s="25">
        <f t="shared" si="57"/>
        <v>153.97384738955824</v>
      </c>
      <c r="T244" s="27">
        <f t="shared" si="58"/>
        <v>33598.720000000001</v>
      </c>
    </row>
    <row r="245" spans="1:20" ht="120" hidden="1" outlineLevel="3">
      <c r="A245" s="4" t="s">
        <v>329</v>
      </c>
      <c r="B245" s="21" t="s">
        <v>330</v>
      </c>
      <c r="C245" s="20"/>
      <c r="D245" s="20">
        <v>83000</v>
      </c>
      <c r="E245" s="20">
        <v>83000</v>
      </c>
      <c r="F245" s="20">
        <v>20750</v>
      </c>
      <c r="G245" s="20">
        <v>20750</v>
      </c>
      <c r="H245" s="20">
        <v>20750</v>
      </c>
      <c r="I245" s="18">
        <f t="shared" si="60"/>
        <v>62250</v>
      </c>
      <c r="J245" s="20">
        <v>0</v>
      </c>
      <c r="K245" s="25">
        <f t="shared" si="50"/>
        <v>0</v>
      </c>
      <c r="L245" s="25">
        <f t="shared" si="59"/>
        <v>0</v>
      </c>
      <c r="M245" s="25" t="e">
        <f t="shared" si="51"/>
        <v>#DIV/0!</v>
      </c>
      <c r="N245" s="27">
        <f t="shared" si="52"/>
        <v>0</v>
      </c>
      <c r="O245" s="25">
        <f t="shared" si="53"/>
        <v>0</v>
      </c>
      <c r="P245" s="27">
        <f t="shared" si="54"/>
        <v>-83000</v>
      </c>
      <c r="Q245" s="25">
        <f t="shared" si="55"/>
        <v>0</v>
      </c>
      <c r="R245" s="27">
        <f t="shared" si="56"/>
        <v>-83000</v>
      </c>
      <c r="S245" s="25">
        <f t="shared" si="57"/>
        <v>0</v>
      </c>
      <c r="T245" s="27">
        <f t="shared" si="58"/>
        <v>-62250</v>
      </c>
    </row>
    <row r="246" spans="1:20" ht="120" hidden="1" outlineLevel="4">
      <c r="A246" s="4" t="s">
        <v>329</v>
      </c>
      <c r="B246" s="21" t="s">
        <v>330</v>
      </c>
      <c r="C246" s="20"/>
      <c r="D246" s="20">
        <v>83000</v>
      </c>
      <c r="E246" s="20">
        <v>0</v>
      </c>
      <c r="F246" s="20">
        <v>0</v>
      </c>
      <c r="G246" s="20">
        <v>0</v>
      </c>
      <c r="H246" s="20">
        <v>0</v>
      </c>
      <c r="I246" s="18">
        <f t="shared" si="60"/>
        <v>0</v>
      </c>
      <c r="J246" s="20">
        <v>0</v>
      </c>
      <c r="K246" s="25">
        <f t="shared" si="50"/>
        <v>0</v>
      </c>
      <c r="L246" s="25">
        <f t="shared" si="59"/>
        <v>0</v>
      </c>
      <c r="M246" s="25" t="e">
        <f t="shared" si="51"/>
        <v>#DIV/0!</v>
      </c>
      <c r="N246" s="27">
        <f t="shared" si="52"/>
        <v>0</v>
      </c>
      <c r="O246" s="25">
        <f t="shared" si="53"/>
        <v>0</v>
      </c>
      <c r="P246" s="27">
        <f t="shared" si="54"/>
        <v>-83000</v>
      </c>
      <c r="Q246" s="25" t="e">
        <f t="shared" si="55"/>
        <v>#DIV/0!</v>
      </c>
      <c r="R246" s="27">
        <f t="shared" si="56"/>
        <v>0</v>
      </c>
      <c r="S246" s="25" t="e">
        <f t="shared" si="57"/>
        <v>#DIV/0!</v>
      </c>
      <c r="T246" s="27">
        <f t="shared" si="58"/>
        <v>0</v>
      </c>
    </row>
    <row r="247" spans="1:20" ht="120" hidden="1" outlineLevel="7">
      <c r="A247" s="4" t="s">
        <v>329</v>
      </c>
      <c r="B247" s="21" t="s">
        <v>330</v>
      </c>
      <c r="C247" s="20"/>
      <c r="D247" s="20">
        <v>83000</v>
      </c>
      <c r="E247" s="20">
        <v>0</v>
      </c>
      <c r="F247" s="20">
        <v>0</v>
      </c>
      <c r="G247" s="20">
        <v>0</v>
      </c>
      <c r="H247" s="20">
        <v>0</v>
      </c>
      <c r="I247" s="18">
        <f t="shared" si="60"/>
        <v>0</v>
      </c>
      <c r="J247" s="20">
        <v>0</v>
      </c>
      <c r="K247" s="25">
        <f t="shared" si="50"/>
        <v>0</v>
      </c>
      <c r="L247" s="25">
        <f t="shared" si="59"/>
        <v>0</v>
      </c>
      <c r="M247" s="25" t="e">
        <f t="shared" si="51"/>
        <v>#DIV/0!</v>
      </c>
      <c r="N247" s="27">
        <f t="shared" si="52"/>
        <v>0</v>
      </c>
      <c r="O247" s="25">
        <f t="shared" si="53"/>
        <v>0</v>
      </c>
      <c r="P247" s="27">
        <f t="shared" si="54"/>
        <v>-83000</v>
      </c>
      <c r="Q247" s="25" t="e">
        <f t="shared" si="55"/>
        <v>#DIV/0!</v>
      </c>
      <c r="R247" s="27">
        <f t="shared" si="56"/>
        <v>0</v>
      </c>
      <c r="S247" s="25" t="e">
        <f t="shared" si="57"/>
        <v>#DIV/0!</v>
      </c>
      <c r="T247" s="27">
        <f t="shared" si="58"/>
        <v>0</v>
      </c>
    </row>
    <row r="248" spans="1:20" ht="96" hidden="1" outlineLevel="4">
      <c r="A248" s="4" t="s">
        <v>331</v>
      </c>
      <c r="B248" s="19" t="s">
        <v>332</v>
      </c>
      <c r="C248" s="20"/>
      <c r="D248" s="20">
        <v>0</v>
      </c>
      <c r="E248" s="20">
        <v>83000</v>
      </c>
      <c r="F248" s="20">
        <v>20750</v>
      </c>
      <c r="G248" s="20">
        <v>20750</v>
      </c>
      <c r="H248" s="20">
        <v>20750</v>
      </c>
      <c r="I248" s="18">
        <f t="shared" si="60"/>
        <v>62250</v>
      </c>
      <c r="J248" s="20">
        <v>0</v>
      </c>
      <c r="K248" s="25">
        <f t="shared" si="50"/>
        <v>0</v>
      </c>
      <c r="L248" s="25">
        <f t="shared" si="59"/>
        <v>0</v>
      </c>
      <c r="M248" s="25" t="e">
        <f t="shared" si="51"/>
        <v>#DIV/0!</v>
      </c>
      <c r="N248" s="27">
        <f t="shared" si="52"/>
        <v>0</v>
      </c>
      <c r="O248" s="25" t="e">
        <f t="shared" si="53"/>
        <v>#DIV/0!</v>
      </c>
      <c r="P248" s="27">
        <f t="shared" si="54"/>
        <v>0</v>
      </c>
      <c r="Q248" s="25">
        <f t="shared" si="55"/>
        <v>0</v>
      </c>
      <c r="R248" s="27">
        <f t="shared" si="56"/>
        <v>-83000</v>
      </c>
      <c r="S248" s="25">
        <f t="shared" si="57"/>
        <v>0</v>
      </c>
      <c r="T248" s="27">
        <f t="shared" si="58"/>
        <v>-62250</v>
      </c>
    </row>
    <row r="249" spans="1:20" ht="96" hidden="1" outlineLevel="7">
      <c r="A249" s="4" t="s">
        <v>331</v>
      </c>
      <c r="B249" s="19" t="s">
        <v>332</v>
      </c>
      <c r="C249" s="20"/>
      <c r="D249" s="20">
        <v>0</v>
      </c>
      <c r="E249" s="20">
        <v>83000</v>
      </c>
      <c r="F249" s="20">
        <v>20750</v>
      </c>
      <c r="G249" s="20">
        <v>20750</v>
      </c>
      <c r="H249" s="20">
        <v>20750</v>
      </c>
      <c r="I249" s="18">
        <f t="shared" si="60"/>
        <v>62250</v>
      </c>
      <c r="J249" s="20">
        <v>0</v>
      </c>
      <c r="K249" s="25">
        <f t="shared" si="50"/>
        <v>0</v>
      </c>
      <c r="L249" s="25">
        <f t="shared" si="59"/>
        <v>0</v>
      </c>
      <c r="M249" s="25" t="e">
        <f t="shared" si="51"/>
        <v>#DIV/0!</v>
      </c>
      <c r="N249" s="27">
        <f t="shared" si="52"/>
        <v>0</v>
      </c>
      <c r="O249" s="25" t="e">
        <f t="shared" si="53"/>
        <v>#DIV/0!</v>
      </c>
      <c r="P249" s="27">
        <f t="shared" si="54"/>
        <v>0</v>
      </c>
      <c r="Q249" s="25">
        <f t="shared" si="55"/>
        <v>0</v>
      </c>
      <c r="R249" s="27">
        <f t="shared" si="56"/>
        <v>-83000</v>
      </c>
      <c r="S249" s="25">
        <f t="shared" si="57"/>
        <v>0</v>
      </c>
      <c r="T249" s="27">
        <f t="shared" si="58"/>
        <v>-62250</v>
      </c>
    </row>
    <row r="250" spans="1:20" ht="96" hidden="1" outlineLevel="3">
      <c r="A250" s="4" t="s">
        <v>333</v>
      </c>
      <c r="B250" s="19" t="s">
        <v>334</v>
      </c>
      <c r="C250" s="20"/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18">
        <f t="shared" si="60"/>
        <v>0</v>
      </c>
      <c r="J250" s="20">
        <v>95848.72</v>
      </c>
      <c r="K250" s="25">
        <f t="shared" si="50"/>
        <v>2.8596802234246911E-2</v>
      </c>
      <c r="L250" s="25">
        <f t="shared" si="59"/>
        <v>0.2058867664911635</v>
      </c>
      <c r="M250" s="25" t="e">
        <f t="shared" si="51"/>
        <v>#DIV/0!</v>
      </c>
      <c r="N250" s="27">
        <f t="shared" si="52"/>
        <v>95848.72</v>
      </c>
      <c r="O250" s="25" t="e">
        <f t="shared" si="53"/>
        <v>#DIV/0!</v>
      </c>
      <c r="P250" s="27">
        <f t="shared" si="54"/>
        <v>95848.72</v>
      </c>
      <c r="Q250" s="25" t="e">
        <f t="shared" si="55"/>
        <v>#DIV/0!</v>
      </c>
      <c r="R250" s="27">
        <f t="shared" si="56"/>
        <v>95848.72</v>
      </c>
      <c r="S250" s="25" t="e">
        <f t="shared" si="57"/>
        <v>#DIV/0!</v>
      </c>
      <c r="T250" s="27">
        <f t="shared" si="58"/>
        <v>95848.72</v>
      </c>
    </row>
    <row r="251" spans="1:20" ht="96" hidden="1" outlineLevel="4">
      <c r="A251" s="4" t="s">
        <v>335</v>
      </c>
      <c r="B251" s="19" t="s">
        <v>336</v>
      </c>
      <c r="C251" s="20"/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18">
        <f t="shared" si="60"/>
        <v>0</v>
      </c>
      <c r="J251" s="20">
        <v>95648.72</v>
      </c>
      <c r="K251" s="25">
        <f t="shared" si="50"/>
        <v>2.8537131531843691E-2</v>
      </c>
      <c r="L251" s="25">
        <f t="shared" si="59"/>
        <v>0.20545715873742162</v>
      </c>
      <c r="M251" s="25" t="e">
        <f t="shared" si="51"/>
        <v>#DIV/0!</v>
      </c>
      <c r="N251" s="27">
        <f t="shared" si="52"/>
        <v>95648.72</v>
      </c>
      <c r="O251" s="25" t="e">
        <f t="shared" si="53"/>
        <v>#DIV/0!</v>
      </c>
      <c r="P251" s="27">
        <f t="shared" si="54"/>
        <v>95648.72</v>
      </c>
      <c r="Q251" s="25" t="e">
        <f t="shared" si="55"/>
        <v>#DIV/0!</v>
      </c>
      <c r="R251" s="27">
        <f t="shared" si="56"/>
        <v>95648.72</v>
      </c>
      <c r="S251" s="25" t="e">
        <f t="shared" si="57"/>
        <v>#DIV/0!</v>
      </c>
      <c r="T251" s="27">
        <f t="shared" si="58"/>
        <v>95648.72</v>
      </c>
    </row>
    <row r="252" spans="1:20" ht="96" hidden="1" outlineLevel="5">
      <c r="A252" s="4" t="s">
        <v>335</v>
      </c>
      <c r="B252" s="19" t="s">
        <v>336</v>
      </c>
      <c r="C252" s="20"/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18">
        <f t="shared" si="60"/>
        <v>0</v>
      </c>
      <c r="J252" s="20">
        <v>6153.02</v>
      </c>
      <c r="K252" s="25">
        <f t="shared" si="50"/>
        <v>1.8357751265052464E-3</v>
      </c>
      <c r="L252" s="25">
        <f t="shared" si="59"/>
        <v>1.3216925504643765E-2</v>
      </c>
      <c r="M252" s="25" t="e">
        <f t="shared" si="51"/>
        <v>#DIV/0!</v>
      </c>
      <c r="N252" s="27">
        <f t="shared" si="52"/>
        <v>6153.02</v>
      </c>
      <c r="O252" s="25" t="e">
        <f t="shared" si="53"/>
        <v>#DIV/0!</v>
      </c>
      <c r="P252" s="27">
        <f t="shared" si="54"/>
        <v>6153.02</v>
      </c>
      <c r="Q252" s="25" t="e">
        <f t="shared" si="55"/>
        <v>#DIV/0!</v>
      </c>
      <c r="R252" s="27">
        <f t="shared" si="56"/>
        <v>6153.02</v>
      </c>
      <c r="S252" s="25" t="e">
        <f t="shared" si="57"/>
        <v>#DIV/0!</v>
      </c>
      <c r="T252" s="27">
        <f t="shared" si="58"/>
        <v>6153.02</v>
      </c>
    </row>
    <row r="253" spans="1:20" ht="96" hidden="1" outlineLevel="7">
      <c r="A253" s="4" t="s">
        <v>335</v>
      </c>
      <c r="B253" s="19" t="s">
        <v>336</v>
      </c>
      <c r="C253" s="20"/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18">
        <f t="shared" si="60"/>
        <v>0</v>
      </c>
      <c r="J253" s="20">
        <v>6153.02</v>
      </c>
      <c r="K253" s="25">
        <f t="shared" si="50"/>
        <v>1.8357751265052464E-3</v>
      </c>
      <c r="L253" s="25">
        <f t="shared" si="59"/>
        <v>1.3216925504643765E-2</v>
      </c>
      <c r="M253" s="25" t="e">
        <f t="shared" si="51"/>
        <v>#DIV/0!</v>
      </c>
      <c r="N253" s="27">
        <f t="shared" si="52"/>
        <v>6153.02</v>
      </c>
      <c r="O253" s="25" t="e">
        <f t="shared" si="53"/>
        <v>#DIV/0!</v>
      </c>
      <c r="P253" s="27">
        <f t="shared" si="54"/>
        <v>6153.02</v>
      </c>
      <c r="Q253" s="25" t="e">
        <f t="shared" si="55"/>
        <v>#DIV/0!</v>
      </c>
      <c r="R253" s="27">
        <f t="shared" si="56"/>
        <v>6153.02</v>
      </c>
      <c r="S253" s="25" t="e">
        <f t="shared" si="57"/>
        <v>#DIV/0!</v>
      </c>
      <c r="T253" s="27">
        <f t="shared" si="58"/>
        <v>6153.02</v>
      </c>
    </row>
    <row r="254" spans="1:20" ht="180" hidden="1" outlineLevel="5">
      <c r="A254" s="4" t="s">
        <v>337</v>
      </c>
      <c r="B254" s="21" t="s">
        <v>338</v>
      </c>
      <c r="C254" s="20"/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18">
        <f t="shared" si="60"/>
        <v>0</v>
      </c>
      <c r="J254" s="20">
        <v>89495.7</v>
      </c>
      <c r="K254" s="25">
        <f t="shared" si="50"/>
        <v>2.6701356405338442E-2</v>
      </c>
      <c r="L254" s="25">
        <f t="shared" si="59"/>
        <v>0.19224023323277786</v>
      </c>
      <c r="M254" s="25" t="e">
        <f t="shared" si="51"/>
        <v>#DIV/0!</v>
      </c>
      <c r="N254" s="27">
        <f t="shared" si="52"/>
        <v>89495.7</v>
      </c>
      <c r="O254" s="25" t="e">
        <f t="shared" si="53"/>
        <v>#DIV/0!</v>
      </c>
      <c r="P254" s="27">
        <f t="shared" si="54"/>
        <v>89495.7</v>
      </c>
      <c r="Q254" s="25" t="e">
        <f t="shared" si="55"/>
        <v>#DIV/0!</v>
      </c>
      <c r="R254" s="27">
        <f t="shared" si="56"/>
        <v>89495.7</v>
      </c>
      <c r="S254" s="25" t="e">
        <f t="shared" si="57"/>
        <v>#DIV/0!</v>
      </c>
      <c r="T254" s="27">
        <f t="shared" si="58"/>
        <v>89495.7</v>
      </c>
    </row>
    <row r="255" spans="1:20" ht="180" hidden="1" outlineLevel="7">
      <c r="A255" s="4" t="s">
        <v>337</v>
      </c>
      <c r="B255" s="21" t="s">
        <v>338</v>
      </c>
      <c r="C255" s="20"/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18">
        <f t="shared" si="60"/>
        <v>0</v>
      </c>
      <c r="J255" s="20">
        <v>89495.7</v>
      </c>
      <c r="K255" s="25">
        <f t="shared" si="50"/>
        <v>2.6701356405338442E-2</v>
      </c>
      <c r="L255" s="25">
        <f t="shared" si="59"/>
        <v>0.19224023323277786</v>
      </c>
      <c r="M255" s="25" t="e">
        <f t="shared" si="51"/>
        <v>#DIV/0!</v>
      </c>
      <c r="N255" s="27">
        <f t="shared" si="52"/>
        <v>89495.7</v>
      </c>
      <c r="O255" s="25" t="e">
        <f t="shared" si="53"/>
        <v>#DIV/0!</v>
      </c>
      <c r="P255" s="27">
        <f t="shared" si="54"/>
        <v>89495.7</v>
      </c>
      <c r="Q255" s="25" t="e">
        <f t="shared" si="55"/>
        <v>#DIV/0!</v>
      </c>
      <c r="R255" s="27">
        <f t="shared" si="56"/>
        <v>89495.7</v>
      </c>
      <c r="S255" s="25" t="e">
        <f t="shared" si="57"/>
        <v>#DIV/0!</v>
      </c>
      <c r="T255" s="27">
        <f t="shared" si="58"/>
        <v>89495.7</v>
      </c>
    </row>
    <row r="256" spans="1:20" ht="108" hidden="1" outlineLevel="4">
      <c r="A256" s="4" t="s">
        <v>339</v>
      </c>
      <c r="B256" s="19" t="s">
        <v>340</v>
      </c>
      <c r="C256" s="20"/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18">
        <f t="shared" si="60"/>
        <v>0</v>
      </c>
      <c r="J256" s="20">
        <v>200</v>
      </c>
      <c r="K256" s="25">
        <f t="shared" si="50"/>
        <v>5.9670702403218132E-5</v>
      </c>
      <c r="L256" s="25">
        <f t="shared" si="59"/>
        <v>4.296077537418622E-4</v>
      </c>
      <c r="M256" s="25" t="e">
        <f t="shared" si="51"/>
        <v>#DIV/0!</v>
      </c>
      <c r="N256" s="27">
        <f t="shared" si="52"/>
        <v>200</v>
      </c>
      <c r="O256" s="25" t="e">
        <f t="shared" si="53"/>
        <v>#DIV/0!</v>
      </c>
      <c r="P256" s="27">
        <f t="shared" si="54"/>
        <v>200</v>
      </c>
      <c r="Q256" s="25" t="e">
        <f t="shared" si="55"/>
        <v>#DIV/0!</v>
      </c>
      <c r="R256" s="27">
        <f t="shared" si="56"/>
        <v>200</v>
      </c>
      <c r="S256" s="25" t="e">
        <f t="shared" si="57"/>
        <v>#DIV/0!</v>
      </c>
      <c r="T256" s="27">
        <f t="shared" si="58"/>
        <v>200</v>
      </c>
    </row>
    <row r="257" spans="1:20" ht="108" hidden="1" outlineLevel="7">
      <c r="A257" s="4" t="s">
        <v>339</v>
      </c>
      <c r="B257" s="19" t="s">
        <v>340</v>
      </c>
      <c r="C257" s="20"/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18">
        <f t="shared" si="60"/>
        <v>0</v>
      </c>
      <c r="J257" s="20">
        <v>200</v>
      </c>
      <c r="K257" s="25">
        <f t="shared" si="50"/>
        <v>5.9670702403218132E-5</v>
      </c>
      <c r="L257" s="25">
        <f t="shared" si="59"/>
        <v>4.296077537418622E-4</v>
      </c>
      <c r="M257" s="25" t="e">
        <f t="shared" si="51"/>
        <v>#DIV/0!</v>
      </c>
      <c r="N257" s="27">
        <f t="shared" si="52"/>
        <v>200</v>
      </c>
      <c r="O257" s="25" t="e">
        <f t="shared" si="53"/>
        <v>#DIV/0!</v>
      </c>
      <c r="P257" s="27">
        <f t="shared" si="54"/>
        <v>200</v>
      </c>
      <c r="Q257" s="25" t="e">
        <f t="shared" si="55"/>
        <v>#DIV/0!</v>
      </c>
      <c r="R257" s="27">
        <f t="shared" si="56"/>
        <v>200</v>
      </c>
      <c r="S257" s="25" t="e">
        <f t="shared" si="57"/>
        <v>#DIV/0!</v>
      </c>
      <c r="T257" s="27">
        <f t="shared" si="58"/>
        <v>200</v>
      </c>
    </row>
    <row r="258" spans="1:20" ht="24" hidden="1" outlineLevel="2" collapsed="1">
      <c r="A258" s="4" t="s">
        <v>341</v>
      </c>
      <c r="B258" s="19" t="s">
        <v>342</v>
      </c>
      <c r="C258" s="20"/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18">
        <f t="shared" si="60"/>
        <v>0</v>
      </c>
      <c r="J258" s="20">
        <v>34721.43</v>
      </c>
      <c r="K258" s="25">
        <f t="shared" si="50"/>
        <v>1.0359260582720851E-2</v>
      </c>
      <c r="L258" s="25">
        <f t="shared" si="59"/>
        <v>7.4582977745026535E-2</v>
      </c>
      <c r="M258" s="25" t="e">
        <f t="shared" si="51"/>
        <v>#DIV/0!</v>
      </c>
      <c r="N258" s="27">
        <f t="shared" si="52"/>
        <v>34721.43</v>
      </c>
      <c r="O258" s="25" t="e">
        <f t="shared" si="53"/>
        <v>#DIV/0!</v>
      </c>
      <c r="P258" s="27">
        <f t="shared" si="54"/>
        <v>34721.43</v>
      </c>
      <c r="Q258" s="25" t="e">
        <f t="shared" si="55"/>
        <v>#DIV/0!</v>
      </c>
      <c r="R258" s="27">
        <f t="shared" si="56"/>
        <v>34721.43</v>
      </c>
      <c r="S258" s="25" t="e">
        <f t="shared" si="57"/>
        <v>#DIV/0!</v>
      </c>
      <c r="T258" s="27">
        <f t="shared" si="58"/>
        <v>34721.43</v>
      </c>
    </row>
    <row r="259" spans="1:20" ht="120" hidden="1" outlineLevel="3">
      <c r="A259" s="4" t="s">
        <v>343</v>
      </c>
      <c r="B259" s="21" t="s">
        <v>344</v>
      </c>
      <c r="C259" s="20"/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18">
        <f t="shared" si="60"/>
        <v>0</v>
      </c>
      <c r="J259" s="20">
        <v>34721.43</v>
      </c>
      <c r="K259" s="25">
        <f t="shared" si="50"/>
        <v>1.0359260582720851E-2</v>
      </c>
      <c r="L259" s="25">
        <f t="shared" si="59"/>
        <v>7.4582977745026535E-2</v>
      </c>
      <c r="M259" s="25" t="e">
        <f t="shared" si="51"/>
        <v>#DIV/0!</v>
      </c>
      <c r="N259" s="27">
        <f t="shared" si="52"/>
        <v>34721.43</v>
      </c>
      <c r="O259" s="25" t="e">
        <f t="shared" si="53"/>
        <v>#DIV/0!</v>
      </c>
      <c r="P259" s="27">
        <f t="shared" si="54"/>
        <v>34721.43</v>
      </c>
      <c r="Q259" s="25" t="e">
        <f t="shared" si="55"/>
        <v>#DIV/0!</v>
      </c>
      <c r="R259" s="27">
        <f t="shared" si="56"/>
        <v>34721.43</v>
      </c>
      <c r="S259" s="25" t="e">
        <f t="shared" si="57"/>
        <v>#DIV/0!</v>
      </c>
      <c r="T259" s="27">
        <f t="shared" si="58"/>
        <v>34721.43</v>
      </c>
    </row>
    <row r="260" spans="1:20" ht="120" hidden="1" outlineLevel="7">
      <c r="A260" s="4" t="s">
        <v>343</v>
      </c>
      <c r="B260" s="21" t="s">
        <v>344</v>
      </c>
      <c r="C260" s="20"/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18">
        <f t="shared" si="60"/>
        <v>0</v>
      </c>
      <c r="J260" s="20">
        <v>34721.43</v>
      </c>
      <c r="K260" s="25">
        <f t="shared" si="50"/>
        <v>1.0359260582720851E-2</v>
      </c>
      <c r="L260" s="25">
        <f t="shared" si="59"/>
        <v>7.4582977745026535E-2</v>
      </c>
      <c r="M260" s="25" t="e">
        <f t="shared" si="51"/>
        <v>#DIV/0!</v>
      </c>
      <c r="N260" s="27">
        <f t="shared" si="52"/>
        <v>34721.43</v>
      </c>
      <c r="O260" s="25" t="e">
        <f t="shared" si="53"/>
        <v>#DIV/0!</v>
      </c>
      <c r="P260" s="27">
        <f t="shared" si="54"/>
        <v>34721.43</v>
      </c>
      <c r="Q260" s="25" t="e">
        <f t="shared" si="55"/>
        <v>#DIV/0!</v>
      </c>
      <c r="R260" s="27">
        <f t="shared" si="56"/>
        <v>34721.43</v>
      </c>
      <c r="S260" s="25" t="e">
        <f t="shared" si="57"/>
        <v>#DIV/0!</v>
      </c>
      <c r="T260" s="27">
        <f t="shared" si="58"/>
        <v>34721.43</v>
      </c>
    </row>
    <row r="261" spans="1:20" ht="12" outlineLevel="1">
      <c r="A261" s="4" t="s">
        <v>345</v>
      </c>
      <c r="B261" s="19" t="s">
        <v>346</v>
      </c>
      <c r="C261" s="20">
        <f>C262+C263</f>
        <v>3091785.08</v>
      </c>
      <c r="D261" s="20">
        <f t="shared" ref="D261:J261" si="61">D262+D263</f>
        <v>0</v>
      </c>
      <c r="E261" s="20">
        <f t="shared" si="61"/>
        <v>0</v>
      </c>
      <c r="F261" s="20">
        <f t="shared" si="61"/>
        <v>0</v>
      </c>
      <c r="G261" s="20">
        <f t="shared" si="61"/>
        <v>0</v>
      </c>
      <c r="H261" s="20">
        <f t="shared" si="61"/>
        <v>0</v>
      </c>
      <c r="I261" s="20">
        <f t="shared" si="61"/>
        <v>0</v>
      </c>
      <c r="J261" s="20">
        <f t="shared" si="61"/>
        <v>-4385.3</v>
      </c>
      <c r="K261" s="25">
        <f t="shared" si="50"/>
        <v>-1.3083696562441625E-3</v>
      </c>
      <c r="L261" s="25">
        <f t="shared" si="59"/>
        <v>-9.4197944124209416E-3</v>
      </c>
      <c r="M261" s="25">
        <f t="shared" si="51"/>
        <v>-0.14183715512334383</v>
      </c>
      <c r="N261" s="27">
        <f t="shared" si="52"/>
        <v>-3096170.38</v>
      </c>
      <c r="O261" s="25">
        <v>0</v>
      </c>
      <c r="P261" s="27">
        <f t="shared" si="54"/>
        <v>-4385.3</v>
      </c>
      <c r="Q261" s="25">
        <v>0</v>
      </c>
      <c r="R261" s="27">
        <f t="shared" si="56"/>
        <v>-4385.3</v>
      </c>
      <c r="S261" s="25">
        <v>0</v>
      </c>
      <c r="T261" s="27">
        <f t="shared" si="58"/>
        <v>-4385.3</v>
      </c>
    </row>
    <row r="262" spans="1:20" ht="12" outlineLevel="2">
      <c r="A262" s="4" t="s">
        <v>347</v>
      </c>
      <c r="B262" s="19" t="s">
        <v>348</v>
      </c>
      <c r="C262" s="20">
        <v>-1374.46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18">
        <f t="shared" si="60"/>
        <v>0</v>
      </c>
      <c r="J262" s="20">
        <v>-4385.3</v>
      </c>
      <c r="K262" s="25">
        <f t="shared" ref="K262:K325" si="62">J262/J$5*100</f>
        <v>-1.3083696562441625E-3</v>
      </c>
      <c r="L262" s="25">
        <f t="shared" si="59"/>
        <v>-9.4197944124209416E-3</v>
      </c>
      <c r="M262" s="25">
        <f t="shared" ref="M262:M325" si="63">J262/C262*100</f>
        <v>319.05621116656721</v>
      </c>
      <c r="N262" s="27">
        <f t="shared" ref="N262:N325" si="64">J262-C262</f>
        <v>-3010.84</v>
      </c>
      <c r="O262" s="25">
        <v>0</v>
      </c>
      <c r="P262" s="27">
        <f t="shared" ref="P262:P325" si="65">J262-D262</f>
        <v>-4385.3</v>
      </c>
      <c r="Q262" s="25">
        <v>0</v>
      </c>
      <c r="R262" s="27">
        <f t="shared" ref="R262:R325" si="66">J262-E262</f>
        <v>-4385.3</v>
      </c>
      <c r="S262" s="25">
        <v>0</v>
      </c>
      <c r="T262" s="27">
        <f t="shared" ref="T262:T325" si="67">J262-I262</f>
        <v>-4385.3</v>
      </c>
    </row>
    <row r="263" spans="1:20" ht="12" outlineLevel="3">
      <c r="A263" s="4" t="s">
        <v>484</v>
      </c>
      <c r="B263" s="19" t="s">
        <v>485</v>
      </c>
      <c r="C263" s="20">
        <v>3093159.54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18">
        <f t="shared" si="60"/>
        <v>0</v>
      </c>
      <c r="J263" s="20">
        <v>0</v>
      </c>
      <c r="K263" s="25">
        <f t="shared" si="62"/>
        <v>0</v>
      </c>
      <c r="L263" s="25">
        <f t="shared" ref="L263" si="68">J263/J$6*100</f>
        <v>0</v>
      </c>
      <c r="M263" s="25">
        <f t="shared" si="63"/>
        <v>0</v>
      </c>
      <c r="N263" s="27">
        <f t="shared" si="64"/>
        <v>-3093159.54</v>
      </c>
      <c r="O263" s="25">
        <v>0</v>
      </c>
      <c r="P263" s="27">
        <f t="shared" si="65"/>
        <v>0</v>
      </c>
      <c r="Q263" s="25">
        <v>0</v>
      </c>
      <c r="R263" s="27">
        <f t="shared" si="66"/>
        <v>0</v>
      </c>
      <c r="S263" s="25">
        <v>0</v>
      </c>
      <c r="T263" s="27">
        <f t="shared" si="67"/>
        <v>0</v>
      </c>
    </row>
    <row r="264" spans="1:20" ht="12">
      <c r="A264" s="4" t="s">
        <v>349</v>
      </c>
      <c r="B264" s="19" t="s">
        <v>350</v>
      </c>
      <c r="C264" s="20">
        <f>C265+C338+C344+C350</f>
        <v>210493287.78999999</v>
      </c>
      <c r="D264" s="20">
        <f t="shared" ref="D264:J264" si="69">D265+D338+D344+D350</f>
        <v>379453886.82999998</v>
      </c>
      <c r="E264" s="20">
        <f t="shared" si="69"/>
        <v>424510584.90999997</v>
      </c>
      <c r="F264" s="20">
        <f t="shared" si="69"/>
        <v>64778501.269999996</v>
      </c>
      <c r="G264" s="20">
        <f t="shared" si="69"/>
        <v>114738762.38000001</v>
      </c>
      <c r="H264" s="20">
        <f t="shared" si="69"/>
        <v>118438721.65999998</v>
      </c>
      <c r="I264" s="20">
        <f t="shared" si="69"/>
        <v>297955985.31</v>
      </c>
      <c r="J264" s="20">
        <f t="shared" si="69"/>
        <v>288618765.71000004</v>
      </c>
      <c r="K264" s="25">
        <f t="shared" si="62"/>
        <v>86.110422383327759</v>
      </c>
      <c r="L264" s="26" t="s">
        <v>488</v>
      </c>
      <c r="M264" s="25">
        <f t="shared" si="63"/>
        <v>137.11542479109474</v>
      </c>
      <c r="N264" s="27">
        <f t="shared" si="64"/>
        <v>78125477.920000046</v>
      </c>
      <c r="O264" s="25">
        <f t="shared" ref="O262:O325" si="70">J264/D264*100</f>
        <v>76.061617953410192</v>
      </c>
      <c r="P264" s="27">
        <f t="shared" si="65"/>
        <v>-90835121.119999945</v>
      </c>
      <c r="Q264" s="25">
        <f t="shared" ref="Q262:Q325" si="71">J264/E264*100</f>
        <v>67.988591090417643</v>
      </c>
      <c r="R264" s="27">
        <f t="shared" si="66"/>
        <v>-135891819.19999993</v>
      </c>
      <c r="S264" s="25">
        <f t="shared" ref="S262:S325" si="72">J264/I264*100</f>
        <v>96.866241975208084</v>
      </c>
      <c r="T264" s="27">
        <f t="shared" si="67"/>
        <v>-9337219.5999999642</v>
      </c>
    </row>
    <row r="265" spans="1:20" ht="48" outlineLevel="1">
      <c r="A265" s="4" t="s">
        <v>351</v>
      </c>
      <c r="B265" s="19" t="s">
        <v>352</v>
      </c>
      <c r="C265" s="20">
        <f>C266+C275+C306+C331</f>
        <v>219764342.69</v>
      </c>
      <c r="D265" s="20">
        <f t="shared" ref="D265:J265" si="73">D266+D275+D306+D331</f>
        <v>379131400</v>
      </c>
      <c r="E265" s="20">
        <f t="shared" si="73"/>
        <v>424018098.07999998</v>
      </c>
      <c r="F265" s="20">
        <f t="shared" si="73"/>
        <v>64559504.439999998</v>
      </c>
      <c r="G265" s="20">
        <f t="shared" si="73"/>
        <v>114465272.38000001</v>
      </c>
      <c r="H265" s="20">
        <f t="shared" si="73"/>
        <v>118438721.65999998</v>
      </c>
      <c r="I265" s="20">
        <f t="shared" si="73"/>
        <v>297463498.48000002</v>
      </c>
      <c r="J265" s="20">
        <f t="shared" si="73"/>
        <v>290582298.48000002</v>
      </c>
      <c r="K265" s="25">
        <f t="shared" si="62"/>
        <v>86.696249281215927</v>
      </c>
      <c r="L265" s="26" t="s">
        <v>488</v>
      </c>
      <c r="M265" s="25">
        <f t="shared" si="63"/>
        <v>132.2244978066783</v>
      </c>
      <c r="N265" s="27">
        <f t="shared" si="64"/>
        <v>70817955.790000021</v>
      </c>
      <c r="O265" s="25">
        <f t="shared" si="70"/>
        <v>76.644218463572273</v>
      </c>
      <c r="P265" s="27">
        <f t="shared" si="65"/>
        <v>-88549101.519999981</v>
      </c>
      <c r="Q265" s="25">
        <f t="shared" si="71"/>
        <v>68.53063579026184</v>
      </c>
      <c r="R265" s="27">
        <f t="shared" si="66"/>
        <v>-133435799.59999996</v>
      </c>
      <c r="S265" s="25">
        <f t="shared" si="72"/>
        <v>97.686707769134017</v>
      </c>
      <c r="T265" s="27">
        <f t="shared" si="67"/>
        <v>-6881200</v>
      </c>
    </row>
    <row r="266" spans="1:20" ht="24" outlineLevel="2">
      <c r="A266" s="4" t="s">
        <v>353</v>
      </c>
      <c r="B266" s="19" t="s">
        <v>354</v>
      </c>
      <c r="C266" s="20">
        <f>C267+C270</f>
        <v>88197000</v>
      </c>
      <c r="D266" s="20">
        <f t="shared" ref="D266:J266" si="74">D267+D270</f>
        <v>131975200</v>
      </c>
      <c r="E266" s="20">
        <f t="shared" si="74"/>
        <v>138578958.02000001</v>
      </c>
      <c r="F266" s="20">
        <f t="shared" si="74"/>
        <v>32372400</v>
      </c>
      <c r="G266" s="20">
        <f t="shared" si="74"/>
        <v>38067381.170000002</v>
      </c>
      <c r="H266" s="20">
        <f t="shared" si="74"/>
        <v>36541876.850000001</v>
      </c>
      <c r="I266" s="20">
        <f t="shared" si="74"/>
        <v>106981658.02</v>
      </c>
      <c r="J266" s="20">
        <f t="shared" si="74"/>
        <v>106981658.02</v>
      </c>
      <c r="K266" s="25">
        <f t="shared" si="62"/>
        <v>31.918353391571369</v>
      </c>
      <c r="L266" s="26" t="s">
        <v>488</v>
      </c>
      <c r="M266" s="25">
        <f t="shared" si="63"/>
        <v>121.29852264816263</v>
      </c>
      <c r="N266" s="27">
        <f t="shared" si="64"/>
        <v>18784658.019999996</v>
      </c>
      <c r="O266" s="25">
        <f t="shared" si="70"/>
        <v>81.061940440325159</v>
      </c>
      <c r="P266" s="27">
        <f t="shared" si="65"/>
        <v>-24993541.980000004</v>
      </c>
      <c r="Q266" s="25">
        <f t="shared" si="71"/>
        <v>77.199063659116391</v>
      </c>
      <c r="R266" s="27">
        <f t="shared" si="66"/>
        <v>-31597300.000000015</v>
      </c>
      <c r="S266" s="25">
        <f t="shared" si="72"/>
        <v>100</v>
      </c>
      <c r="T266" s="27">
        <f t="shared" si="67"/>
        <v>0</v>
      </c>
    </row>
    <row r="267" spans="1:20" ht="24" outlineLevel="3" collapsed="1">
      <c r="A267" s="4" t="s">
        <v>355</v>
      </c>
      <c r="B267" s="19" t="s">
        <v>356</v>
      </c>
      <c r="C267" s="20">
        <v>88197000</v>
      </c>
      <c r="D267" s="20">
        <v>129290400</v>
      </c>
      <c r="E267" s="20">
        <v>129290400</v>
      </c>
      <c r="F267" s="20">
        <v>31030000</v>
      </c>
      <c r="G267" s="20">
        <v>36201200</v>
      </c>
      <c r="H267" s="20">
        <v>33615400</v>
      </c>
      <c r="I267" s="18">
        <f t="shared" ref="I267:I326" si="75">F267+G267+H267</f>
        <v>100846600</v>
      </c>
      <c r="J267" s="20">
        <v>100846600</v>
      </c>
      <c r="K267" s="25">
        <f t="shared" si="62"/>
        <v>30.087937284881889</v>
      </c>
      <c r="L267" s="26" t="s">
        <v>488</v>
      </c>
      <c r="M267" s="25">
        <f t="shared" si="63"/>
        <v>114.34243795140424</v>
      </c>
      <c r="N267" s="27">
        <f t="shared" si="64"/>
        <v>12649600</v>
      </c>
      <c r="O267" s="25">
        <f t="shared" si="70"/>
        <v>78.000068063831492</v>
      </c>
      <c r="P267" s="27">
        <f t="shared" si="65"/>
        <v>-28443800</v>
      </c>
      <c r="Q267" s="25">
        <f t="shared" si="71"/>
        <v>78.000068063831492</v>
      </c>
      <c r="R267" s="27">
        <f t="shared" si="66"/>
        <v>-28443800</v>
      </c>
      <c r="S267" s="25">
        <f t="shared" si="72"/>
        <v>100</v>
      </c>
      <c r="T267" s="27">
        <f t="shared" si="67"/>
        <v>0</v>
      </c>
    </row>
    <row r="268" spans="1:20" ht="48" hidden="1" outlineLevel="4">
      <c r="A268" s="4" t="s">
        <v>357</v>
      </c>
      <c r="B268" s="19" t="s">
        <v>358</v>
      </c>
      <c r="C268" s="20"/>
      <c r="D268" s="20">
        <v>129290400</v>
      </c>
      <c r="E268" s="20">
        <v>129290400</v>
      </c>
      <c r="F268" s="20">
        <v>31030000</v>
      </c>
      <c r="G268" s="20">
        <v>36201200</v>
      </c>
      <c r="H268" s="20">
        <v>33615400</v>
      </c>
      <c r="I268" s="18">
        <f t="shared" si="75"/>
        <v>100846600</v>
      </c>
      <c r="J268" s="20">
        <v>100846600</v>
      </c>
      <c r="K268" s="25">
        <f t="shared" si="62"/>
        <v>30.087937284881889</v>
      </c>
      <c r="L268" s="26"/>
      <c r="M268" s="25" t="e">
        <f t="shared" si="63"/>
        <v>#DIV/0!</v>
      </c>
      <c r="N268" s="27">
        <f t="shared" si="64"/>
        <v>100846600</v>
      </c>
      <c r="O268" s="25">
        <f t="shared" si="70"/>
        <v>78.000068063831492</v>
      </c>
      <c r="P268" s="27">
        <f t="shared" si="65"/>
        <v>-28443800</v>
      </c>
      <c r="Q268" s="25">
        <f t="shared" si="71"/>
        <v>78.000068063831492</v>
      </c>
      <c r="R268" s="27">
        <f t="shared" si="66"/>
        <v>-28443800</v>
      </c>
      <c r="S268" s="25">
        <f t="shared" si="72"/>
        <v>100</v>
      </c>
      <c r="T268" s="27">
        <f t="shared" si="67"/>
        <v>0</v>
      </c>
    </row>
    <row r="269" spans="1:20" ht="48" hidden="1" outlineLevel="7">
      <c r="A269" s="4" t="s">
        <v>357</v>
      </c>
      <c r="B269" s="19" t="s">
        <v>358</v>
      </c>
      <c r="C269" s="20">
        <v>88197000</v>
      </c>
      <c r="D269" s="20">
        <v>129290400</v>
      </c>
      <c r="E269" s="20">
        <v>129290400</v>
      </c>
      <c r="F269" s="20">
        <v>31030000</v>
      </c>
      <c r="G269" s="20">
        <v>36201200</v>
      </c>
      <c r="H269" s="20">
        <v>33615400</v>
      </c>
      <c r="I269" s="18">
        <f t="shared" si="75"/>
        <v>100846600</v>
      </c>
      <c r="J269" s="20">
        <v>100846600</v>
      </c>
      <c r="K269" s="25">
        <f t="shared" si="62"/>
        <v>30.087937284881889</v>
      </c>
      <c r="L269" s="26"/>
      <c r="M269" s="25">
        <f t="shared" si="63"/>
        <v>114.34243795140424</v>
      </c>
      <c r="N269" s="27">
        <f t="shared" si="64"/>
        <v>12649600</v>
      </c>
      <c r="O269" s="25">
        <f t="shared" si="70"/>
        <v>78.000068063831492</v>
      </c>
      <c r="P269" s="27">
        <f t="shared" si="65"/>
        <v>-28443800</v>
      </c>
      <c r="Q269" s="25">
        <f t="shared" si="71"/>
        <v>78.000068063831492</v>
      </c>
      <c r="R269" s="27">
        <f t="shared" si="66"/>
        <v>-28443800</v>
      </c>
      <c r="S269" s="25">
        <f t="shared" si="72"/>
        <v>100</v>
      </c>
      <c r="T269" s="27">
        <f t="shared" si="67"/>
        <v>0</v>
      </c>
    </row>
    <row r="270" spans="1:20" ht="12" outlineLevel="3" collapsed="1">
      <c r="A270" s="4" t="s">
        <v>359</v>
      </c>
      <c r="B270" s="19" t="s">
        <v>360</v>
      </c>
      <c r="C270" s="20">
        <v>0</v>
      </c>
      <c r="D270" s="20">
        <v>2684800</v>
      </c>
      <c r="E270" s="20">
        <v>9288558.0199999996</v>
      </c>
      <c r="F270" s="20">
        <v>1342400</v>
      </c>
      <c r="G270" s="20">
        <v>1866181.17</v>
      </c>
      <c r="H270" s="20">
        <v>2926476.85</v>
      </c>
      <c r="I270" s="18">
        <f t="shared" si="75"/>
        <v>6135058.0199999996</v>
      </c>
      <c r="J270" s="20">
        <v>6135058.0199999996</v>
      </c>
      <c r="K270" s="25">
        <f t="shared" si="62"/>
        <v>1.8304161066894833</v>
      </c>
      <c r="L270" s="26" t="s">
        <v>488</v>
      </c>
      <c r="M270" s="25">
        <v>0</v>
      </c>
      <c r="N270" s="27">
        <f t="shared" si="64"/>
        <v>6135058.0199999996</v>
      </c>
      <c r="O270" s="25">
        <f t="shared" si="70"/>
        <v>228.51080229439808</v>
      </c>
      <c r="P270" s="27">
        <f t="shared" si="65"/>
        <v>3450258.0199999996</v>
      </c>
      <c r="Q270" s="25">
        <f t="shared" si="71"/>
        <v>66.04962801319725</v>
      </c>
      <c r="R270" s="27">
        <f t="shared" si="66"/>
        <v>-3153500</v>
      </c>
      <c r="S270" s="25">
        <f t="shared" si="72"/>
        <v>100</v>
      </c>
      <c r="T270" s="27">
        <f t="shared" si="67"/>
        <v>0</v>
      </c>
    </row>
    <row r="271" spans="1:20" ht="24" hidden="1" outlineLevel="4">
      <c r="A271" s="4" t="s">
        <v>361</v>
      </c>
      <c r="B271" s="19" t="s">
        <v>362</v>
      </c>
      <c r="C271" s="20"/>
      <c r="D271" s="20">
        <v>2684800</v>
      </c>
      <c r="E271" s="20">
        <v>9288558.0199999996</v>
      </c>
      <c r="F271" s="20">
        <v>1342400</v>
      </c>
      <c r="G271" s="20">
        <v>1866181.17</v>
      </c>
      <c r="H271" s="20">
        <v>2926476.85</v>
      </c>
      <c r="I271" s="18">
        <f t="shared" si="75"/>
        <v>6135058.0199999996</v>
      </c>
      <c r="J271" s="20">
        <v>6135058.0199999996</v>
      </c>
      <c r="K271" s="25">
        <f t="shared" si="62"/>
        <v>1.8304161066894833</v>
      </c>
      <c r="L271" s="26"/>
      <c r="M271" s="25" t="e">
        <f t="shared" si="63"/>
        <v>#DIV/0!</v>
      </c>
      <c r="N271" s="27">
        <f t="shared" si="64"/>
        <v>6135058.0199999996</v>
      </c>
      <c r="O271" s="25">
        <f t="shared" si="70"/>
        <v>228.51080229439808</v>
      </c>
      <c r="P271" s="27">
        <f t="shared" si="65"/>
        <v>3450258.0199999996</v>
      </c>
      <c r="Q271" s="25">
        <f t="shared" si="71"/>
        <v>66.04962801319725</v>
      </c>
      <c r="R271" s="27">
        <f t="shared" si="66"/>
        <v>-3153500</v>
      </c>
      <c r="S271" s="25">
        <f t="shared" si="72"/>
        <v>100</v>
      </c>
      <c r="T271" s="27">
        <f t="shared" si="67"/>
        <v>0</v>
      </c>
    </row>
    <row r="272" spans="1:20" ht="24" hidden="1" outlineLevel="7">
      <c r="A272" s="4" t="s">
        <v>361</v>
      </c>
      <c r="B272" s="19" t="s">
        <v>362</v>
      </c>
      <c r="C272" s="20"/>
      <c r="D272" s="20">
        <v>2684800</v>
      </c>
      <c r="E272" s="20">
        <v>2684800</v>
      </c>
      <c r="F272" s="20">
        <v>1342400</v>
      </c>
      <c r="G272" s="20">
        <v>1342400</v>
      </c>
      <c r="H272" s="20">
        <v>0</v>
      </c>
      <c r="I272" s="18">
        <f t="shared" si="75"/>
        <v>2684800</v>
      </c>
      <c r="J272" s="20">
        <v>2684800</v>
      </c>
      <c r="K272" s="25">
        <f t="shared" si="62"/>
        <v>0.80101950906080011</v>
      </c>
      <c r="L272" s="26"/>
      <c r="M272" s="25" t="e">
        <f t="shared" si="63"/>
        <v>#DIV/0!</v>
      </c>
      <c r="N272" s="27">
        <f t="shared" si="64"/>
        <v>2684800</v>
      </c>
      <c r="O272" s="25">
        <f t="shared" si="70"/>
        <v>100</v>
      </c>
      <c r="P272" s="27">
        <f t="shared" si="65"/>
        <v>0</v>
      </c>
      <c r="Q272" s="25">
        <f t="shared" si="71"/>
        <v>100</v>
      </c>
      <c r="R272" s="27">
        <f t="shared" si="66"/>
        <v>0</v>
      </c>
      <c r="S272" s="25">
        <f t="shared" si="72"/>
        <v>100</v>
      </c>
      <c r="T272" s="27">
        <f t="shared" si="67"/>
        <v>0</v>
      </c>
    </row>
    <row r="273" spans="1:20" ht="24" hidden="1" outlineLevel="7">
      <c r="A273" s="4" t="s">
        <v>361</v>
      </c>
      <c r="B273" s="19" t="s">
        <v>362</v>
      </c>
      <c r="C273" s="20"/>
      <c r="D273" s="20">
        <v>0</v>
      </c>
      <c r="E273" s="20">
        <v>5853500</v>
      </c>
      <c r="F273" s="20">
        <v>0</v>
      </c>
      <c r="G273" s="20">
        <v>0</v>
      </c>
      <c r="H273" s="20">
        <v>2700000</v>
      </c>
      <c r="I273" s="18">
        <f t="shared" si="75"/>
        <v>2700000</v>
      </c>
      <c r="J273" s="20">
        <v>2700000</v>
      </c>
      <c r="K273" s="25">
        <f t="shared" si="62"/>
        <v>0.80555448244344474</v>
      </c>
      <c r="L273" s="26"/>
      <c r="M273" s="25" t="e">
        <f t="shared" si="63"/>
        <v>#DIV/0!</v>
      </c>
      <c r="N273" s="27">
        <f t="shared" si="64"/>
        <v>2700000</v>
      </c>
      <c r="O273" s="25" t="e">
        <f t="shared" si="70"/>
        <v>#DIV/0!</v>
      </c>
      <c r="P273" s="27">
        <f t="shared" si="65"/>
        <v>2700000</v>
      </c>
      <c r="Q273" s="25">
        <f t="shared" si="71"/>
        <v>46.126249252583925</v>
      </c>
      <c r="R273" s="27">
        <f t="shared" si="66"/>
        <v>-3153500</v>
      </c>
      <c r="S273" s="25">
        <f t="shared" si="72"/>
        <v>100</v>
      </c>
      <c r="T273" s="27">
        <f t="shared" si="67"/>
        <v>0</v>
      </c>
    </row>
    <row r="274" spans="1:20" ht="24" hidden="1" outlineLevel="7">
      <c r="A274" s="4" t="s">
        <v>361</v>
      </c>
      <c r="B274" s="19" t="s">
        <v>362</v>
      </c>
      <c r="C274" s="20"/>
      <c r="D274" s="20">
        <v>0</v>
      </c>
      <c r="E274" s="20">
        <v>750258.02</v>
      </c>
      <c r="F274" s="20">
        <v>0</v>
      </c>
      <c r="G274" s="20">
        <v>523781.17</v>
      </c>
      <c r="H274" s="20">
        <v>226476.85</v>
      </c>
      <c r="I274" s="18">
        <f t="shared" si="75"/>
        <v>750258.02</v>
      </c>
      <c r="J274" s="20">
        <v>750258.02</v>
      </c>
      <c r="K274" s="25">
        <f t="shared" si="62"/>
        <v>0.22384211518523839</v>
      </c>
      <c r="L274" s="26"/>
      <c r="M274" s="25" t="e">
        <f t="shared" si="63"/>
        <v>#DIV/0!</v>
      </c>
      <c r="N274" s="27">
        <f t="shared" si="64"/>
        <v>750258.02</v>
      </c>
      <c r="O274" s="25" t="e">
        <f t="shared" si="70"/>
        <v>#DIV/0!</v>
      </c>
      <c r="P274" s="27">
        <f t="shared" si="65"/>
        <v>750258.02</v>
      </c>
      <c r="Q274" s="25">
        <f t="shared" si="71"/>
        <v>100</v>
      </c>
      <c r="R274" s="27">
        <f t="shared" si="66"/>
        <v>0</v>
      </c>
      <c r="S274" s="25">
        <f t="shared" si="72"/>
        <v>100</v>
      </c>
      <c r="T274" s="27">
        <f t="shared" si="67"/>
        <v>0</v>
      </c>
    </row>
    <row r="275" spans="1:20" ht="36" outlineLevel="2" collapsed="1">
      <c r="A275" s="4" t="s">
        <v>363</v>
      </c>
      <c r="B275" s="19" t="s">
        <v>364</v>
      </c>
      <c r="C275" s="20">
        <v>9807217.0199999996</v>
      </c>
      <c r="D275" s="20">
        <v>86373300</v>
      </c>
      <c r="E275" s="20">
        <v>102891108.69</v>
      </c>
      <c r="F275" s="20">
        <v>0</v>
      </c>
      <c r="G275" s="20">
        <v>6945761.5999999996</v>
      </c>
      <c r="H275" s="20">
        <v>43222369.909999996</v>
      </c>
      <c r="I275" s="18">
        <f t="shared" si="75"/>
        <v>50168131.509999998</v>
      </c>
      <c r="J275" s="20">
        <v>50168131.509999998</v>
      </c>
      <c r="K275" s="25">
        <f t="shared" si="62"/>
        <v>14.967838227293601</v>
      </c>
      <c r="L275" s="26" t="s">
        <v>488</v>
      </c>
      <c r="M275" s="25">
        <f t="shared" si="63"/>
        <v>511.54299336592021</v>
      </c>
      <c r="N275" s="27">
        <f t="shared" si="64"/>
        <v>40360914.489999995</v>
      </c>
      <c r="O275" s="25">
        <f t="shared" si="70"/>
        <v>58.082916260001639</v>
      </c>
      <c r="P275" s="27">
        <f t="shared" si="65"/>
        <v>-36205168.490000002</v>
      </c>
      <c r="Q275" s="25">
        <f t="shared" si="71"/>
        <v>48.758471114497617</v>
      </c>
      <c r="R275" s="27">
        <f t="shared" si="66"/>
        <v>-52722977.18</v>
      </c>
      <c r="S275" s="25">
        <f t="shared" si="72"/>
        <v>100</v>
      </c>
      <c r="T275" s="27">
        <f t="shared" si="67"/>
        <v>0</v>
      </c>
    </row>
    <row r="276" spans="1:20" ht="48" hidden="1" outlineLevel="3">
      <c r="A276" s="4" t="s">
        <v>365</v>
      </c>
      <c r="B276" s="19" t="s">
        <v>366</v>
      </c>
      <c r="C276" s="20"/>
      <c r="D276" s="20">
        <v>0</v>
      </c>
      <c r="E276" s="20">
        <v>6498839.8499999996</v>
      </c>
      <c r="F276" s="20">
        <v>0</v>
      </c>
      <c r="G276" s="20">
        <v>0</v>
      </c>
      <c r="H276" s="20">
        <v>4273662.3499999996</v>
      </c>
      <c r="I276" s="18">
        <f t="shared" si="75"/>
        <v>4273662.3499999996</v>
      </c>
      <c r="J276" s="20">
        <v>4273662.3499999996</v>
      </c>
      <c r="K276" s="25">
        <f t="shared" si="62"/>
        <v>1.2750621712934391</v>
      </c>
      <c r="L276" s="26"/>
      <c r="M276" s="25" t="e">
        <f t="shared" si="63"/>
        <v>#DIV/0!</v>
      </c>
      <c r="N276" s="27">
        <f t="shared" si="64"/>
        <v>4273662.3499999996</v>
      </c>
      <c r="O276" s="25" t="e">
        <f t="shared" si="70"/>
        <v>#DIV/0!</v>
      </c>
      <c r="P276" s="27">
        <f t="shared" si="65"/>
        <v>4273662.3499999996</v>
      </c>
      <c r="Q276" s="25">
        <f t="shared" si="71"/>
        <v>65.760388756156217</v>
      </c>
      <c r="R276" s="27">
        <f t="shared" si="66"/>
        <v>-2225177.5</v>
      </c>
      <c r="S276" s="25">
        <f t="shared" si="72"/>
        <v>100</v>
      </c>
      <c r="T276" s="27">
        <f t="shared" si="67"/>
        <v>0</v>
      </c>
    </row>
    <row r="277" spans="1:20" ht="48" hidden="1" outlineLevel="4">
      <c r="A277" s="4" t="s">
        <v>367</v>
      </c>
      <c r="B277" s="19" t="s">
        <v>368</v>
      </c>
      <c r="C277" s="20"/>
      <c r="D277" s="20">
        <v>0</v>
      </c>
      <c r="E277" s="20">
        <v>6498839.8499999996</v>
      </c>
      <c r="F277" s="20">
        <v>0</v>
      </c>
      <c r="G277" s="20">
        <v>0</v>
      </c>
      <c r="H277" s="20">
        <v>4273662.3499999996</v>
      </c>
      <c r="I277" s="18">
        <f t="shared" si="75"/>
        <v>4273662.3499999996</v>
      </c>
      <c r="J277" s="20">
        <v>4273662.3499999996</v>
      </c>
      <c r="K277" s="25">
        <f t="shared" si="62"/>
        <v>1.2750621712934391</v>
      </c>
      <c r="L277" s="26"/>
      <c r="M277" s="25" t="e">
        <f t="shared" si="63"/>
        <v>#DIV/0!</v>
      </c>
      <c r="N277" s="27">
        <f t="shared" si="64"/>
        <v>4273662.3499999996</v>
      </c>
      <c r="O277" s="25" t="e">
        <f t="shared" si="70"/>
        <v>#DIV/0!</v>
      </c>
      <c r="P277" s="27">
        <f t="shared" si="65"/>
        <v>4273662.3499999996</v>
      </c>
      <c r="Q277" s="25">
        <f t="shared" si="71"/>
        <v>65.760388756156217</v>
      </c>
      <c r="R277" s="27">
        <f t="shared" si="66"/>
        <v>-2225177.5</v>
      </c>
      <c r="S277" s="25">
        <f t="shared" si="72"/>
        <v>100</v>
      </c>
      <c r="T277" s="27">
        <f t="shared" si="67"/>
        <v>0</v>
      </c>
    </row>
    <row r="278" spans="1:20" ht="48" hidden="1" outlineLevel="7">
      <c r="A278" s="4" t="s">
        <v>367</v>
      </c>
      <c r="B278" s="19" t="s">
        <v>368</v>
      </c>
      <c r="C278" s="20"/>
      <c r="D278" s="20">
        <v>0</v>
      </c>
      <c r="E278" s="20">
        <v>6498839.8499999996</v>
      </c>
      <c r="F278" s="20">
        <v>0</v>
      </c>
      <c r="G278" s="20">
        <v>0</v>
      </c>
      <c r="H278" s="20">
        <v>4273662.3499999996</v>
      </c>
      <c r="I278" s="18">
        <f t="shared" si="75"/>
        <v>4273662.3499999996</v>
      </c>
      <c r="J278" s="20">
        <v>4273662.3499999996</v>
      </c>
      <c r="K278" s="25">
        <f t="shared" si="62"/>
        <v>1.2750621712934391</v>
      </c>
      <c r="L278" s="26"/>
      <c r="M278" s="25" t="e">
        <f t="shared" si="63"/>
        <v>#DIV/0!</v>
      </c>
      <c r="N278" s="27">
        <f t="shared" si="64"/>
        <v>4273662.3499999996</v>
      </c>
      <c r="O278" s="25" t="e">
        <f t="shared" si="70"/>
        <v>#DIV/0!</v>
      </c>
      <c r="P278" s="27">
        <f t="shared" si="65"/>
        <v>4273662.3499999996</v>
      </c>
      <c r="Q278" s="25">
        <f t="shared" si="71"/>
        <v>65.760388756156217</v>
      </c>
      <c r="R278" s="27">
        <f t="shared" si="66"/>
        <v>-2225177.5</v>
      </c>
      <c r="S278" s="25">
        <f t="shared" si="72"/>
        <v>100</v>
      </c>
      <c r="T278" s="27">
        <f t="shared" si="67"/>
        <v>0</v>
      </c>
    </row>
    <row r="279" spans="1:20" ht="48" hidden="1" outlineLevel="3">
      <c r="A279" s="4" t="s">
        <v>369</v>
      </c>
      <c r="B279" s="19" t="s">
        <v>370</v>
      </c>
      <c r="C279" s="20"/>
      <c r="D279" s="20">
        <v>1555500</v>
      </c>
      <c r="E279" s="20">
        <v>1555549.56</v>
      </c>
      <c r="F279" s="20">
        <v>0</v>
      </c>
      <c r="G279" s="20">
        <v>0</v>
      </c>
      <c r="H279" s="20">
        <v>1555549.56</v>
      </c>
      <c r="I279" s="18">
        <f t="shared" si="75"/>
        <v>1555549.56</v>
      </c>
      <c r="J279" s="20">
        <v>1555549.56</v>
      </c>
      <c r="K279" s="25">
        <f t="shared" si="62"/>
        <v>0.46410367434108452</v>
      </c>
      <c r="L279" s="26"/>
      <c r="M279" s="25" t="e">
        <f t="shared" si="63"/>
        <v>#DIV/0!</v>
      </c>
      <c r="N279" s="27">
        <f t="shared" si="64"/>
        <v>1555549.56</v>
      </c>
      <c r="O279" s="25">
        <f t="shared" si="70"/>
        <v>100.00318611378978</v>
      </c>
      <c r="P279" s="27">
        <f t="shared" si="65"/>
        <v>49.560000000055879</v>
      </c>
      <c r="Q279" s="25">
        <f t="shared" si="71"/>
        <v>100</v>
      </c>
      <c r="R279" s="27">
        <f t="shared" si="66"/>
        <v>0</v>
      </c>
      <c r="S279" s="25">
        <f t="shared" si="72"/>
        <v>100</v>
      </c>
      <c r="T279" s="27">
        <f t="shared" si="67"/>
        <v>0</v>
      </c>
    </row>
    <row r="280" spans="1:20" ht="60" hidden="1" outlineLevel="4">
      <c r="A280" s="4" t="s">
        <v>371</v>
      </c>
      <c r="B280" s="19" t="s">
        <v>372</v>
      </c>
      <c r="C280" s="20"/>
      <c r="D280" s="20">
        <v>1555500</v>
      </c>
      <c r="E280" s="20">
        <v>1555549.56</v>
      </c>
      <c r="F280" s="20">
        <v>0</v>
      </c>
      <c r="G280" s="20">
        <v>0</v>
      </c>
      <c r="H280" s="20">
        <v>1555549.56</v>
      </c>
      <c r="I280" s="18">
        <f t="shared" si="75"/>
        <v>1555549.56</v>
      </c>
      <c r="J280" s="20">
        <v>1555549.56</v>
      </c>
      <c r="K280" s="25">
        <f t="shared" si="62"/>
        <v>0.46410367434108452</v>
      </c>
      <c r="L280" s="26"/>
      <c r="M280" s="25" t="e">
        <f t="shared" si="63"/>
        <v>#DIV/0!</v>
      </c>
      <c r="N280" s="27">
        <f t="shared" si="64"/>
        <v>1555549.56</v>
      </c>
      <c r="O280" s="25">
        <f t="shared" si="70"/>
        <v>100.00318611378978</v>
      </c>
      <c r="P280" s="27">
        <f t="shared" si="65"/>
        <v>49.560000000055879</v>
      </c>
      <c r="Q280" s="25">
        <f t="shared" si="71"/>
        <v>100</v>
      </c>
      <c r="R280" s="27">
        <f t="shared" si="66"/>
        <v>0</v>
      </c>
      <c r="S280" s="25">
        <f t="shared" si="72"/>
        <v>100</v>
      </c>
      <c r="T280" s="27">
        <f t="shared" si="67"/>
        <v>0</v>
      </c>
    </row>
    <row r="281" spans="1:20" ht="60" hidden="1" outlineLevel="7">
      <c r="A281" s="4" t="s">
        <v>371</v>
      </c>
      <c r="B281" s="19" t="s">
        <v>372</v>
      </c>
      <c r="C281" s="20"/>
      <c r="D281" s="20">
        <v>1555500</v>
      </c>
      <c r="E281" s="20">
        <v>1555549.56</v>
      </c>
      <c r="F281" s="20">
        <v>0</v>
      </c>
      <c r="G281" s="20">
        <v>0</v>
      </c>
      <c r="H281" s="20">
        <v>1555549.56</v>
      </c>
      <c r="I281" s="18">
        <f t="shared" si="75"/>
        <v>1555549.56</v>
      </c>
      <c r="J281" s="20">
        <v>1555549.56</v>
      </c>
      <c r="K281" s="25">
        <f t="shared" si="62"/>
        <v>0.46410367434108452</v>
      </c>
      <c r="L281" s="26"/>
      <c r="M281" s="25" t="e">
        <f t="shared" si="63"/>
        <v>#DIV/0!</v>
      </c>
      <c r="N281" s="27">
        <f t="shared" si="64"/>
        <v>1555549.56</v>
      </c>
      <c r="O281" s="25">
        <f t="shared" si="70"/>
        <v>100.00318611378978</v>
      </c>
      <c r="P281" s="27">
        <f t="shared" si="65"/>
        <v>49.560000000055879</v>
      </c>
      <c r="Q281" s="25">
        <f t="shared" si="71"/>
        <v>100</v>
      </c>
      <c r="R281" s="27">
        <f t="shared" si="66"/>
        <v>0</v>
      </c>
      <c r="S281" s="25">
        <f t="shared" si="72"/>
        <v>100</v>
      </c>
      <c r="T281" s="27">
        <f t="shared" si="67"/>
        <v>0</v>
      </c>
    </row>
    <row r="282" spans="1:20" ht="60" hidden="1" outlineLevel="3">
      <c r="A282" s="4" t="s">
        <v>373</v>
      </c>
      <c r="B282" s="19" t="s">
        <v>374</v>
      </c>
      <c r="C282" s="20"/>
      <c r="D282" s="20">
        <v>0</v>
      </c>
      <c r="E282" s="20">
        <v>1568750</v>
      </c>
      <c r="F282" s="20">
        <v>0</v>
      </c>
      <c r="G282" s="20">
        <v>1418801.95</v>
      </c>
      <c r="H282" s="20">
        <v>0</v>
      </c>
      <c r="I282" s="18">
        <f t="shared" si="75"/>
        <v>1418801.95</v>
      </c>
      <c r="J282" s="20">
        <v>1418801.95</v>
      </c>
      <c r="K282" s="25">
        <f t="shared" si="62"/>
        <v>0.42330454463777789</v>
      </c>
      <c r="L282" s="26"/>
      <c r="M282" s="25" t="e">
        <f t="shared" si="63"/>
        <v>#DIV/0!</v>
      </c>
      <c r="N282" s="27">
        <f t="shared" si="64"/>
        <v>1418801.95</v>
      </c>
      <c r="O282" s="25" t="e">
        <f t="shared" si="70"/>
        <v>#DIV/0!</v>
      </c>
      <c r="P282" s="27">
        <f t="shared" si="65"/>
        <v>1418801.95</v>
      </c>
      <c r="Q282" s="25">
        <f t="shared" si="71"/>
        <v>90.44155856573704</v>
      </c>
      <c r="R282" s="27">
        <f t="shared" si="66"/>
        <v>-149948.05000000005</v>
      </c>
      <c r="S282" s="25">
        <f t="shared" si="72"/>
        <v>100</v>
      </c>
      <c r="T282" s="27">
        <f t="shared" si="67"/>
        <v>0</v>
      </c>
    </row>
    <row r="283" spans="1:20" ht="72" hidden="1" outlineLevel="4">
      <c r="A283" s="4" t="s">
        <v>375</v>
      </c>
      <c r="B283" s="19" t="s">
        <v>376</v>
      </c>
      <c r="C283" s="20"/>
      <c r="D283" s="20">
        <v>0</v>
      </c>
      <c r="E283" s="20">
        <v>1568750</v>
      </c>
      <c r="F283" s="20">
        <v>0</v>
      </c>
      <c r="G283" s="20">
        <v>1418801.95</v>
      </c>
      <c r="H283" s="20">
        <v>0</v>
      </c>
      <c r="I283" s="18">
        <f t="shared" si="75"/>
        <v>1418801.95</v>
      </c>
      <c r="J283" s="20">
        <v>1418801.95</v>
      </c>
      <c r="K283" s="25">
        <f t="shared" si="62"/>
        <v>0.42330454463777789</v>
      </c>
      <c r="L283" s="26"/>
      <c r="M283" s="25" t="e">
        <f t="shared" si="63"/>
        <v>#DIV/0!</v>
      </c>
      <c r="N283" s="27">
        <f t="shared" si="64"/>
        <v>1418801.95</v>
      </c>
      <c r="O283" s="25" t="e">
        <f t="shared" si="70"/>
        <v>#DIV/0!</v>
      </c>
      <c r="P283" s="27">
        <f t="shared" si="65"/>
        <v>1418801.95</v>
      </c>
      <c r="Q283" s="25">
        <f t="shared" si="71"/>
        <v>90.44155856573704</v>
      </c>
      <c r="R283" s="27">
        <f t="shared" si="66"/>
        <v>-149948.05000000005</v>
      </c>
      <c r="S283" s="25">
        <f t="shared" si="72"/>
        <v>100</v>
      </c>
      <c r="T283" s="27">
        <f t="shared" si="67"/>
        <v>0</v>
      </c>
    </row>
    <row r="284" spans="1:20" ht="72" hidden="1" outlineLevel="7">
      <c r="A284" s="4" t="s">
        <v>375</v>
      </c>
      <c r="B284" s="19" t="s">
        <v>376</v>
      </c>
      <c r="C284" s="20"/>
      <c r="D284" s="20">
        <v>0</v>
      </c>
      <c r="E284" s="20">
        <v>1568750</v>
      </c>
      <c r="F284" s="20">
        <v>0</v>
      </c>
      <c r="G284" s="20">
        <v>1418801.95</v>
      </c>
      <c r="H284" s="20">
        <v>0</v>
      </c>
      <c r="I284" s="18">
        <f t="shared" si="75"/>
        <v>1418801.95</v>
      </c>
      <c r="J284" s="20">
        <v>1418801.95</v>
      </c>
      <c r="K284" s="25">
        <f t="shared" si="62"/>
        <v>0.42330454463777789</v>
      </c>
      <c r="L284" s="26"/>
      <c r="M284" s="25" t="e">
        <f t="shared" si="63"/>
        <v>#DIV/0!</v>
      </c>
      <c r="N284" s="27">
        <f t="shared" si="64"/>
        <v>1418801.95</v>
      </c>
      <c r="O284" s="25" t="e">
        <f t="shared" si="70"/>
        <v>#DIV/0!</v>
      </c>
      <c r="P284" s="27">
        <f t="shared" si="65"/>
        <v>1418801.95</v>
      </c>
      <c r="Q284" s="25">
        <f t="shared" si="71"/>
        <v>90.44155856573704</v>
      </c>
      <c r="R284" s="27">
        <f t="shared" si="66"/>
        <v>-149948.05000000005</v>
      </c>
      <c r="S284" s="25">
        <f t="shared" si="72"/>
        <v>100</v>
      </c>
      <c r="T284" s="27">
        <f t="shared" si="67"/>
        <v>0</v>
      </c>
    </row>
    <row r="285" spans="1:20" ht="36" hidden="1" outlineLevel="3">
      <c r="A285" s="4" t="s">
        <v>377</v>
      </c>
      <c r="B285" s="19" t="s">
        <v>378</v>
      </c>
      <c r="C285" s="20"/>
      <c r="D285" s="20">
        <v>0</v>
      </c>
      <c r="E285" s="20">
        <v>1656951</v>
      </c>
      <c r="F285" s="20">
        <v>0</v>
      </c>
      <c r="G285" s="20">
        <v>896326.32</v>
      </c>
      <c r="H285" s="20">
        <v>0</v>
      </c>
      <c r="I285" s="18">
        <f t="shared" si="75"/>
        <v>896326.32</v>
      </c>
      <c r="J285" s="20">
        <v>896326.32</v>
      </c>
      <c r="K285" s="25">
        <f t="shared" si="62"/>
        <v>0.26742210548445827</v>
      </c>
      <c r="L285" s="26"/>
      <c r="M285" s="25" t="e">
        <f t="shared" si="63"/>
        <v>#DIV/0!</v>
      </c>
      <c r="N285" s="27">
        <f t="shared" si="64"/>
        <v>896326.32</v>
      </c>
      <c r="O285" s="25" t="e">
        <f t="shared" si="70"/>
        <v>#DIV/0!</v>
      </c>
      <c r="P285" s="27">
        <f t="shared" si="65"/>
        <v>896326.32</v>
      </c>
      <c r="Q285" s="25">
        <f t="shared" si="71"/>
        <v>54.094920127390608</v>
      </c>
      <c r="R285" s="27">
        <f t="shared" si="66"/>
        <v>-760624.68</v>
      </c>
      <c r="S285" s="25">
        <f t="shared" si="72"/>
        <v>100</v>
      </c>
      <c r="T285" s="27">
        <f t="shared" si="67"/>
        <v>0</v>
      </c>
    </row>
    <row r="286" spans="1:20" ht="36" hidden="1" outlineLevel="4">
      <c r="A286" s="4" t="s">
        <v>379</v>
      </c>
      <c r="B286" s="19" t="s">
        <v>380</v>
      </c>
      <c r="C286" s="20"/>
      <c r="D286" s="20">
        <v>0</v>
      </c>
      <c r="E286" s="20">
        <v>1656951</v>
      </c>
      <c r="F286" s="20">
        <v>0</v>
      </c>
      <c r="G286" s="20">
        <v>896326.32</v>
      </c>
      <c r="H286" s="20">
        <v>0</v>
      </c>
      <c r="I286" s="18">
        <f t="shared" si="75"/>
        <v>896326.32</v>
      </c>
      <c r="J286" s="20">
        <v>896326.32</v>
      </c>
      <c r="K286" s="25">
        <f t="shared" si="62"/>
        <v>0.26742210548445827</v>
      </c>
      <c r="L286" s="26"/>
      <c r="M286" s="25" t="e">
        <f t="shared" si="63"/>
        <v>#DIV/0!</v>
      </c>
      <c r="N286" s="27">
        <f t="shared" si="64"/>
        <v>896326.32</v>
      </c>
      <c r="O286" s="25" t="e">
        <f t="shared" si="70"/>
        <v>#DIV/0!</v>
      </c>
      <c r="P286" s="27">
        <f t="shared" si="65"/>
        <v>896326.32</v>
      </c>
      <c r="Q286" s="25">
        <f t="shared" si="71"/>
        <v>54.094920127390608</v>
      </c>
      <c r="R286" s="27">
        <f t="shared" si="66"/>
        <v>-760624.68</v>
      </c>
      <c r="S286" s="25">
        <f t="shared" si="72"/>
        <v>100</v>
      </c>
      <c r="T286" s="27">
        <f t="shared" si="67"/>
        <v>0</v>
      </c>
    </row>
    <row r="287" spans="1:20" ht="36" hidden="1" outlineLevel="7">
      <c r="A287" s="4" t="s">
        <v>379</v>
      </c>
      <c r="B287" s="19" t="s">
        <v>380</v>
      </c>
      <c r="C287" s="20"/>
      <c r="D287" s="20">
        <v>0</v>
      </c>
      <c r="E287" s="20">
        <v>1656951</v>
      </c>
      <c r="F287" s="20">
        <v>0</v>
      </c>
      <c r="G287" s="20">
        <v>896326.32</v>
      </c>
      <c r="H287" s="20">
        <v>0</v>
      </c>
      <c r="I287" s="18">
        <f t="shared" si="75"/>
        <v>896326.32</v>
      </c>
      <c r="J287" s="20">
        <v>896326.32</v>
      </c>
      <c r="K287" s="25">
        <f t="shared" si="62"/>
        <v>0.26742210548445827</v>
      </c>
      <c r="L287" s="26"/>
      <c r="M287" s="25" t="e">
        <f t="shared" si="63"/>
        <v>#DIV/0!</v>
      </c>
      <c r="N287" s="27">
        <f t="shared" si="64"/>
        <v>896326.32</v>
      </c>
      <c r="O287" s="25" t="e">
        <f t="shared" si="70"/>
        <v>#DIV/0!</v>
      </c>
      <c r="P287" s="27">
        <f t="shared" si="65"/>
        <v>896326.32</v>
      </c>
      <c r="Q287" s="25">
        <f t="shared" si="71"/>
        <v>54.094920127390608</v>
      </c>
      <c r="R287" s="27">
        <f t="shared" si="66"/>
        <v>-760624.68</v>
      </c>
      <c r="S287" s="25">
        <f t="shared" si="72"/>
        <v>100</v>
      </c>
      <c r="T287" s="27">
        <f t="shared" si="67"/>
        <v>0</v>
      </c>
    </row>
    <row r="288" spans="1:20" ht="24" hidden="1" outlineLevel="3">
      <c r="A288" s="4" t="s">
        <v>381</v>
      </c>
      <c r="B288" s="19" t="s">
        <v>382</v>
      </c>
      <c r="C288" s="20"/>
      <c r="D288" s="20">
        <v>0</v>
      </c>
      <c r="E288" s="20">
        <v>250000</v>
      </c>
      <c r="F288" s="20">
        <v>0</v>
      </c>
      <c r="G288" s="20">
        <v>250000</v>
      </c>
      <c r="H288" s="20">
        <v>0</v>
      </c>
      <c r="I288" s="18">
        <f t="shared" si="75"/>
        <v>250000</v>
      </c>
      <c r="J288" s="20">
        <v>250000</v>
      </c>
      <c r="K288" s="25">
        <f t="shared" si="62"/>
        <v>7.4588378004022668E-2</v>
      </c>
      <c r="L288" s="26"/>
      <c r="M288" s="25" t="e">
        <f t="shared" si="63"/>
        <v>#DIV/0!</v>
      </c>
      <c r="N288" s="27">
        <f t="shared" si="64"/>
        <v>250000</v>
      </c>
      <c r="O288" s="25" t="e">
        <f t="shared" si="70"/>
        <v>#DIV/0!</v>
      </c>
      <c r="P288" s="27">
        <f t="shared" si="65"/>
        <v>250000</v>
      </c>
      <c r="Q288" s="25">
        <f t="shared" si="71"/>
        <v>100</v>
      </c>
      <c r="R288" s="27">
        <f t="shared" si="66"/>
        <v>0</v>
      </c>
      <c r="S288" s="25">
        <f t="shared" si="72"/>
        <v>100</v>
      </c>
      <c r="T288" s="27">
        <f t="shared" si="67"/>
        <v>0</v>
      </c>
    </row>
    <row r="289" spans="1:20" ht="36" hidden="1" outlineLevel="4">
      <c r="A289" s="4" t="s">
        <v>383</v>
      </c>
      <c r="B289" s="19" t="s">
        <v>384</v>
      </c>
      <c r="C289" s="20"/>
      <c r="D289" s="20">
        <v>0</v>
      </c>
      <c r="E289" s="20">
        <v>250000</v>
      </c>
      <c r="F289" s="20">
        <v>0</v>
      </c>
      <c r="G289" s="20">
        <v>250000</v>
      </c>
      <c r="H289" s="20">
        <v>0</v>
      </c>
      <c r="I289" s="18">
        <f t="shared" si="75"/>
        <v>250000</v>
      </c>
      <c r="J289" s="20">
        <v>250000</v>
      </c>
      <c r="K289" s="25">
        <f t="shared" si="62"/>
        <v>7.4588378004022668E-2</v>
      </c>
      <c r="L289" s="26"/>
      <c r="M289" s="25" t="e">
        <f t="shared" si="63"/>
        <v>#DIV/0!</v>
      </c>
      <c r="N289" s="27">
        <f t="shared" si="64"/>
        <v>250000</v>
      </c>
      <c r="O289" s="25" t="e">
        <f t="shared" si="70"/>
        <v>#DIV/0!</v>
      </c>
      <c r="P289" s="27">
        <f t="shared" si="65"/>
        <v>250000</v>
      </c>
      <c r="Q289" s="25">
        <f t="shared" si="71"/>
        <v>100</v>
      </c>
      <c r="R289" s="27">
        <f t="shared" si="66"/>
        <v>0</v>
      </c>
      <c r="S289" s="25">
        <f t="shared" si="72"/>
        <v>100</v>
      </c>
      <c r="T289" s="27">
        <f t="shared" si="67"/>
        <v>0</v>
      </c>
    </row>
    <row r="290" spans="1:20" ht="36" hidden="1" outlineLevel="7">
      <c r="A290" s="4" t="s">
        <v>383</v>
      </c>
      <c r="B290" s="19" t="s">
        <v>384</v>
      </c>
      <c r="C290" s="20"/>
      <c r="D290" s="20">
        <v>0</v>
      </c>
      <c r="E290" s="20">
        <v>250000</v>
      </c>
      <c r="F290" s="20">
        <v>0</v>
      </c>
      <c r="G290" s="20">
        <v>250000</v>
      </c>
      <c r="H290" s="20">
        <v>0</v>
      </c>
      <c r="I290" s="18">
        <f t="shared" si="75"/>
        <v>250000</v>
      </c>
      <c r="J290" s="20">
        <v>250000</v>
      </c>
      <c r="K290" s="25">
        <f t="shared" si="62"/>
        <v>7.4588378004022668E-2</v>
      </c>
      <c r="L290" s="26"/>
      <c r="M290" s="25" t="e">
        <f t="shared" si="63"/>
        <v>#DIV/0!</v>
      </c>
      <c r="N290" s="27">
        <f t="shared" si="64"/>
        <v>250000</v>
      </c>
      <c r="O290" s="25" t="e">
        <f t="shared" si="70"/>
        <v>#DIV/0!</v>
      </c>
      <c r="P290" s="27">
        <f t="shared" si="65"/>
        <v>250000</v>
      </c>
      <c r="Q290" s="25">
        <f t="shared" si="71"/>
        <v>100</v>
      </c>
      <c r="R290" s="27">
        <f t="shared" si="66"/>
        <v>0</v>
      </c>
      <c r="S290" s="25">
        <f t="shared" si="72"/>
        <v>100</v>
      </c>
      <c r="T290" s="27">
        <f t="shared" si="67"/>
        <v>0</v>
      </c>
    </row>
    <row r="291" spans="1:20" ht="36" hidden="1" outlineLevel="3">
      <c r="A291" s="4" t="s">
        <v>385</v>
      </c>
      <c r="B291" s="19" t="s">
        <v>386</v>
      </c>
      <c r="C291" s="20"/>
      <c r="D291" s="20">
        <v>3939000</v>
      </c>
      <c r="E291" s="20">
        <v>3939008.53</v>
      </c>
      <c r="F291" s="20">
        <v>0</v>
      </c>
      <c r="G291" s="20">
        <v>0</v>
      </c>
      <c r="H291" s="20">
        <v>2658479.54</v>
      </c>
      <c r="I291" s="18">
        <f t="shared" si="75"/>
        <v>2658479.54</v>
      </c>
      <c r="J291" s="20">
        <v>2658479.54</v>
      </c>
      <c r="K291" s="25">
        <f t="shared" si="62"/>
        <v>0.7931667073819213</v>
      </c>
      <c r="L291" s="26"/>
      <c r="M291" s="25" t="e">
        <f t="shared" si="63"/>
        <v>#DIV/0!</v>
      </c>
      <c r="N291" s="27">
        <f t="shared" si="64"/>
        <v>2658479.54</v>
      </c>
      <c r="O291" s="25">
        <f t="shared" si="70"/>
        <v>67.491229753744605</v>
      </c>
      <c r="P291" s="27">
        <f t="shared" si="65"/>
        <v>-1280520.46</v>
      </c>
      <c r="Q291" s="25">
        <f t="shared" si="71"/>
        <v>67.491083600166775</v>
      </c>
      <c r="R291" s="27">
        <f t="shared" si="66"/>
        <v>-1280528.9899999998</v>
      </c>
      <c r="S291" s="25">
        <f t="shared" si="72"/>
        <v>100</v>
      </c>
      <c r="T291" s="27">
        <f t="shared" si="67"/>
        <v>0</v>
      </c>
    </row>
    <row r="292" spans="1:20" ht="48" hidden="1" outlineLevel="4">
      <c r="A292" s="4" t="s">
        <v>387</v>
      </c>
      <c r="B292" s="19" t="s">
        <v>388</v>
      </c>
      <c r="C292" s="20"/>
      <c r="D292" s="20">
        <v>3939000</v>
      </c>
      <c r="E292" s="20">
        <v>3939008.53</v>
      </c>
      <c r="F292" s="20">
        <v>0</v>
      </c>
      <c r="G292" s="20">
        <v>0</v>
      </c>
      <c r="H292" s="20">
        <v>2658479.54</v>
      </c>
      <c r="I292" s="18">
        <f t="shared" si="75"/>
        <v>2658479.54</v>
      </c>
      <c r="J292" s="20">
        <v>2658479.54</v>
      </c>
      <c r="K292" s="25">
        <f t="shared" si="62"/>
        <v>0.7931667073819213</v>
      </c>
      <c r="L292" s="26"/>
      <c r="M292" s="25" t="e">
        <f t="shared" si="63"/>
        <v>#DIV/0!</v>
      </c>
      <c r="N292" s="27">
        <f t="shared" si="64"/>
        <v>2658479.54</v>
      </c>
      <c r="O292" s="25">
        <f t="shared" si="70"/>
        <v>67.491229753744605</v>
      </c>
      <c r="P292" s="27">
        <f t="shared" si="65"/>
        <v>-1280520.46</v>
      </c>
      <c r="Q292" s="25">
        <f t="shared" si="71"/>
        <v>67.491083600166775</v>
      </c>
      <c r="R292" s="27">
        <f t="shared" si="66"/>
        <v>-1280528.9899999998</v>
      </c>
      <c r="S292" s="25">
        <f t="shared" si="72"/>
        <v>100</v>
      </c>
      <c r="T292" s="27">
        <f t="shared" si="67"/>
        <v>0</v>
      </c>
    </row>
    <row r="293" spans="1:20" ht="48" hidden="1" outlineLevel="7">
      <c r="A293" s="4" t="s">
        <v>387</v>
      </c>
      <c r="B293" s="19" t="s">
        <v>388</v>
      </c>
      <c r="C293" s="20"/>
      <c r="D293" s="20">
        <v>3939000</v>
      </c>
      <c r="E293" s="20">
        <v>3939008.53</v>
      </c>
      <c r="F293" s="20">
        <v>0</v>
      </c>
      <c r="G293" s="20">
        <v>0</v>
      </c>
      <c r="H293" s="20">
        <v>2658479.54</v>
      </c>
      <c r="I293" s="18">
        <f t="shared" si="75"/>
        <v>2658479.54</v>
      </c>
      <c r="J293" s="20">
        <v>2658479.54</v>
      </c>
      <c r="K293" s="25">
        <f t="shared" si="62"/>
        <v>0.7931667073819213</v>
      </c>
      <c r="L293" s="26"/>
      <c r="M293" s="25" t="e">
        <f t="shared" si="63"/>
        <v>#DIV/0!</v>
      </c>
      <c r="N293" s="27">
        <f t="shared" si="64"/>
        <v>2658479.54</v>
      </c>
      <c r="O293" s="25">
        <f t="shared" si="70"/>
        <v>67.491229753744605</v>
      </c>
      <c r="P293" s="27">
        <f t="shared" si="65"/>
        <v>-1280520.46</v>
      </c>
      <c r="Q293" s="25">
        <f t="shared" si="71"/>
        <v>67.491083600166775</v>
      </c>
      <c r="R293" s="27">
        <f t="shared" si="66"/>
        <v>-1280528.9899999998</v>
      </c>
      <c r="S293" s="25">
        <f t="shared" si="72"/>
        <v>100</v>
      </c>
      <c r="T293" s="27">
        <f t="shared" si="67"/>
        <v>0</v>
      </c>
    </row>
    <row r="294" spans="1:20" ht="36" hidden="1" outlineLevel="3">
      <c r="A294" s="4" t="s">
        <v>389</v>
      </c>
      <c r="B294" s="19" t="s">
        <v>390</v>
      </c>
      <c r="C294" s="20"/>
      <c r="D294" s="20">
        <v>10199400</v>
      </c>
      <c r="E294" s="20">
        <v>10488711.539999999</v>
      </c>
      <c r="F294" s="20">
        <v>0</v>
      </c>
      <c r="G294" s="20">
        <v>0</v>
      </c>
      <c r="H294" s="20">
        <v>2923046.41</v>
      </c>
      <c r="I294" s="18">
        <f t="shared" si="75"/>
        <v>2923046.41</v>
      </c>
      <c r="J294" s="20">
        <v>2923046.41</v>
      </c>
      <c r="K294" s="25">
        <f t="shared" si="62"/>
        <v>0.87210116220952583</v>
      </c>
      <c r="L294" s="26"/>
      <c r="M294" s="25" t="e">
        <f t="shared" si="63"/>
        <v>#DIV/0!</v>
      </c>
      <c r="N294" s="27">
        <f t="shared" si="64"/>
        <v>2923046.41</v>
      </c>
      <c r="O294" s="25">
        <f t="shared" si="70"/>
        <v>28.659003568837381</v>
      </c>
      <c r="P294" s="27">
        <f t="shared" si="65"/>
        <v>-7276353.5899999999</v>
      </c>
      <c r="Q294" s="25">
        <f t="shared" si="71"/>
        <v>27.86849842187576</v>
      </c>
      <c r="R294" s="27">
        <f t="shared" si="66"/>
        <v>-7565665.129999999</v>
      </c>
      <c r="S294" s="25">
        <f t="shared" si="72"/>
        <v>100</v>
      </c>
      <c r="T294" s="27">
        <f t="shared" si="67"/>
        <v>0</v>
      </c>
    </row>
    <row r="295" spans="1:20" ht="36" hidden="1" outlineLevel="4">
      <c r="A295" s="4" t="s">
        <v>391</v>
      </c>
      <c r="B295" s="19" t="s">
        <v>392</v>
      </c>
      <c r="C295" s="20"/>
      <c r="D295" s="20">
        <v>10199400</v>
      </c>
      <c r="E295" s="20">
        <v>10488711.539999999</v>
      </c>
      <c r="F295" s="20">
        <v>0</v>
      </c>
      <c r="G295" s="20">
        <v>0</v>
      </c>
      <c r="H295" s="20">
        <v>2923046.41</v>
      </c>
      <c r="I295" s="18">
        <f t="shared" si="75"/>
        <v>2923046.41</v>
      </c>
      <c r="J295" s="20">
        <v>2923046.41</v>
      </c>
      <c r="K295" s="25">
        <f t="shared" si="62"/>
        <v>0.87210116220952583</v>
      </c>
      <c r="L295" s="26"/>
      <c r="M295" s="25" t="e">
        <f t="shared" si="63"/>
        <v>#DIV/0!</v>
      </c>
      <c r="N295" s="27">
        <f t="shared" si="64"/>
        <v>2923046.41</v>
      </c>
      <c r="O295" s="25">
        <f t="shared" si="70"/>
        <v>28.659003568837381</v>
      </c>
      <c r="P295" s="27">
        <f t="shared" si="65"/>
        <v>-7276353.5899999999</v>
      </c>
      <c r="Q295" s="25">
        <f t="shared" si="71"/>
        <v>27.86849842187576</v>
      </c>
      <c r="R295" s="27">
        <f t="shared" si="66"/>
        <v>-7565665.129999999</v>
      </c>
      <c r="S295" s="25">
        <f t="shared" si="72"/>
        <v>100</v>
      </c>
      <c r="T295" s="27">
        <f t="shared" si="67"/>
        <v>0</v>
      </c>
    </row>
    <row r="296" spans="1:20" ht="36" hidden="1" outlineLevel="7">
      <c r="A296" s="4" t="s">
        <v>391</v>
      </c>
      <c r="B296" s="19" t="s">
        <v>392</v>
      </c>
      <c r="C296" s="20"/>
      <c r="D296" s="20">
        <v>10199400</v>
      </c>
      <c r="E296" s="20">
        <v>10488711.539999999</v>
      </c>
      <c r="F296" s="20">
        <v>0</v>
      </c>
      <c r="G296" s="20">
        <v>0</v>
      </c>
      <c r="H296" s="20">
        <v>2923046.41</v>
      </c>
      <c r="I296" s="18">
        <f t="shared" si="75"/>
        <v>2923046.41</v>
      </c>
      <c r="J296" s="20">
        <v>2923046.41</v>
      </c>
      <c r="K296" s="25">
        <f t="shared" si="62"/>
        <v>0.87210116220952583</v>
      </c>
      <c r="L296" s="26"/>
      <c r="M296" s="25" t="e">
        <f t="shared" si="63"/>
        <v>#DIV/0!</v>
      </c>
      <c r="N296" s="27">
        <f t="shared" si="64"/>
        <v>2923046.41</v>
      </c>
      <c r="O296" s="25">
        <f t="shared" si="70"/>
        <v>28.659003568837381</v>
      </c>
      <c r="P296" s="27">
        <f t="shared" si="65"/>
        <v>-7276353.5899999999</v>
      </c>
      <c r="Q296" s="25">
        <f t="shared" si="71"/>
        <v>27.86849842187576</v>
      </c>
      <c r="R296" s="27">
        <f t="shared" si="66"/>
        <v>-7565665.129999999</v>
      </c>
      <c r="S296" s="25">
        <f t="shared" si="72"/>
        <v>100</v>
      </c>
      <c r="T296" s="27">
        <f t="shared" si="67"/>
        <v>0</v>
      </c>
    </row>
    <row r="297" spans="1:20" ht="48" hidden="1" outlineLevel="3">
      <c r="A297" s="4" t="s">
        <v>393</v>
      </c>
      <c r="B297" s="19" t="s">
        <v>366</v>
      </c>
      <c r="C297" s="20"/>
      <c r="D297" s="20">
        <v>4135800</v>
      </c>
      <c r="E297" s="20">
        <v>0</v>
      </c>
      <c r="F297" s="20">
        <v>0</v>
      </c>
      <c r="G297" s="20">
        <v>0</v>
      </c>
      <c r="H297" s="20">
        <v>0</v>
      </c>
      <c r="I297" s="18">
        <f t="shared" si="75"/>
        <v>0</v>
      </c>
      <c r="J297" s="20">
        <v>0</v>
      </c>
      <c r="K297" s="25">
        <f t="shared" si="62"/>
        <v>0</v>
      </c>
      <c r="L297" s="26"/>
      <c r="M297" s="25" t="e">
        <f t="shared" si="63"/>
        <v>#DIV/0!</v>
      </c>
      <c r="N297" s="27">
        <f t="shared" si="64"/>
        <v>0</v>
      </c>
      <c r="O297" s="25">
        <f t="shared" si="70"/>
        <v>0</v>
      </c>
      <c r="P297" s="27">
        <f t="shared" si="65"/>
        <v>-4135800</v>
      </c>
      <c r="Q297" s="25" t="e">
        <f t="shared" si="71"/>
        <v>#DIV/0!</v>
      </c>
      <c r="R297" s="27">
        <f t="shared" si="66"/>
        <v>0</v>
      </c>
      <c r="S297" s="25" t="e">
        <f t="shared" si="72"/>
        <v>#DIV/0!</v>
      </c>
      <c r="T297" s="27">
        <f t="shared" si="67"/>
        <v>0</v>
      </c>
    </row>
    <row r="298" spans="1:20" ht="48" hidden="1" outlineLevel="4">
      <c r="A298" s="4" t="s">
        <v>394</v>
      </c>
      <c r="B298" s="19" t="s">
        <v>368</v>
      </c>
      <c r="C298" s="20"/>
      <c r="D298" s="20">
        <v>4135800</v>
      </c>
      <c r="E298" s="20">
        <v>0</v>
      </c>
      <c r="F298" s="20">
        <v>0</v>
      </c>
      <c r="G298" s="20">
        <v>0</v>
      </c>
      <c r="H298" s="20">
        <v>0</v>
      </c>
      <c r="I298" s="18">
        <f t="shared" si="75"/>
        <v>0</v>
      </c>
      <c r="J298" s="20">
        <v>0</v>
      </c>
      <c r="K298" s="25">
        <f t="shared" si="62"/>
        <v>0</v>
      </c>
      <c r="L298" s="26"/>
      <c r="M298" s="25" t="e">
        <f t="shared" si="63"/>
        <v>#DIV/0!</v>
      </c>
      <c r="N298" s="27">
        <f t="shared" si="64"/>
        <v>0</v>
      </c>
      <c r="O298" s="25">
        <f t="shared" si="70"/>
        <v>0</v>
      </c>
      <c r="P298" s="27">
        <f t="shared" si="65"/>
        <v>-4135800</v>
      </c>
      <c r="Q298" s="25" t="e">
        <f t="shared" si="71"/>
        <v>#DIV/0!</v>
      </c>
      <c r="R298" s="27">
        <f t="shared" si="66"/>
        <v>0</v>
      </c>
      <c r="S298" s="25" t="e">
        <f t="shared" si="72"/>
        <v>#DIV/0!</v>
      </c>
      <c r="T298" s="27">
        <f t="shared" si="67"/>
        <v>0</v>
      </c>
    </row>
    <row r="299" spans="1:20" ht="48" hidden="1" outlineLevel="7">
      <c r="A299" s="4" t="s">
        <v>394</v>
      </c>
      <c r="B299" s="19" t="s">
        <v>368</v>
      </c>
      <c r="C299" s="20"/>
      <c r="D299" s="20">
        <v>4135800</v>
      </c>
      <c r="E299" s="20">
        <v>0</v>
      </c>
      <c r="F299" s="20">
        <v>0</v>
      </c>
      <c r="G299" s="20">
        <v>0</v>
      </c>
      <c r="H299" s="20">
        <v>0</v>
      </c>
      <c r="I299" s="18">
        <f t="shared" si="75"/>
        <v>0</v>
      </c>
      <c r="J299" s="20">
        <v>0</v>
      </c>
      <c r="K299" s="25">
        <f t="shared" si="62"/>
        <v>0</v>
      </c>
      <c r="L299" s="26"/>
      <c r="M299" s="25" t="e">
        <f t="shared" si="63"/>
        <v>#DIV/0!</v>
      </c>
      <c r="N299" s="27">
        <f t="shared" si="64"/>
        <v>0</v>
      </c>
      <c r="O299" s="25">
        <f t="shared" si="70"/>
        <v>0</v>
      </c>
      <c r="P299" s="27">
        <f t="shared" si="65"/>
        <v>-4135800</v>
      </c>
      <c r="Q299" s="25" t="e">
        <f t="shared" si="71"/>
        <v>#DIV/0!</v>
      </c>
      <c r="R299" s="27">
        <f t="shared" si="66"/>
        <v>0</v>
      </c>
      <c r="S299" s="25" t="e">
        <f t="shared" si="72"/>
        <v>#DIV/0!</v>
      </c>
      <c r="T299" s="27">
        <f t="shared" si="67"/>
        <v>0</v>
      </c>
    </row>
    <row r="300" spans="1:20" ht="72" hidden="1" outlineLevel="3">
      <c r="A300" s="4" t="s">
        <v>395</v>
      </c>
      <c r="B300" s="19" t="s">
        <v>396</v>
      </c>
      <c r="C300" s="20"/>
      <c r="D300" s="20">
        <v>17727800</v>
      </c>
      <c r="E300" s="20">
        <v>17727777.48</v>
      </c>
      <c r="F300" s="20">
        <v>0</v>
      </c>
      <c r="G300" s="20">
        <v>0</v>
      </c>
      <c r="H300" s="20">
        <v>0</v>
      </c>
      <c r="I300" s="18">
        <f t="shared" si="75"/>
        <v>0</v>
      </c>
      <c r="J300" s="20">
        <v>0</v>
      </c>
      <c r="K300" s="25">
        <f t="shared" si="62"/>
        <v>0</v>
      </c>
      <c r="L300" s="26"/>
      <c r="M300" s="25" t="e">
        <f t="shared" si="63"/>
        <v>#DIV/0!</v>
      </c>
      <c r="N300" s="27">
        <f t="shared" si="64"/>
        <v>0</v>
      </c>
      <c r="O300" s="25">
        <f t="shared" si="70"/>
        <v>0</v>
      </c>
      <c r="P300" s="27">
        <f t="shared" si="65"/>
        <v>-17727800</v>
      </c>
      <c r="Q300" s="25">
        <f t="shared" si="71"/>
        <v>0</v>
      </c>
      <c r="R300" s="27">
        <f t="shared" si="66"/>
        <v>-17727777.48</v>
      </c>
      <c r="S300" s="25" t="e">
        <f t="shared" si="72"/>
        <v>#DIV/0!</v>
      </c>
      <c r="T300" s="27">
        <f t="shared" si="67"/>
        <v>0</v>
      </c>
    </row>
    <row r="301" spans="1:20" ht="84" hidden="1" outlineLevel="4">
      <c r="A301" s="4" t="s">
        <v>397</v>
      </c>
      <c r="B301" s="19" t="s">
        <v>398</v>
      </c>
      <c r="C301" s="20"/>
      <c r="D301" s="20">
        <v>17727800</v>
      </c>
      <c r="E301" s="20">
        <v>17727777.48</v>
      </c>
      <c r="F301" s="20">
        <v>0</v>
      </c>
      <c r="G301" s="20">
        <v>0</v>
      </c>
      <c r="H301" s="20">
        <v>0</v>
      </c>
      <c r="I301" s="18">
        <f t="shared" si="75"/>
        <v>0</v>
      </c>
      <c r="J301" s="20">
        <v>0</v>
      </c>
      <c r="K301" s="25">
        <f t="shared" si="62"/>
        <v>0</v>
      </c>
      <c r="L301" s="26"/>
      <c r="M301" s="25" t="e">
        <f t="shared" si="63"/>
        <v>#DIV/0!</v>
      </c>
      <c r="N301" s="27">
        <f t="shared" si="64"/>
        <v>0</v>
      </c>
      <c r="O301" s="25">
        <f t="shared" si="70"/>
        <v>0</v>
      </c>
      <c r="P301" s="27">
        <f t="shared" si="65"/>
        <v>-17727800</v>
      </c>
      <c r="Q301" s="25">
        <f t="shared" si="71"/>
        <v>0</v>
      </c>
      <c r="R301" s="27">
        <f t="shared" si="66"/>
        <v>-17727777.48</v>
      </c>
      <c r="S301" s="25" t="e">
        <f t="shared" si="72"/>
        <v>#DIV/0!</v>
      </c>
      <c r="T301" s="27">
        <f t="shared" si="67"/>
        <v>0</v>
      </c>
    </row>
    <row r="302" spans="1:20" ht="84" hidden="1" outlineLevel="7">
      <c r="A302" s="4" t="s">
        <v>397</v>
      </c>
      <c r="B302" s="19" t="s">
        <v>398</v>
      </c>
      <c r="C302" s="20"/>
      <c r="D302" s="20">
        <v>17727800</v>
      </c>
      <c r="E302" s="20">
        <v>17727777.48</v>
      </c>
      <c r="F302" s="20">
        <v>0</v>
      </c>
      <c r="G302" s="20">
        <v>0</v>
      </c>
      <c r="H302" s="20">
        <v>0</v>
      </c>
      <c r="I302" s="18">
        <f t="shared" si="75"/>
        <v>0</v>
      </c>
      <c r="J302" s="20">
        <v>0</v>
      </c>
      <c r="K302" s="25">
        <f t="shared" si="62"/>
        <v>0</v>
      </c>
      <c r="L302" s="26"/>
      <c r="M302" s="25" t="e">
        <f t="shared" si="63"/>
        <v>#DIV/0!</v>
      </c>
      <c r="N302" s="27">
        <f t="shared" si="64"/>
        <v>0</v>
      </c>
      <c r="O302" s="25">
        <f t="shared" si="70"/>
        <v>0</v>
      </c>
      <c r="P302" s="27">
        <f t="shared" si="65"/>
        <v>-17727800</v>
      </c>
      <c r="Q302" s="25">
        <f t="shared" si="71"/>
        <v>0</v>
      </c>
      <c r="R302" s="27">
        <f t="shared" si="66"/>
        <v>-17727777.48</v>
      </c>
      <c r="S302" s="25" t="e">
        <f t="shared" si="72"/>
        <v>#DIV/0!</v>
      </c>
      <c r="T302" s="27">
        <f t="shared" si="67"/>
        <v>0</v>
      </c>
    </row>
    <row r="303" spans="1:20" ht="12" hidden="1" outlineLevel="3">
      <c r="A303" s="4" t="s">
        <v>399</v>
      </c>
      <c r="B303" s="19" t="s">
        <v>400</v>
      </c>
      <c r="C303" s="20"/>
      <c r="D303" s="20">
        <v>48815800</v>
      </c>
      <c r="E303" s="20">
        <v>59205520.729999997</v>
      </c>
      <c r="F303" s="20">
        <v>0</v>
      </c>
      <c r="G303" s="20">
        <v>4380633.33</v>
      </c>
      <c r="H303" s="20">
        <v>31811632.050000001</v>
      </c>
      <c r="I303" s="18">
        <f t="shared" si="75"/>
        <v>36192265.380000003</v>
      </c>
      <c r="J303" s="20">
        <v>36192265.380000003</v>
      </c>
      <c r="K303" s="25">
        <f t="shared" si="62"/>
        <v>10.798089483941373</v>
      </c>
      <c r="L303" s="26"/>
      <c r="M303" s="25" t="e">
        <f t="shared" si="63"/>
        <v>#DIV/0!</v>
      </c>
      <c r="N303" s="27">
        <f t="shared" si="64"/>
        <v>36192265.380000003</v>
      </c>
      <c r="O303" s="25">
        <f t="shared" si="70"/>
        <v>74.140473740059576</v>
      </c>
      <c r="P303" s="27">
        <f t="shared" si="65"/>
        <v>-12623534.619999997</v>
      </c>
      <c r="Q303" s="25">
        <f t="shared" si="71"/>
        <v>61.129882709841688</v>
      </c>
      <c r="R303" s="27">
        <f t="shared" si="66"/>
        <v>-23013255.349999994</v>
      </c>
      <c r="S303" s="25">
        <f t="shared" si="72"/>
        <v>100</v>
      </c>
      <c r="T303" s="27">
        <f t="shared" si="67"/>
        <v>0</v>
      </c>
    </row>
    <row r="304" spans="1:20" ht="24" hidden="1" outlineLevel="4">
      <c r="A304" s="4" t="s">
        <v>401</v>
      </c>
      <c r="B304" s="19" t="s">
        <v>402</v>
      </c>
      <c r="C304" s="20"/>
      <c r="D304" s="20">
        <v>48815800</v>
      </c>
      <c r="E304" s="20">
        <v>59205520.729999997</v>
      </c>
      <c r="F304" s="20">
        <v>0</v>
      </c>
      <c r="G304" s="20">
        <v>4380633.33</v>
      </c>
      <c r="H304" s="20">
        <v>31811632.050000001</v>
      </c>
      <c r="I304" s="18">
        <f t="shared" si="75"/>
        <v>36192265.380000003</v>
      </c>
      <c r="J304" s="20">
        <v>36192265.380000003</v>
      </c>
      <c r="K304" s="25">
        <f t="shared" si="62"/>
        <v>10.798089483941373</v>
      </c>
      <c r="L304" s="26"/>
      <c r="M304" s="25" t="e">
        <f t="shared" si="63"/>
        <v>#DIV/0!</v>
      </c>
      <c r="N304" s="27">
        <f t="shared" si="64"/>
        <v>36192265.380000003</v>
      </c>
      <c r="O304" s="25">
        <f t="shared" si="70"/>
        <v>74.140473740059576</v>
      </c>
      <c r="P304" s="27">
        <f t="shared" si="65"/>
        <v>-12623534.619999997</v>
      </c>
      <c r="Q304" s="25">
        <f t="shared" si="71"/>
        <v>61.129882709841688</v>
      </c>
      <c r="R304" s="27">
        <f t="shared" si="66"/>
        <v>-23013255.349999994</v>
      </c>
      <c r="S304" s="25">
        <f t="shared" si="72"/>
        <v>100</v>
      </c>
      <c r="T304" s="27">
        <f t="shared" si="67"/>
        <v>0</v>
      </c>
    </row>
    <row r="305" spans="1:20" ht="24" hidden="1" outlineLevel="7">
      <c r="A305" s="4" t="s">
        <v>401</v>
      </c>
      <c r="B305" s="19" t="s">
        <v>402</v>
      </c>
      <c r="C305" s="20"/>
      <c r="D305" s="20">
        <v>48815800</v>
      </c>
      <c r="E305" s="20">
        <v>59205520.729999997</v>
      </c>
      <c r="F305" s="20">
        <v>0</v>
      </c>
      <c r="G305" s="20">
        <v>4380633.33</v>
      </c>
      <c r="H305" s="20">
        <v>31811632.050000001</v>
      </c>
      <c r="I305" s="18">
        <f t="shared" si="75"/>
        <v>36192265.380000003</v>
      </c>
      <c r="J305" s="20">
        <v>36192265.380000003</v>
      </c>
      <c r="K305" s="25">
        <f t="shared" si="62"/>
        <v>10.798089483941373</v>
      </c>
      <c r="L305" s="26"/>
      <c r="M305" s="25" t="e">
        <f t="shared" si="63"/>
        <v>#DIV/0!</v>
      </c>
      <c r="N305" s="27">
        <f t="shared" si="64"/>
        <v>36192265.380000003</v>
      </c>
      <c r="O305" s="25">
        <f t="shared" si="70"/>
        <v>74.140473740059576</v>
      </c>
      <c r="P305" s="27">
        <f t="shared" si="65"/>
        <v>-12623534.619999997</v>
      </c>
      <c r="Q305" s="25">
        <f t="shared" si="71"/>
        <v>61.129882709841688</v>
      </c>
      <c r="R305" s="27">
        <f t="shared" si="66"/>
        <v>-23013255.349999994</v>
      </c>
      <c r="S305" s="25">
        <f t="shared" si="72"/>
        <v>100</v>
      </c>
      <c r="T305" s="27">
        <f t="shared" si="67"/>
        <v>0</v>
      </c>
    </row>
    <row r="306" spans="1:20" ht="24" outlineLevel="2" collapsed="1">
      <c r="A306" s="4" t="s">
        <v>403</v>
      </c>
      <c r="B306" s="19" t="s">
        <v>404</v>
      </c>
      <c r="C306" s="20">
        <v>118973197.61</v>
      </c>
      <c r="D306" s="20">
        <v>149889100</v>
      </c>
      <c r="E306" s="20">
        <v>151275868.97</v>
      </c>
      <c r="F306" s="20">
        <v>31338418.440000001</v>
      </c>
      <c r="G306" s="20">
        <v>54511146.969999999</v>
      </c>
      <c r="H306" s="20">
        <v>36195610.799999997</v>
      </c>
      <c r="I306" s="18">
        <f t="shared" si="75"/>
        <v>122045176.20999999</v>
      </c>
      <c r="J306" s="20">
        <v>115163976.20999999</v>
      </c>
      <c r="K306" s="25">
        <f t="shared" si="62"/>
        <v>34.359576759991015</v>
      </c>
      <c r="L306" s="26" t="s">
        <v>488</v>
      </c>
      <c r="M306" s="25">
        <f t="shared" si="63"/>
        <v>96.798252483314087</v>
      </c>
      <c r="N306" s="27">
        <f t="shared" si="64"/>
        <v>-3809221.400000006</v>
      </c>
      <c r="O306" s="25">
        <f t="shared" si="70"/>
        <v>76.832789182135315</v>
      </c>
      <c r="P306" s="27">
        <f t="shared" si="65"/>
        <v>-34725123.790000007</v>
      </c>
      <c r="Q306" s="25">
        <f t="shared" si="71"/>
        <v>76.128451281835652</v>
      </c>
      <c r="R306" s="27">
        <f t="shared" si="66"/>
        <v>-36111892.760000005</v>
      </c>
      <c r="S306" s="25">
        <f t="shared" si="72"/>
        <v>94.3617599534129</v>
      </c>
      <c r="T306" s="27">
        <f t="shared" si="67"/>
        <v>-6881200</v>
      </c>
    </row>
    <row r="307" spans="1:20" ht="36" hidden="1" outlineLevel="3">
      <c r="A307" s="4" t="s">
        <v>405</v>
      </c>
      <c r="B307" s="19" t="s">
        <v>406</v>
      </c>
      <c r="C307" s="20"/>
      <c r="D307" s="20">
        <v>133873600</v>
      </c>
      <c r="E307" s="20">
        <v>135207863</v>
      </c>
      <c r="F307" s="20">
        <v>31083587.66</v>
      </c>
      <c r="G307" s="20">
        <v>46895921.520000003</v>
      </c>
      <c r="H307" s="20">
        <v>29833010.789999999</v>
      </c>
      <c r="I307" s="18">
        <f t="shared" si="75"/>
        <v>107812519.97</v>
      </c>
      <c r="J307" s="20">
        <v>100931319.97</v>
      </c>
      <c r="K307" s="25">
        <f t="shared" si="62"/>
        <v>30.113213785469284</v>
      </c>
      <c r="L307" s="26"/>
      <c r="M307" s="25" t="e">
        <f t="shared" si="63"/>
        <v>#DIV/0!</v>
      </c>
      <c r="N307" s="27">
        <f t="shared" si="64"/>
        <v>100931319.97</v>
      </c>
      <c r="O307" s="25">
        <f t="shared" si="70"/>
        <v>75.392997551421644</v>
      </c>
      <c r="P307" s="27">
        <f t="shared" si="65"/>
        <v>-32942280.030000001</v>
      </c>
      <c r="Q307" s="25">
        <f t="shared" si="71"/>
        <v>74.649001715233084</v>
      </c>
      <c r="R307" s="27">
        <f t="shared" si="66"/>
        <v>-34276543.030000001</v>
      </c>
      <c r="S307" s="25">
        <f t="shared" si="72"/>
        <v>93.617438863394739</v>
      </c>
      <c r="T307" s="27">
        <f t="shared" si="67"/>
        <v>-6881200</v>
      </c>
    </row>
    <row r="308" spans="1:20" ht="48" hidden="1" outlineLevel="4">
      <c r="A308" s="4" t="s">
        <v>407</v>
      </c>
      <c r="B308" s="19" t="s">
        <v>408</v>
      </c>
      <c r="C308" s="20"/>
      <c r="D308" s="20">
        <v>133873600</v>
      </c>
      <c r="E308" s="20">
        <v>135207863</v>
      </c>
      <c r="F308" s="20">
        <v>31083587.66</v>
      </c>
      <c r="G308" s="20">
        <v>46895921.520000003</v>
      </c>
      <c r="H308" s="20">
        <v>29833010.789999999</v>
      </c>
      <c r="I308" s="18">
        <f t="shared" si="75"/>
        <v>107812519.97</v>
      </c>
      <c r="J308" s="20">
        <v>100931319.97</v>
      </c>
      <c r="K308" s="25">
        <f t="shared" si="62"/>
        <v>30.113213785469284</v>
      </c>
      <c r="L308" s="26"/>
      <c r="M308" s="25" t="e">
        <f t="shared" si="63"/>
        <v>#DIV/0!</v>
      </c>
      <c r="N308" s="27">
        <f t="shared" si="64"/>
        <v>100931319.97</v>
      </c>
      <c r="O308" s="25">
        <f t="shared" si="70"/>
        <v>75.392997551421644</v>
      </c>
      <c r="P308" s="27">
        <f t="shared" si="65"/>
        <v>-32942280.030000001</v>
      </c>
      <c r="Q308" s="25">
        <f t="shared" si="71"/>
        <v>74.649001715233084</v>
      </c>
      <c r="R308" s="27">
        <f t="shared" si="66"/>
        <v>-34276543.030000001</v>
      </c>
      <c r="S308" s="25">
        <f t="shared" si="72"/>
        <v>93.617438863394739</v>
      </c>
      <c r="T308" s="27">
        <f t="shared" si="67"/>
        <v>-6881200</v>
      </c>
    </row>
    <row r="309" spans="1:20" ht="48" hidden="1" outlineLevel="7">
      <c r="A309" s="4" t="s">
        <v>407</v>
      </c>
      <c r="B309" s="19" t="s">
        <v>408</v>
      </c>
      <c r="C309" s="20"/>
      <c r="D309" s="20">
        <v>133873600</v>
      </c>
      <c r="E309" s="20">
        <v>135207863</v>
      </c>
      <c r="F309" s="20">
        <v>31083587.66</v>
      </c>
      <c r="G309" s="20">
        <v>46895921.520000003</v>
      </c>
      <c r="H309" s="20">
        <v>29833010.789999999</v>
      </c>
      <c r="I309" s="18">
        <f t="shared" si="75"/>
        <v>107812519.97</v>
      </c>
      <c r="J309" s="20">
        <v>100931319.97</v>
      </c>
      <c r="K309" s="25">
        <f t="shared" si="62"/>
        <v>30.113213785469284</v>
      </c>
      <c r="L309" s="26"/>
      <c r="M309" s="25" t="e">
        <f t="shared" si="63"/>
        <v>#DIV/0!</v>
      </c>
      <c r="N309" s="27">
        <f t="shared" si="64"/>
        <v>100931319.97</v>
      </c>
      <c r="O309" s="25">
        <f t="shared" si="70"/>
        <v>75.392997551421644</v>
      </c>
      <c r="P309" s="27">
        <f t="shared" si="65"/>
        <v>-32942280.030000001</v>
      </c>
      <c r="Q309" s="25">
        <f t="shared" si="71"/>
        <v>74.649001715233084</v>
      </c>
      <c r="R309" s="27">
        <f t="shared" si="66"/>
        <v>-34276543.030000001</v>
      </c>
      <c r="S309" s="25">
        <f t="shared" si="72"/>
        <v>93.617438863394739</v>
      </c>
      <c r="T309" s="27">
        <f t="shared" si="67"/>
        <v>-6881200</v>
      </c>
    </row>
    <row r="310" spans="1:20" ht="72" hidden="1" outlineLevel="3">
      <c r="A310" s="4" t="s">
        <v>409</v>
      </c>
      <c r="B310" s="19" t="s">
        <v>410</v>
      </c>
      <c r="C310" s="20"/>
      <c r="D310" s="20">
        <v>13047200</v>
      </c>
      <c r="E310" s="20">
        <v>13047236.4</v>
      </c>
      <c r="F310" s="20">
        <v>0</v>
      </c>
      <c r="G310" s="20">
        <v>7116674.4000000004</v>
      </c>
      <c r="H310" s="20">
        <v>5930562</v>
      </c>
      <c r="I310" s="18">
        <f t="shared" si="75"/>
        <v>13047236.4</v>
      </c>
      <c r="J310" s="20">
        <v>13047236.4</v>
      </c>
      <c r="K310" s="25">
        <f t="shared" si="62"/>
        <v>3.8926888020441761</v>
      </c>
      <c r="L310" s="26"/>
      <c r="M310" s="25" t="e">
        <f t="shared" si="63"/>
        <v>#DIV/0!</v>
      </c>
      <c r="N310" s="27">
        <f t="shared" si="64"/>
        <v>13047236.4</v>
      </c>
      <c r="O310" s="25">
        <f t="shared" si="70"/>
        <v>100.00027898706236</v>
      </c>
      <c r="P310" s="27">
        <f t="shared" si="65"/>
        <v>36.400000000372529</v>
      </c>
      <c r="Q310" s="25">
        <f t="shared" si="71"/>
        <v>100</v>
      </c>
      <c r="R310" s="27">
        <f t="shared" si="66"/>
        <v>0</v>
      </c>
      <c r="S310" s="25">
        <f t="shared" si="72"/>
        <v>100</v>
      </c>
      <c r="T310" s="27">
        <f t="shared" si="67"/>
        <v>0</v>
      </c>
    </row>
    <row r="311" spans="1:20" ht="72" hidden="1" outlineLevel="4">
      <c r="A311" s="4" t="s">
        <v>411</v>
      </c>
      <c r="B311" s="19" t="s">
        <v>412</v>
      </c>
      <c r="C311" s="20"/>
      <c r="D311" s="20">
        <v>13047200</v>
      </c>
      <c r="E311" s="20">
        <v>13047236.4</v>
      </c>
      <c r="F311" s="20">
        <v>0</v>
      </c>
      <c r="G311" s="20">
        <v>7116674.4000000004</v>
      </c>
      <c r="H311" s="20">
        <v>5930562</v>
      </c>
      <c r="I311" s="18">
        <f t="shared" si="75"/>
        <v>13047236.4</v>
      </c>
      <c r="J311" s="20">
        <v>13047236.4</v>
      </c>
      <c r="K311" s="25">
        <f t="shared" si="62"/>
        <v>3.8926888020441761</v>
      </c>
      <c r="L311" s="26"/>
      <c r="M311" s="25" t="e">
        <f t="shared" si="63"/>
        <v>#DIV/0!</v>
      </c>
      <c r="N311" s="27">
        <f t="shared" si="64"/>
        <v>13047236.4</v>
      </c>
      <c r="O311" s="25">
        <f t="shared" si="70"/>
        <v>100.00027898706236</v>
      </c>
      <c r="P311" s="27">
        <f t="shared" si="65"/>
        <v>36.400000000372529</v>
      </c>
      <c r="Q311" s="25">
        <f t="shared" si="71"/>
        <v>100</v>
      </c>
      <c r="R311" s="27">
        <f t="shared" si="66"/>
        <v>0</v>
      </c>
      <c r="S311" s="25">
        <f t="shared" si="72"/>
        <v>100</v>
      </c>
      <c r="T311" s="27">
        <f t="shared" si="67"/>
        <v>0</v>
      </c>
    </row>
    <row r="312" spans="1:20" ht="72" hidden="1" outlineLevel="7">
      <c r="A312" s="4" t="s">
        <v>411</v>
      </c>
      <c r="B312" s="19" t="s">
        <v>412</v>
      </c>
      <c r="C312" s="20"/>
      <c r="D312" s="20">
        <v>13047200</v>
      </c>
      <c r="E312" s="20">
        <v>13047236.4</v>
      </c>
      <c r="F312" s="20">
        <v>0</v>
      </c>
      <c r="G312" s="20">
        <v>7116674.4000000004</v>
      </c>
      <c r="H312" s="20">
        <v>5930562</v>
      </c>
      <c r="I312" s="18">
        <f t="shared" si="75"/>
        <v>13047236.4</v>
      </c>
      <c r="J312" s="20">
        <v>13047236.4</v>
      </c>
      <c r="K312" s="25">
        <f t="shared" si="62"/>
        <v>3.8926888020441761</v>
      </c>
      <c r="L312" s="26"/>
      <c r="M312" s="25" t="e">
        <f t="shared" si="63"/>
        <v>#DIV/0!</v>
      </c>
      <c r="N312" s="27">
        <f t="shared" si="64"/>
        <v>13047236.4</v>
      </c>
      <c r="O312" s="25">
        <f t="shared" si="70"/>
        <v>100.00027898706236</v>
      </c>
      <c r="P312" s="27">
        <f t="shared" si="65"/>
        <v>36.400000000372529</v>
      </c>
      <c r="Q312" s="25">
        <f t="shared" si="71"/>
        <v>100</v>
      </c>
      <c r="R312" s="27">
        <f t="shared" si="66"/>
        <v>0</v>
      </c>
      <c r="S312" s="25">
        <f t="shared" si="72"/>
        <v>100</v>
      </c>
      <c r="T312" s="27">
        <f t="shared" si="67"/>
        <v>0</v>
      </c>
    </row>
    <row r="313" spans="1:20" ht="48" hidden="1" outlineLevel="3">
      <c r="A313" s="4" t="s">
        <v>413</v>
      </c>
      <c r="B313" s="19" t="s">
        <v>414</v>
      </c>
      <c r="C313" s="20"/>
      <c r="D313" s="20">
        <v>440100</v>
      </c>
      <c r="E313" s="20">
        <v>496000</v>
      </c>
      <c r="F313" s="20">
        <v>81590.42</v>
      </c>
      <c r="G313" s="20">
        <v>110025</v>
      </c>
      <c r="H313" s="20">
        <v>110025</v>
      </c>
      <c r="I313" s="18">
        <f t="shared" si="75"/>
        <v>301640.42</v>
      </c>
      <c r="J313" s="20">
        <v>301640.42</v>
      </c>
      <c r="K313" s="25">
        <f t="shared" si="62"/>
        <v>8.9995478673008639E-2</v>
      </c>
      <c r="L313" s="26"/>
      <c r="M313" s="25" t="e">
        <f t="shared" si="63"/>
        <v>#DIV/0!</v>
      </c>
      <c r="N313" s="27">
        <f t="shared" si="64"/>
        <v>301640.42</v>
      </c>
      <c r="O313" s="25">
        <f t="shared" si="70"/>
        <v>68.539063849125199</v>
      </c>
      <c r="P313" s="27">
        <f t="shared" si="65"/>
        <v>-138459.58000000002</v>
      </c>
      <c r="Q313" s="25">
        <f t="shared" si="71"/>
        <v>60.814600806451615</v>
      </c>
      <c r="R313" s="27">
        <f t="shared" si="66"/>
        <v>-194359.58000000002</v>
      </c>
      <c r="S313" s="25">
        <f t="shared" si="72"/>
        <v>100</v>
      </c>
      <c r="T313" s="27">
        <f t="shared" si="67"/>
        <v>0</v>
      </c>
    </row>
    <row r="314" spans="1:20" ht="48" hidden="1" outlineLevel="4">
      <c r="A314" s="4" t="s">
        <v>415</v>
      </c>
      <c r="B314" s="19" t="s">
        <v>416</v>
      </c>
      <c r="C314" s="20"/>
      <c r="D314" s="20">
        <v>440100</v>
      </c>
      <c r="E314" s="20">
        <v>496000</v>
      </c>
      <c r="F314" s="20">
        <v>81590.42</v>
      </c>
      <c r="G314" s="20">
        <v>110025</v>
      </c>
      <c r="H314" s="20">
        <v>110025</v>
      </c>
      <c r="I314" s="18">
        <f t="shared" si="75"/>
        <v>301640.42</v>
      </c>
      <c r="J314" s="20">
        <v>301640.42</v>
      </c>
      <c r="K314" s="25">
        <f t="shared" si="62"/>
        <v>8.9995478673008639E-2</v>
      </c>
      <c r="L314" s="26"/>
      <c r="M314" s="25" t="e">
        <f t="shared" si="63"/>
        <v>#DIV/0!</v>
      </c>
      <c r="N314" s="27">
        <f t="shared" si="64"/>
        <v>301640.42</v>
      </c>
      <c r="O314" s="25">
        <f t="shared" si="70"/>
        <v>68.539063849125199</v>
      </c>
      <c r="P314" s="27">
        <f t="shared" si="65"/>
        <v>-138459.58000000002</v>
      </c>
      <c r="Q314" s="25">
        <f t="shared" si="71"/>
        <v>60.814600806451615</v>
      </c>
      <c r="R314" s="27">
        <f t="shared" si="66"/>
        <v>-194359.58000000002</v>
      </c>
      <c r="S314" s="25">
        <f t="shared" si="72"/>
        <v>100</v>
      </c>
      <c r="T314" s="27">
        <f t="shared" si="67"/>
        <v>0</v>
      </c>
    </row>
    <row r="315" spans="1:20" ht="48" hidden="1" outlineLevel="7">
      <c r="A315" s="4" t="s">
        <v>415</v>
      </c>
      <c r="B315" s="19" t="s">
        <v>416</v>
      </c>
      <c r="C315" s="20"/>
      <c r="D315" s="20">
        <v>440100</v>
      </c>
      <c r="E315" s="20">
        <v>496000</v>
      </c>
      <c r="F315" s="20">
        <v>81590.42</v>
      </c>
      <c r="G315" s="20">
        <v>110025</v>
      </c>
      <c r="H315" s="20">
        <v>110025</v>
      </c>
      <c r="I315" s="18">
        <f t="shared" si="75"/>
        <v>301640.42</v>
      </c>
      <c r="J315" s="20">
        <v>301640.42</v>
      </c>
      <c r="K315" s="25">
        <f t="shared" si="62"/>
        <v>8.9995478673008639E-2</v>
      </c>
      <c r="L315" s="26"/>
      <c r="M315" s="25" t="e">
        <f t="shared" si="63"/>
        <v>#DIV/0!</v>
      </c>
      <c r="N315" s="27">
        <f t="shared" si="64"/>
        <v>301640.42</v>
      </c>
      <c r="O315" s="25">
        <f t="shared" si="70"/>
        <v>68.539063849125199</v>
      </c>
      <c r="P315" s="27">
        <f t="shared" si="65"/>
        <v>-138459.58000000002</v>
      </c>
      <c r="Q315" s="25">
        <f t="shared" si="71"/>
        <v>60.814600806451615</v>
      </c>
      <c r="R315" s="27">
        <f t="shared" si="66"/>
        <v>-194359.58000000002</v>
      </c>
      <c r="S315" s="25">
        <f t="shared" si="72"/>
        <v>100</v>
      </c>
      <c r="T315" s="27">
        <f t="shared" si="67"/>
        <v>0</v>
      </c>
    </row>
    <row r="316" spans="1:20" ht="72" hidden="1" outlineLevel="3">
      <c r="A316" s="4" t="s">
        <v>417</v>
      </c>
      <c r="B316" s="19" t="s">
        <v>418</v>
      </c>
      <c r="C316" s="20"/>
      <c r="D316" s="20">
        <v>4500</v>
      </c>
      <c r="E316" s="20">
        <v>4500</v>
      </c>
      <c r="F316" s="20">
        <v>0</v>
      </c>
      <c r="G316" s="20">
        <v>0</v>
      </c>
      <c r="H316" s="20">
        <v>0</v>
      </c>
      <c r="I316" s="18">
        <f t="shared" si="75"/>
        <v>0</v>
      </c>
      <c r="J316" s="20">
        <v>0</v>
      </c>
      <c r="K316" s="25">
        <f t="shared" si="62"/>
        <v>0</v>
      </c>
      <c r="L316" s="26"/>
      <c r="M316" s="25" t="e">
        <f t="shared" si="63"/>
        <v>#DIV/0!</v>
      </c>
      <c r="N316" s="27">
        <f t="shared" si="64"/>
        <v>0</v>
      </c>
      <c r="O316" s="25">
        <f t="shared" si="70"/>
        <v>0</v>
      </c>
      <c r="P316" s="27">
        <f t="shared" si="65"/>
        <v>-4500</v>
      </c>
      <c r="Q316" s="25">
        <f t="shared" si="71"/>
        <v>0</v>
      </c>
      <c r="R316" s="27">
        <f t="shared" si="66"/>
        <v>-4500</v>
      </c>
      <c r="S316" s="25" t="e">
        <f t="shared" si="72"/>
        <v>#DIV/0!</v>
      </c>
      <c r="T316" s="27">
        <f t="shared" si="67"/>
        <v>0</v>
      </c>
    </row>
    <row r="317" spans="1:20" ht="72" hidden="1" outlineLevel="4">
      <c r="A317" s="4" t="s">
        <v>419</v>
      </c>
      <c r="B317" s="19" t="s">
        <v>420</v>
      </c>
      <c r="C317" s="20"/>
      <c r="D317" s="20">
        <v>4500</v>
      </c>
      <c r="E317" s="20">
        <v>4500</v>
      </c>
      <c r="F317" s="20">
        <v>0</v>
      </c>
      <c r="G317" s="20">
        <v>0</v>
      </c>
      <c r="H317" s="20">
        <v>0</v>
      </c>
      <c r="I317" s="18">
        <f t="shared" si="75"/>
        <v>0</v>
      </c>
      <c r="J317" s="20">
        <v>0</v>
      </c>
      <c r="K317" s="25">
        <f t="shared" si="62"/>
        <v>0</v>
      </c>
      <c r="L317" s="26"/>
      <c r="M317" s="25" t="e">
        <f t="shared" si="63"/>
        <v>#DIV/0!</v>
      </c>
      <c r="N317" s="27">
        <f t="shared" si="64"/>
        <v>0</v>
      </c>
      <c r="O317" s="25">
        <f t="shared" si="70"/>
        <v>0</v>
      </c>
      <c r="P317" s="27">
        <f t="shared" si="65"/>
        <v>-4500</v>
      </c>
      <c r="Q317" s="25">
        <f t="shared" si="71"/>
        <v>0</v>
      </c>
      <c r="R317" s="27">
        <f t="shared" si="66"/>
        <v>-4500</v>
      </c>
      <c r="S317" s="25" t="e">
        <f t="shared" si="72"/>
        <v>#DIV/0!</v>
      </c>
      <c r="T317" s="27">
        <f t="shared" si="67"/>
        <v>0</v>
      </c>
    </row>
    <row r="318" spans="1:20" ht="72" hidden="1" outlineLevel="7">
      <c r="A318" s="4" t="s">
        <v>419</v>
      </c>
      <c r="B318" s="19" t="s">
        <v>420</v>
      </c>
      <c r="C318" s="20"/>
      <c r="D318" s="20">
        <v>4500</v>
      </c>
      <c r="E318" s="20">
        <v>4500</v>
      </c>
      <c r="F318" s="20">
        <v>0</v>
      </c>
      <c r="G318" s="20">
        <v>0</v>
      </c>
      <c r="H318" s="20">
        <v>0</v>
      </c>
      <c r="I318" s="18">
        <f t="shared" si="75"/>
        <v>0</v>
      </c>
      <c r="J318" s="20">
        <v>0</v>
      </c>
      <c r="K318" s="25">
        <f t="shared" si="62"/>
        <v>0</v>
      </c>
      <c r="L318" s="26"/>
      <c r="M318" s="25" t="e">
        <f t="shared" si="63"/>
        <v>#DIV/0!</v>
      </c>
      <c r="N318" s="27">
        <f t="shared" si="64"/>
        <v>0</v>
      </c>
      <c r="O318" s="25">
        <f t="shared" si="70"/>
        <v>0</v>
      </c>
      <c r="P318" s="27">
        <f t="shared" si="65"/>
        <v>-4500</v>
      </c>
      <c r="Q318" s="25">
        <f t="shared" si="71"/>
        <v>0</v>
      </c>
      <c r="R318" s="27">
        <f t="shared" si="66"/>
        <v>-4500</v>
      </c>
      <c r="S318" s="25" t="e">
        <f t="shared" si="72"/>
        <v>#DIV/0!</v>
      </c>
      <c r="T318" s="27">
        <f t="shared" si="67"/>
        <v>0</v>
      </c>
    </row>
    <row r="319" spans="1:20" ht="60" hidden="1" outlineLevel="3">
      <c r="A319" s="4" t="s">
        <v>421</v>
      </c>
      <c r="B319" s="19" t="s">
        <v>422</v>
      </c>
      <c r="C319" s="20"/>
      <c r="D319" s="20">
        <v>0</v>
      </c>
      <c r="E319" s="20">
        <v>220</v>
      </c>
      <c r="F319" s="20">
        <v>0</v>
      </c>
      <c r="G319" s="20">
        <v>0</v>
      </c>
      <c r="H319" s="20">
        <v>0</v>
      </c>
      <c r="I319" s="18">
        <f t="shared" si="75"/>
        <v>0</v>
      </c>
      <c r="J319" s="20">
        <v>0</v>
      </c>
      <c r="K319" s="25">
        <f t="shared" si="62"/>
        <v>0</v>
      </c>
      <c r="L319" s="26"/>
      <c r="M319" s="25" t="e">
        <f t="shared" si="63"/>
        <v>#DIV/0!</v>
      </c>
      <c r="N319" s="27">
        <f t="shared" si="64"/>
        <v>0</v>
      </c>
      <c r="O319" s="25" t="e">
        <f t="shared" si="70"/>
        <v>#DIV/0!</v>
      </c>
      <c r="P319" s="27">
        <f t="shared" si="65"/>
        <v>0</v>
      </c>
      <c r="Q319" s="25">
        <f t="shared" si="71"/>
        <v>0</v>
      </c>
      <c r="R319" s="27">
        <f t="shared" si="66"/>
        <v>-220</v>
      </c>
      <c r="S319" s="25" t="e">
        <f t="shared" si="72"/>
        <v>#DIV/0!</v>
      </c>
      <c r="T319" s="27">
        <f t="shared" si="67"/>
        <v>0</v>
      </c>
    </row>
    <row r="320" spans="1:20" ht="60" hidden="1" outlineLevel="4">
      <c r="A320" s="4" t="s">
        <v>423</v>
      </c>
      <c r="B320" s="19" t="s">
        <v>424</v>
      </c>
      <c r="C320" s="20"/>
      <c r="D320" s="20">
        <v>0</v>
      </c>
      <c r="E320" s="20">
        <v>220</v>
      </c>
      <c r="F320" s="20">
        <v>0</v>
      </c>
      <c r="G320" s="20">
        <v>0</v>
      </c>
      <c r="H320" s="20">
        <v>0</v>
      </c>
      <c r="I320" s="18">
        <f t="shared" si="75"/>
        <v>0</v>
      </c>
      <c r="J320" s="20">
        <v>0</v>
      </c>
      <c r="K320" s="25">
        <f t="shared" si="62"/>
        <v>0</v>
      </c>
      <c r="L320" s="26"/>
      <c r="M320" s="25" t="e">
        <f t="shared" si="63"/>
        <v>#DIV/0!</v>
      </c>
      <c r="N320" s="27">
        <f t="shared" si="64"/>
        <v>0</v>
      </c>
      <c r="O320" s="25" t="e">
        <f t="shared" si="70"/>
        <v>#DIV/0!</v>
      </c>
      <c r="P320" s="27">
        <f t="shared" si="65"/>
        <v>0</v>
      </c>
      <c r="Q320" s="25">
        <f t="shared" si="71"/>
        <v>0</v>
      </c>
      <c r="R320" s="27">
        <f t="shared" si="66"/>
        <v>-220</v>
      </c>
      <c r="S320" s="25" t="e">
        <f t="shared" si="72"/>
        <v>#DIV/0!</v>
      </c>
      <c r="T320" s="27">
        <f t="shared" si="67"/>
        <v>0</v>
      </c>
    </row>
    <row r="321" spans="1:20" ht="60" hidden="1" outlineLevel="7">
      <c r="A321" s="4" t="s">
        <v>423</v>
      </c>
      <c r="B321" s="19" t="s">
        <v>424</v>
      </c>
      <c r="C321" s="20"/>
      <c r="D321" s="20">
        <v>0</v>
      </c>
      <c r="E321" s="20">
        <v>220</v>
      </c>
      <c r="F321" s="20">
        <v>0</v>
      </c>
      <c r="G321" s="20">
        <v>0</v>
      </c>
      <c r="H321" s="20">
        <v>0</v>
      </c>
      <c r="I321" s="18">
        <f t="shared" si="75"/>
        <v>0</v>
      </c>
      <c r="J321" s="20">
        <v>0</v>
      </c>
      <c r="K321" s="25">
        <f t="shared" si="62"/>
        <v>0</v>
      </c>
      <c r="L321" s="26"/>
      <c r="M321" s="25" t="e">
        <f t="shared" si="63"/>
        <v>#DIV/0!</v>
      </c>
      <c r="N321" s="27">
        <f t="shared" si="64"/>
        <v>0</v>
      </c>
      <c r="O321" s="25" t="e">
        <f t="shared" si="70"/>
        <v>#DIV/0!</v>
      </c>
      <c r="P321" s="27">
        <f t="shared" si="65"/>
        <v>0</v>
      </c>
      <c r="Q321" s="25">
        <f t="shared" si="71"/>
        <v>0</v>
      </c>
      <c r="R321" s="27">
        <f t="shared" si="66"/>
        <v>-220</v>
      </c>
      <c r="S321" s="25" t="e">
        <f t="shared" si="72"/>
        <v>#DIV/0!</v>
      </c>
      <c r="T321" s="27">
        <f t="shared" si="67"/>
        <v>0</v>
      </c>
    </row>
    <row r="322" spans="1:20" ht="60" hidden="1" outlineLevel="3">
      <c r="A322" s="4" t="s">
        <v>425</v>
      </c>
      <c r="B322" s="19" t="s">
        <v>426</v>
      </c>
      <c r="C322" s="20"/>
      <c r="D322" s="20">
        <v>200</v>
      </c>
      <c r="E322" s="20">
        <v>0</v>
      </c>
      <c r="F322" s="20">
        <v>0</v>
      </c>
      <c r="G322" s="20">
        <v>0</v>
      </c>
      <c r="H322" s="20">
        <v>0</v>
      </c>
      <c r="I322" s="18">
        <f t="shared" si="75"/>
        <v>0</v>
      </c>
      <c r="J322" s="20">
        <v>0</v>
      </c>
      <c r="K322" s="25">
        <f t="shared" si="62"/>
        <v>0</v>
      </c>
      <c r="L322" s="26"/>
      <c r="M322" s="25" t="e">
        <f t="shared" si="63"/>
        <v>#DIV/0!</v>
      </c>
      <c r="N322" s="27">
        <f t="shared" si="64"/>
        <v>0</v>
      </c>
      <c r="O322" s="25">
        <f t="shared" si="70"/>
        <v>0</v>
      </c>
      <c r="P322" s="27">
        <f t="shared" si="65"/>
        <v>-200</v>
      </c>
      <c r="Q322" s="25" t="e">
        <f t="shared" si="71"/>
        <v>#DIV/0!</v>
      </c>
      <c r="R322" s="27">
        <f t="shared" si="66"/>
        <v>0</v>
      </c>
      <c r="S322" s="25" t="e">
        <f t="shared" si="72"/>
        <v>#DIV/0!</v>
      </c>
      <c r="T322" s="27">
        <f t="shared" si="67"/>
        <v>0</v>
      </c>
    </row>
    <row r="323" spans="1:20" ht="60" hidden="1" outlineLevel="4">
      <c r="A323" s="4" t="s">
        <v>427</v>
      </c>
      <c r="B323" s="19" t="s">
        <v>428</v>
      </c>
      <c r="C323" s="20"/>
      <c r="D323" s="20">
        <v>200</v>
      </c>
      <c r="E323" s="20">
        <v>0</v>
      </c>
      <c r="F323" s="20">
        <v>0</v>
      </c>
      <c r="G323" s="20">
        <v>0</v>
      </c>
      <c r="H323" s="20">
        <v>0</v>
      </c>
      <c r="I323" s="18">
        <f t="shared" si="75"/>
        <v>0</v>
      </c>
      <c r="J323" s="20">
        <v>0</v>
      </c>
      <c r="K323" s="25">
        <f t="shared" si="62"/>
        <v>0</v>
      </c>
      <c r="L323" s="26"/>
      <c r="M323" s="25" t="e">
        <f t="shared" si="63"/>
        <v>#DIV/0!</v>
      </c>
      <c r="N323" s="27">
        <f t="shared" si="64"/>
        <v>0</v>
      </c>
      <c r="O323" s="25">
        <f t="shared" si="70"/>
        <v>0</v>
      </c>
      <c r="P323" s="27">
        <f t="shared" si="65"/>
        <v>-200</v>
      </c>
      <c r="Q323" s="25" t="e">
        <f t="shared" si="71"/>
        <v>#DIV/0!</v>
      </c>
      <c r="R323" s="27">
        <f t="shared" si="66"/>
        <v>0</v>
      </c>
      <c r="S323" s="25" t="e">
        <f t="shared" si="72"/>
        <v>#DIV/0!</v>
      </c>
      <c r="T323" s="27">
        <f t="shared" si="67"/>
        <v>0</v>
      </c>
    </row>
    <row r="324" spans="1:20" ht="60" hidden="1" outlineLevel="7">
      <c r="A324" s="4" t="s">
        <v>427</v>
      </c>
      <c r="B324" s="19" t="s">
        <v>428</v>
      </c>
      <c r="C324" s="20"/>
      <c r="D324" s="20">
        <v>200</v>
      </c>
      <c r="E324" s="20">
        <v>0</v>
      </c>
      <c r="F324" s="20">
        <v>0</v>
      </c>
      <c r="G324" s="20">
        <v>0</v>
      </c>
      <c r="H324" s="20">
        <v>0</v>
      </c>
      <c r="I324" s="18">
        <f t="shared" si="75"/>
        <v>0</v>
      </c>
      <c r="J324" s="20">
        <v>0</v>
      </c>
      <c r="K324" s="25">
        <f t="shared" si="62"/>
        <v>0</v>
      </c>
      <c r="L324" s="26"/>
      <c r="M324" s="25" t="e">
        <f t="shared" si="63"/>
        <v>#DIV/0!</v>
      </c>
      <c r="N324" s="27">
        <f t="shared" si="64"/>
        <v>0</v>
      </c>
      <c r="O324" s="25">
        <f t="shared" si="70"/>
        <v>0</v>
      </c>
      <c r="P324" s="27">
        <f t="shared" si="65"/>
        <v>-200</v>
      </c>
      <c r="Q324" s="25" t="e">
        <f t="shared" si="71"/>
        <v>#DIV/0!</v>
      </c>
      <c r="R324" s="27">
        <f t="shared" si="66"/>
        <v>0</v>
      </c>
      <c r="S324" s="25" t="e">
        <f t="shared" si="72"/>
        <v>#DIV/0!</v>
      </c>
      <c r="T324" s="27">
        <f t="shared" si="67"/>
        <v>0</v>
      </c>
    </row>
    <row r="325" spans="1:20" ht="36" hidden="1" outlineLevel="3">
      <c r="A325" s="4" t="s">
        <v>429</v>
      </c>
      <c r="B325" s="19" t="s">
        <v>430</v>
      </c>
      <c r="C325" s="20"/>
      <c r="D325" s="20">
        <v>1238600</v>
      </c>
      <c r="E325" s="20">
        <v>1238600</v>
      </c>
      <c r="F325" s="20">
        <v>167735.39000000001</v>
      </c>
      <c r="G325" s="20">
        <v>376000</v>
      </c>
      <c r="H325" s="20">
        <v>290236.83</v>
      </c>
      <c r="I325" s="18">
        <f t="shared" si="75"/>
        <v>833972.22</v>
      </c>
      <c r="J325" s="20">
        <v>833972.22</v>
      </c>
      <c r="K325" s="25">
        <f t="shared" si="62"/>
        <v>0.2488185407608558</v>
      </c>
      <c r="L325" s="26"/>
      <c r="M325" s="25" t="e">
        <f t="shared" si="63"/>
        <v>#DIV/0!</v>
      </c>
      <c r="N325" s="27">
        <f t="shared" si="64"/>
        <v>833972.22</v>
      </c>
      <c r="O325" s="25">
        <f t="shared" si="70"/>
        <v>67.331844017439053</v>
      </c>
      <c r="P325" s="27">
        <f t="shared" si="65"/>
        <v>-404627.78</v>
      </c>
      <c r="Q325" s="25">
        <f t="shared" si="71"/>
        <v>67.331844017439053</v>
      </c>
      <c r="R325" s="27">
        <f t="shared" si="66"/>
        <v>-404627.78</v>
      </c>
      <c r="S325" s="25">
        <f t="shared" si="72"/>
        <v>100</v>
      </c>
      <c r="T325" s="27">
        <f t="shared" si="67"/>
        <v>0</v>
      </c>
    </row>
    <row r="326" spans="1:20" ht="48" hidden="1" outlineLevel="4">
      <c r="A326" s="4" t="s">
        <v>431</v>
      </c>
      <c r="B326" s="19" t="s">
        <v>432</v>
      </c>
      <c r="C326" s="20"/>
      <c r="D326" s="20">
        <v>1238600</v>
      </c>
      <c r="E326" s="20">
        <v>1238600</v>
      </c>
      <c r="F326" s="20">
        <v>167735.39000000001</v>
      </c>
      <c r="G326" s="20">
        <v>376000</v>
      </c>
      <c r="H326" s="20">
        <v>290236.83</v>
      </c>
      <c r="I326" s="18">
        <f t="shared" si="75"/>
        <v>833972.22</v>
      </c>
      <c r="J326" s="20">
        <v>833972.22</v>
      </c>
      <c r="K326" s="25">
        <f t="shared" ref="K326:K350" si="76">J326/J$5*100</f>
        <v>0.2488185407608558</v>
      </c>
      <c r="L326" s="26"/>
      <c r="M326" s="25" t="e">
        <f t="shared" ref="M326:M350" si="77">J326/C326*100</f>
        <v>#DIV/0!</v>
      </c>
      <c r="N326" s="27">
        <f t="shared" ref="N326:N350" si="78">J326-C326</f>
        <v>833972.22</v>
      </c>
      <c r="O326" s="25">
        <f t="shared" ref="O326:O350" si="79">J326/D326*100</f>
        <v>67.331844017439053</v>
      </c>
      <c r="P326" s="27">
        <f t="shared" ref="P326:P350" si="80">J326-D326</f>
        <v>-404627.78</v>
      </c>
      <c r="Q326" s="25">
        <f t="shared" ref="Q326:Q350" si="81">J326/E326*100</f>
        <v>67.331844017439053</v>
      </c>
      <c r="R326" s="27">
        <f t="shared" ref="R326:R350" si="82">J326-E326</f>
        <v>-404627.78</v>
      </c>
      <c r="S326" s="25">
        <f t="shared" ref="S326:S355" si="83">J326/I326*100</f>
        <v>100</v>
      </c>
      <c r="T326" s="27">
        <f t="shared" ref="T326:T350" si="84">J326-I326</f>
        <v>0</v>
      </c>
    </row>
    <row r="327" spans="1:20" ht="48" hidden="1" outlineLevel="7">
      <c r="A327" s="4" t="s">
        <v>431</v>
      </c>
      <c r="B327" s="19" t="s">
        <v>432</v>
      </c>
      <c r="C327" s="20"/>
      <c r="D327" s="20">
        <v>1238600</v>
      </c>
      <c r="E327" s="20">
        <v>1238600</v>
      </c>
      <c r="F327" s="20">
        <v>167735.39000000001</v>
      </c>
      <c r="G327" s="20">
        <v>376000</v>
      </c>
      <c r="H327" s="20">
        <v>290236.83</v>
      </c>
      <c r="I327" s="18">
        <f t="shared" ref="I327:I355" si="85">F327+G327+H327</f>
        <v>833972.22</v>
      </c>
      <c r="J327" s="20">
        <v>833972.22</v>
      </c>
      <c r="K327" s="25">
        <f t="shared" si="76"/>
        <v>0.2488185407608558</v>
      </c>
      <c r="L327" s="26"/>
      <c r="M327" s="25" t="e">
        <f t="shared" si="77"/>
        <v>#DIV/0!</v>
      </c>
      <c r="N327" s="27">
        <f t="shared" si="78"/>
        <v>833972.22</v>
      </c>
      <c r="O327" s="25">
        <f t="shared" si="79"/>
        <v>67.331844017439053</v>
      </c>
      <c r="P327" s="27">
        <f t="shared" si="80"/>
        <v>-404627.78</v>
      </c>
      <c r="Q327" s="25">
        <f t="shared" si="81"/>
        <v>67.331844017439053</v>
      </c>
      <c r="R327" s="27">
        <f t="shared" si="82"/>
        <v>-404627.78</v>
      </c>
      <c r="S327" s="25">
        <f t="shared" si="83"/>
        <v>100</v>
      </c>
      <c r="T327" s="27">
        <f t="shared" si="84"/>
        <v>0</v>
      </c>
    </row>
    <row r="328" spans="1:20" ht="12" hidden="1" outlineLevel="3">
      <c r="A328" s="4" t="s">
        <v>433</v>
      </c>
      <c r="B328" s="19" t="s">
        <v>434</v>
      </c>
      <c r="C328" s="20"/>
      <c r="D328" s="20">
        <v>1284900</v>
      </c>
      <c r="E328" s="20">
        <v>1281449.57</v>
      </c>
      <c r="F328" s="20">
        <v>5504.97</v>
      </c>
      <c r="G328" s="20">
        <v>12526.05</v>
      </c>
      <c r="H328" s="20">
        <v>31776.18</v>
      </c>
      <c r="I328" s="18">
        <f t="shared" si="85"/>
        <v>49807.199999999997</v>
      </c>
      <c r="J328" s="20">
        <v>49807.199999999997</v>
      </c>
      <c r="K328" s="25">
        <f t="shared" si="76"/>
        <v>1.486015304368783E-2</v>
      </c>
      <c r="L328" s="26"/>
      <c r="M328" s="25" t="e">
        <f t="shared" si="77"/>
        <v>#DIV/0!</v>
      </c>
      <c r="N328" s="27">
        <f t="shared" si="78"/>
        <v>49807.199999999997</v>
      </c>
      <c r="O328" s="25">
        <f t="shared" si="79"/>
        <v>3.8763483539575061</v>
      </c>
      <c r="P328" s="27">
        <f t="shared" si="80"/>
        <v>-1235092.8</v>
      </c>
      <c r="Q328" s="25">
        <f t="shared" si="81"/>
        <v>3.8867858061710532</v>
      </c>
      <c r="R328" s="27">
        <f t="shared" si="82"/>
        <v>-1231642.3700000001</v>
      </c>
      <c r="S328" s="25">
        <f t="shared" si="83"/>
        <v>100</v>
      </c>
      <c r="T328" s="27">
        <f t="shared" si="84"/>
        <v>0</v>
      </c>
    </row>
    <row r="329" spans="1:20" ht="24" hidden="1" outlineLevel="4">
      <c r="A329" s="4" t="s">
        <v>435</v>
      </c>
      <c r="B329" s="19" t="s">
        <v>436</v>
      </c>
      <c r="C329" s="20"/>
      <c r="D329" s="20">
        <v>1284900</v>
      </c>
      <c r="E329" s="20">
        <v>1281449.57</v>
      </c>
      <c r="F329" s="20">
        <v>5504.97</v>
      </c>
      <c r="G329" s="20">
        <v>12526.05</v>
      </c>
      <c r="H329" s="20">
        <v>31776.18</v>
      </c>
      <c r="I329" s="18">
        <f t="shared" si="85"/>
        <v>49807.199999999997</v>
      </c>
      <c r="J329" s="20">
        <v>49807.199999999997</v>
      </c>
      <c r="K329" s="25">
        <f t="shared" si="76"/>
        <v>1.486015304368783E-2</v>
      </c>
      <c r="L329" s="26"/>
      <c r="M329" s="25" t="e">
        <f t="shared" si="77"/>
        <v>#DIV/0!</v>
      </c>
      <c r="N329" s="27">
        <f t="shared" si="78"/>
        <v>49807.199999999997</v>
      </c>
      <c r="O329" s="25">
        <f t="shared" si="79"/>
        <v>3.8763483539575061</v>
      </c>
      <c r="P329" s="27">
        <f t="shared" si="80"/>
        <v>-1235092.8</v>
      </c>
      <c r="Q329" s="25">
        <f t="shared" si="81"/>
        <v>3.8867858061710532</v>
      </c>
      <c r="R329" s="27">
        <f t="shared" si="82"/>
        <v>-1231642.3700000001</v>
      </c>
      <c r="S329" s="25">
        <f t="shared" si="83"/>
        <v>100</v>
      </c>
      <c r="T329" s="27">
        <f t="shared" si="84"/>
        <v>0</v>
      </c>
    </row>
    <row r="330" spans="1:20" ht="24" hidden="1" outlineLevel="7">
      <c r="A330" s="4" t="s">
        <v>435</v>
      </c>
      <c r="B330" s="19" t="s">
        <v>436</v>
      </c>
      <c r="C330" s="20"/>
      <c r="D330" s="20">
        <v>1284900</v>
      </c>
      <c r="E330" s="20">
        <v>1281449.57</v>
      </c>
      <c r="F330" s="20">
        <v>5504.97</v>
      </c>
      <c r="G330" s="20">
        <v>12526.05</v>
      </c>
      <c r="H330" s="20">
        <v>31776.18</v>
      </c>
      <c r="I330" s="18">
        <f t="shared" si="85"/>
        <v>49807.199999999997</v>
      </c>
      <c r="J330" s="20">
        <v>49807.199999999997</v>
      </c>
      <c r="K330" s="25">
        <f t="shared" si="76"/>
        <v>1.486015304368783E-2</v>
      </c>
      <c r="L330" s="26"/>
      <c r="M330" s="25" t="e">
        <f t="shared" si="77"/>
        <v>#DIV/0!</v>
      </c>
      <c r="N330" s="27">
        <f t="shared" si="78"/>
        <v>49807.199999999997</v>
      </c>
      <c r="O330" s="25">
        <f t="shared" si="79"/>
        <v>3.8763483539575061</v>
      </c>
      <c r="P330" s="27">
        <f t="shared" si="80"/>
        <v>-1235092.8</v>
      </c>
      <c r="Q330" s="25">
        <f t="shared" si="81"/>
        <v>3.8867858061710532</v>
      </c>
      <c r="R330" s="27">
        <f t="shared" si="82"/>
        <v>-1231642.3700000001</v>
      </c>
      <c r="S330" s="25">
        <f t="shared" si="83"/>
        <v>100</v>
      </c>
      <c r="T330" s="27">
        <f t="shared" si="84"/>
        <v>0</v>
      </c>
    </row>
    <row r="331" spans="1:20" ht="12" outlineLevel="2" collapsed="1">
      <c r="A331" s="4" t="s">
        <v>437</v>
      </c>
      <c r="B331" s="19" t="s">
        <v>438</v>
      </c>
      <c r="C331" s="20">
        <v>2786928.06</v>
      </c>
      <c r="D331" s="20">
        <v>10893800</v>
      </c>
      <c r="E331" s="20">
        <v>31272162.399999999</v>
      </c>
      <c r="F331" s="20">
        <v>848686</v>
      </c>
      <c r="G331" s="20">
        <v>14940982.640000001</v>
      </c>
      <c r="H331" s="20">
        <v>2478864.1</v>
      </c>
      <c r="I331" s="18">
        <f t="shared" si="85"/>
        <v>18268532.740000002</v>
      </c>
      <c r="J331" s="20">
        <v>18268532.739999998</v>
      </c>
      <c r="K331" s="25">
        <f t="shared" si="76"/>
        <v>5.450480902359935</v>
      </c>
      <c r="L331" s="26" t="s">
        <v>488</v>
      </c>
      <c r="M331" s="25">
        <f t="shared" si="77"/>
        <v>655.50786911952071</v>
      </c>
      <c r="N331" s="27">
        <f t="shared" si="78"/>
        <v>15481604.679999998</v>
      </c>
      <c r="O331" s="25">
        <f t="shared" si="79"/>
        <v>167.69660485780901</v>
      </c>
      <c r="P331" s="27">
        <f t="shared" si="80"/>
        <v>7374732.7399999984</v>
      </c>
      <c r="Q331" s="25">
        <f t="shared" si="81"/>
        <v>58.417874997988626</v>
      </c>
      <c r="R331" s="27">
        <f t="shared" si="82"/>
        <v>-13003629.66</v>
      </c>
      <c r="S331" s="25">
        <f t="shared" si="83"/>
        <v>99.999999999999972</v>
      </c>
      <c r="T331" s="27">
        <f t="shared" si="84"/>
        <v>0</v>
      </c>
    </row>
    <row r="332" spans="1:20" ht="84" hidden="1" outlineLevel="3">
      <c r="A332" s="4" t="s">
        <v>439</v>
      </c>
      <c r="B332" s="19" t="s">
        <v>440</v>
      </c>
      <c r="C332" s="20"/>
      <c r="D332" s="20">
        <v>0</v>
      </c>
      <c r="E332" s="20">
        <v>2874800</v>
      </c>
      <c r="F332" s="20">
        <v>0</v>
      </c>
      <c r="G332" s="20">
        <v>0</v>
      </c>
      <c r="H332" s="20">
        <v>793561</v>
      </c>
      <c r="I332" s="18">
        <f t="shared" si="85"/>
        <v>793561</v>
      </c>
      <c r="J332" s="20">
        <v>793561</v>
      </c>
      <c r="K332" s="25">
        <f t="shared" si="76"/>
        <v>0.23676171134900093</v>
      </c>
      <c r="L332" s="26"/>
      <c r="M332" s="25" t="e">
        <f t="shared" si="77"/>
        <v>#DIV/0!</v>
      </c>
      <c r="N332" s="27">
        <f t="shared" si="78"/>
        <v>793561</v>
      </c>
      <c r="O332" s="25" t="e">
        <f t="shared" si="79"/>
        <v>#DIV/0!</v>
      </c>
      <c r="P332" s="27">
        <f t="shared" si="80"/>
        <v>793561</v>
      </c>
      <c r="Q332" s="25">
        <f t="shared" si="81"/>
        <v>27.604042020314456</v>
      </c>
      <c r="R332" s="27">
        <f t="shared" si="82"/>
        <v>-2081239</v>
      </c>
      <c r="S332" s="25">
        <f t="shared" si="83"/>
        <v>100</v>
      </c>
      <c r="T332" s="27">
        <f t="shared" si="84"/>
        <v>0</v>
      </c>
    </row>
    <row r="333" spans="1:20" ht="84" hidden="1" outlineLevel="4">
      <c r="A333" s="4" t="s">
        <v>441</v>
      </c>
      <c r="B333" s="19" t="s">
        <v>442</v>
      </c>
      <c r="C333" s="20"/>
      <c r="D333" s="20">
        <v>0</v>
      </c>
      <c r="E333" s="20">
        <v>2874800</v>
      </c>
      <c r="F333" s="20">
        <v>0</v>
      </c>
      <c r="G333" s="20">
        <v>0</v>
      </c>
      <c r="H333" s="20">
        <v>793561</v>
      </c>
      <c r="I333" s="18">
        <f t="shared" si="85"/>
        <v>793561</v>
      </c>
      <c r="J333" s="20">
        <v>793561</v>
      </c>
      <c r="K333" s="25">
        <f t="shared" si="76"/>
        <v>0.23676171134900093</v>
      </c>
      <c r="L333" s="26"/>
      <c r="M333" s="25" t="e">
        <f t="shared" si="77"/>
        <v>#DIV/0!</v>
      </c>
      <c r="N333" s="27">
        <f t="shared" si="78"/>
        <v>793561</v>
      </c>
      <c r="O333" s="25" t="e">
        <f t="shared" si="79"/>
        <v>#DIV/0!</v>
      </c>
      <c r="P333" s="27">
        <f t="shared" si="80"/>
        <v>793561</v>
      </c>
      <c r="Q333" s="25">
        <f t="shared" si="81"/>
        <v>27.604042020314456</v>
      </c>
      <c r="R333" s="27">
        <f t="shared" si="82"/>
        <v>-2081239</v>
      </c>
      <c r="S333" s="25">
        <f t="shared" si="83"/>
        <v>100</v>
      </c>
      <c r="T333" s="27">
        <f t="shared" si="84"/>
        <v>0</v>
      </c>
    </row>
    <row r="334" spans="1:20" ht="84" hidden="1" outlineLevel="7">
      <c r="A334" s="4" t="s">
        <v>441</v>
      </c>
      <c r="B334" s="19" t="s">
        <v>442</v>
      </c>
      <c r="C334" s="20"/>
      <c r="D334" s="20">
        <v>0</v>
      </c>
      <c r="E334" s="20">
        <v>2874800</v>
      </c>
      <c r="F334" s="20">
        <v>0</v>
      </c>
      <c r="G334" s="20">
        <v>0</v>
      </c>
      <c r="H334" s="20">
        <v>793561</v>
      </c>
      <c r="I334" s="18">
        <f t="shared" si="85"/>
        <v>793561</v>
      </c>
      <c r="J334" s="20">
        <v>793561</v>
      </c>
      <c r="K334" s="25">
        <f t="shared" si="76"/>
        <v>0.23676171134900093</v>
      </c>
      <c r="L334" s="26"/>
      <c r="M334" s="25" t="e">
        <f t="shared" si="77"/>
        <v>#DIV/0!</v>
      </c>
      <c r="N334" s="27">
        <f t="shared" si="78"/>
        <v>793561</v>
      </c>
      <c r="O334" s="25" t="e">
        <f t="shared" si="79"/>
        <v>#DIV/0!</v>
      </c>
      <c r="P334" s="27">
        <f t="shared" si="80"/>
        <v>793561</v>
      </c>
      <c r="Q334" s="25">
        <f t="shared" si="81"/>
        <v>27.604042020314456</v>
      </c>
      <c r="R334" s="27">
        <f t="shared" si="82"/>
        <v>-2081239</v>
      </c>
      <c r="S334" s="25">
        <f t="shared" si="83"/>
        <v>100</v>
      </c>
      <c r="T334" s="27">
        <f t="shared" si="84"/>
        <v>0</v>
      </c>
    </row>
    <row r="335" spans="1:20" ht="24" hidden="1" outlineLevel="3">
      <c r="A335" s="4" t="s">
        <v>443</v>
      </c>
      <c r="B335" s="19" t="s">
        <v>444</v>
      </c>
      <c r="C335" s="20"/>
      <c r="D335" s="20">
        <v>10893800</v>
      </c>
      <c r="E335" s="20">
        <v>28397362.399999999</v>
      </c>
      <c r="F335" s="20">
        <v>848686</v>
      </c>
      <c r="G335" s="20">
        <v>14940982.640000001</v>
      </c>
      <c r="H335" s="20">
        <v>1685303.1</v>
      </c>
      <c r="I335" s="18">
        <f t="shared" si="85"/>
        <v>17474971.740000002</v>
      </c>
      <c r="J335" s="20">
        <v>17474971.739999998</v>
      </c>
      <c r="K335" s="25">
        <f t="shared" si="76"/>
        <v>5.2137191910109344</v>
      </c>
      <c r="L335" s="26"/>
      <c r="M335" s="25" t="e">
        <f t="shared" si="77"/>
        <v>#DIV/0!</v>
      </c>
      <c r="N335" s="27">
        <f t="shared" si="78"/>
        <v>17474971.739999998</v>
      </c>
      <c r="O335" s="25">
        <f t="shared" si="79"/>
        <v>160.41208522278725</v>
      </c>
      <c r="P335" s="27">
        <f t="shared" si="80"/>
        <v>6581171.7399999984</v>
      </c>
      <c r="Q335" s="25">
        <f t="shared" si="81"/>
        <v>61.537305802738921</v>
      </c>
      <c r="R335" s="27">
        <f t="shared" si="82"/>
        <v>-10922390.66</v>
      </c>
      <c r="S335" s="25">
        <f t="shared" si="83"/>
        <v>99.999999999999972</v>
      </c>
      <c r="T335" s="27">
        <f t="shared" si="84"/>
        <v>0</v>
      </c>
    </row>
    <row r="336" spans="1:20" ht="36" hidden="1" outlineLevel="4">
      <c r="A336" s="4" t="s">
        <v>445</v>
      </c>
      <c r="B336" s="19" t="s">
        <v>446</v>
      </c>
      <c r="C336" s="20"/>
      <c r="D336" s="20">
        <v>10893800</v>
      </c>
      <c r="E336" s="20">
        <v>28397362.399999999</v>
      </c>
      <c r="F336" s="20">
        <v>848686</v>
      </c>
      <c r="G336" s="20">
        <v>14940982.640000001</v>
      </c>
      <c r="H336" s="20">
        <v>1685303.1</v>
      </c>
      <c r="I336" s="18">
        <f t="shared" si="85"/>
        <v>17474971.740000002</v>
      </c>
      <c r="J336" s="20">
        <v>17474971.739999998</v>
      </c>
      <c r="K336" s="25">
        <f t="shared" si="76"/>
        <v>5.2137191910109344</v>
      </c>
      <c r="L336" s="26"/>
      <c r="M336" s="25" t="e">
        <f t="shared" si="77"/>
        <v>#DIV/0!</v>
      </c>
      <c r="N336" s="27">
        <f t="shared" si="78"/>
        <v>17474971.739999998</v>
      </c>
      <c r="O336" s="25">
        <f t="shared" si="79"/>
        <v>160.41208522278725</v>
      </c>
      <c r="P336" s="27">
        <f t="shared" si="80"/>
        <v>6581171.7399999984</v>
      </c>
      <c r="Q336" s="25">
        <f t="shared" si="81"/>
        <v>61.537305802738921</v>
      </c>
      <c r="R336" s="27">
        <f t="shared" si="82"/>
        <v>-10922390.66</v>
      </c>
      <c r="S336" s="25">
        <f t="shared" si="83"/>
        <v>99.999999999999972</v>
      </c>
      <c r="T336" s="27">
        <f t="shared" si="84"/>
        <v>0</v>
      </c>
    </row>
    <row r="337" spans="1:20" ht="36" hidden="1" outlineLevel="7">
      <c r="A337" s="4" t="s">
        <v>445</v>
      </c>
      <c r="B337" s="19" t="s">
        <v>446</v>
      </c>
      <c r="C337" s="20"/>
      <c r="D337" s="20">
        <v>10893800</v>
      </c>
      <c r="E337" s="20">
        <v>28397362.399999999</v>
      </c>
      <c r="F337" s="20">
        <v>848686</v>
      </c>
      <c r="G337" s="20">
        <v>14940982.640000001</v>
      </c>
      <c r="H337" s="20">
        <v>1685303.1</v>
      </c>
      <c r="I337" s="18">
        <f t="shared" si="85"/>
        <v>17474971.740000002</v>
      </c>
      <c r="J337" s="20">
        <v>17474971.739999998</v>
      </c>
      <c r="K337" s="25">
        <f t="shared" si="76"/>
        <v>5.2137191910109344</v>
      </c>
      <c r="L337" s="26"/>
      <c r="M337" s="25" t="e">
        <f t="shared" si="77"/>
        <v>#DIV/0!</v>
      </c>
      <c r="N337" s="27">
        <f t="shared" si="78"/>
        <v>17474971.739999998</v>
      </c>
      <c r="O337" s="25">
        <f t="shared" si="79"/>
        <v>160.41208522278725</v>
      </c>
      <c r="P337" s="27">
        <f t="shared" si="80"/>
        <v>6581171.7399999984</v>
      </c>
      <c r="Q337" s="25">
        <f t="shared" si="81"/>
        <v>61.537305802738921</v>
      </c>
      <c r="R337" s="27">
        <f t="shared" si="82"/>
        <v>-10922390.66</v>
      </c>
      <c r="S337" s="25">
        <f t="shared" si="83"/>
        <v>99.999999999999972</v>
      </c>
      <c r="T337" s="27">
        <f t="shared" si="84"/>
        <v>0</v>
      </c>
    </row>
    <row r="338" spans="1:20" ht="24" outlineLevel="1" collapsed="1">
      <c r="A338" s="4" t="s">
        <v>447</v>
      </c>
      <c r="B338" s="19" t="s">
        <v>448</v>
      </c>
      <c r="C338" s="20">
        <v>1110637.22</v>
      </c>
      <c r="D338" s="20">
        <v>322486.83</v>
      </c>
      <c r="E338" s="20">
        <v>492486.83</v>
      </c>
      <c r="F338" s="20">
        <v>218996.83</v>
      </c>
      <c r="G338" s="20">
        <v>273490</v>
      </c>
      <c r="H338" s="20">
        <v>0</v>
      </c>
      <c r="I338" s="18">
        <f t="shared" si="85"/>
        <v>492486.82999999996</v>
      </c>
      <c r="J338" s="20">
        <v>492486.83</v>
      </c>
      <c r="K338" s="25">
        <f t="shared" si="76"/>
        <v>0.1469351753521714</v>
      </c>
      <c r="L338" s="26" t="s">
        <v>488</v>
      </c>
      <c r="M338" s="25">
        <f t="shared" si="77"/>
        <v>44.342726961734634</v>
      </c>
      <c r="N338" s="27">
        <f t="shared" si="78"/>
        <v>-618150.3899999999</v>
      </c>
      <c r="O338" s="25">
        <f t="shared" si="79"/>
        <v>152.71533104158084</v>
      </c>
      <c r="P338" s="27">
        <f t="shared" si="80"/>
        <v>170000</v>
      </c>
      <c r="Q338" s="25">
        <f t="shared" si="81"/>
        <v>100</v>
      </c>
      <c r="R338" s="27">
        <f t="shared" si="82"/>
        <v>0</v>
      </c>
      <c r="S338" s="25">
        <f t="shared" si="83"/>
        <v>100.00000000000003</v>
      </c>
      <c r="T338" s="27">
        <f t="shared" si="84"/>
        <v>0</v>
      </c>
    </row>
    <row r="339" spans="1:20" ht="24" hidden="1" outlineLevel="2">
      <c r="A339" s="4" t="s">
        <v>449</v>
      </c>
      <c r="B339" s="19" t="s">
        <v>450</v>
      </c>
      <c r="C339" s="20"/>
      <c r="D339" s="20">
        <v>322486.83</v>
      </c>
      <c r="E339" s="20">
        <v>492486.83</v>
      </c>
      <c r="F339" s="20">
        <v>218996.83</v>
      </c>
      <c r="G339" s="20">
        <v>273490</v>
      </c>
      <c r="H339" s="20">
        <v>0</v>
      </c>
      <c r="I339" s="18">
        <f t="shared" si="85"/>
        <v>492486.82999999996</v>
      </c>
      <c r="J339" s="20">
        <v>492486.83</v>
      </c>
      <c r="K339" s="25">
        <f t="shared" si="76"/>
        <v>0.1469351753521714</v>
      </c>
      <c r="L339" s="26"/>
      <c r="M339" s="25" t="e">
        <f t="shared" si="77"/>
        <v>#DIV/0!</v>
      </c>
      <c r="N339" s="27">
        <f t="shared" si="78"/>
        <v>492486.83</v>
      </c>
      <c r="O339" s="25">
        <f t="shared" si="79"/>
        <v>152.71533104158084</v>
      </c>
      <c r="P339" s="27">
        <f t="shared" si="80"/>
        <v>170000</v>
      </c>
      <c r="Q339" s="25">
        <f t="shared" si="81"/>
        <v>100</v>
      </c>
      <c r="R339" s="27">
        <f t="shared" si="82"/>
        <v>0</v>
      </c>
      <c r="S339" s="25">
        <f t="shared" si="83"/>
        <v>100.00000000000003</v>
      </c>
      <c r="T339" s="27">
        <f t="shared" si="84"/>
        <v>0</v>
      </c>
    </row>
    <row r="340" spans="1:20" ht="48" hidden="1" outlineLevel="3">
      <c r="A340" s="4" t="s">
        <v>451</v>
      </c>
      <c r="B340" s="19" t="s">
        <v>452</v>
      </c>
      <c r="C340" s="20"/>
      <c r="D340" s="20">
        <v>319148.73</v>
      </c>
      <c r="E340" s="20">
        <v>319148.73</v>
      </c>
      <c r="F340" s="20">
        <v>216868.73</v>
      </c>
      <c r="G340" s="20">
        <v>102280</v>
      </c>
      <c r="H340" s="20">
        <v>0</v>
      </c>
      <c r="I340" s="18">
        <f t="shared" si="85"/>
        <v>319148.73</v>
      </c>
      <c r="J340" s="20">
        <v>319148.73</v>
      </c>
      <c r="K340" s="25">
        <f t="shared" si="76"/>
        <v>9.5219144450975068E-2</v>
      </c>
      <c r="L340" s="26"/>
      <c r="M340" s="25" t="e">
        <f t="shared" si="77"/>
        <v>#DIV/0!</v>
      </c>
      <c r="N340" s="27">
        <f t="shared" si="78"/>
        <v>319148.73</v>
      </c>
      <c r="O340" s="25">
        <f t="shared" si="79"/>
        <v>100</v>
      </c>
      <c r="P340" s="27">
        <f t="shared" si="80"/>
        <v>0</v>
      </c>
      <c r="Q340" s="25">
        <f t="shared" si="81"/>
        <v>100</v>
      </c>
      <c r="R340" s="27">
        <f t="shared" si="82"/>
        <v>0</v>
      </c>
      <c r="S340" s="25">
        <f t="shared" si="83"/>
        <v>100</v>
      </c>
      <c r="T340" s="27">
        <f t="shared" si="84"/>
        <v>0</v>
      </c>
    </row>
    <row r="341" spans="1:20" ht="48" hidden="1" outlineLevel="7">
      <c r="A341" s="4" t="s">
        <v>451</v>
      </c>
      <c r="B341" s="19" t="s">
        <v>452</v>
      </c>
      <c r="C341" s="20"/>
      <c r="D341" s="20">
        <v>319148.73</v>
      </c>
      <c r="E341" s="20">
        <v>319148.73</v>
      </c>
      <c r="F341" s="20">
        <v>216868.73</v>
      </c>
      <c r="G341" s="20">
        <v>102280</v>
      </c>
      <c r="H341" s="20">
        <v>0</v>
      </c>
      <c r="I341" s="18">
        <f t="shared" si="85"/>
        <v>319148.73</v>
      </c>
      <c r="J341" s="20">
        <v>319148.73</v>
      </c>
      <c r="K341" s="25">
        <f t="shared" si="76"/>
        <v>9.5219144450975068E-2</v>
      </c>
      <c r="L341" s="26"/>
      <c r="M341" s="25" t="e">
        <f t="shared" si="77"/>
        <v>#DIV/0!</v>
      </c>
      <c r="N341" s="27">
        <f t="shared" si="78"/>
        <v>319148.73</v>
      </c>
      <c r="O341" s="25">
        <f t="shared" si="79"/>
        <v>100</v>
      </c>
      <c r="P341" s="27">
        <f t="shared" si="80"/>
        <v>0</v>
      </c>
      <c r="Q341" s="25">
        <f t="shared" si="81"/>
        <v>100</v>
      </c>
      <c r="R341" s="27">
        <f t="shared" si="82"/>
        <v>0</v>
      </c>
      <c r="S341" s="25">
        <f t="shared" si="83"/>
        <v>100</v>
      </c>
      <c r="T341" s="27">
        <f t="shared" si="84"/>
        <v>0</v>
      </c>
    </row>
    <row r="342" spans="1:20" ht="24" hidden="1" outlineLevel="3">
      <c r="A342" s="4" t="s">
        <v>453</v>
      </c>
      <c r="B342" s="19" t="s">
        <v>450</v>
      </c>
      <c r="C342" s="20"/>
      <c r="D342" s="20">
        <v>3338.1</v>
      </c>
      <c r="E342" s="20">
        <v>173338.1</v>
      </c>
      <c r="F342" s="20">
        <v>2128.1</v>
      </c>
      <c r="G342" s="20">
        <v>171210</v>
      </c>
      <c r="H342" s="20">
        <v>0</v>
      </c>
      <c r="I342" s="18">
        <f t="shared" si="85"/>
        <v>173338.1</v>
      </c>
      <c r="J342" s="20">
        <v>173338.1</v>
      </c>
      <c r="K342" s="25">
        <f t="shared" si="76"/>
        <v>5.1716030901196329E-2</v>
      </c>
      <c r="L342" s="26"/>
      <c r="M342" s="25" t="e">
        <f t="shared" si="77"/>
        <v>#DIV/0!</v>
      </c>
      <c r="N342" s="27">
        <f t="shared" si="78"/>
        <v>173338.1</v>
      </c>
      <c r="O342" s="25">
        <f t="shared" si="79"/>
        <v>5192.7174140978404</v>
      </c>
      <c r="P342" s="27">
        <f t="shared" si="80"/>
        <v>170000</v>
      </c>
      <c r="Q342" s="25">
        <f t="shared" si="81"/>
        <v>100</v>
      </c>
      <c r="R342" s="27">
        <f t="shared" si="82"/>
        <v>0</v>
      </c>
      <c r="S342" s="25">
        <f t="shared" si="83"/>
        <v>100</v>
      </c>
      <c r="T342" s="27">
        <f t="shared" si="84"/>
        <v>0</v>
      </c>
    </row>
    <row r="343" spans="1:20" ht="24" hidden="1" outlineLevel="7">
      <c r="A343" s="4" t="s">
        <v>453</v>
      </c>
      <c r="B343" s="19" t="s">
        <v>450</v>
      </c>
      <c r="C343" s="20"/>
      <c r="D343" s="20">
        <v>3338.1</v>
      </c>
      <c r="E343" s="20">
        <v>173338.1</v>
      </c>
      <c r="F343" s="20">
        <v>2128.1</v>
      </c>
      <c r="G343" s="20">
        <v>171210</v>
      </c>
      <c r="H343" s="20">
        <v>0</v>
      </c>
      <c r="I343" s="18">
        <f t="shared" si="85"/>
        <v>173338.1</v>
      </c>
      <c r="J343" s="20">
        <v>173338.1</v>
      </c>
      <c r="K343" s="25">
        <f t="shared" si="76"/>
        <v>5.1716030901196329E-2</v>
      </c>
      <c r="L343" s="26"/>
      <c r="M343" s="25" t="e">
        <f t="shared" si="77"/>
        <v>#DIV/0!</v>
      </c>
      <c r="N343" s="27">
        <f t="shared" si="78"/>
        <v>173338.1</v>
      </c>
      <c r="O343" s="25">
        <f t="shared" si="79"/>
        <v>5192.7174140978404</v>
      </c>
      <c r="P343" s="27">
        <f t="shared" si="80"/>
        <v>170000</v>
      </c>
      <c r="Q343" s="25">
        <f t="shared" si="81"/>
        <v>100</v>
      </c>
      <c r="R343" s="27">
        <f t="shared" si="82"/>
        <v>0</v>
      </c>
      <c r="S343" s="25">
        <f t="shared" si="83"/>
        <v>100</v>
      </c>
      <c r="T343" s="27">
        <f t="shared" si="84"/>
        <v>0</v>
      </c>
    </row>
    <row r="344" spans="1:20" ht="102" customHeight="1" outlineLevel="1" collapsed="1">
      <c r="A344" s="4" t="s">
        <v>454</v>
      </c>
      <c r="B344" s="19" t="s">
        <v>455</v>
      </c>
      <c r="C344" s="20">
        <v>109830.03</v>
      </c>
      <c r="D344" s="20">
        <v>0</v>
      </c>
      <c r="E344" s="20">
        <v>0</v>
      </c>
      <c r="F344" s="20">
        <v>0</v>
      </c>
      <c r="G344" s="20">
        <v>0</v>
      </c>
      <c r="H344" s="20">
        <v>0</v>
      </c>
      <c r="I344" s="18">
        <f t="shared" si="85"/>
        <v>0</v>
      </c>
      <c r="J344" s="20">
        <v>1651310.98</v>
      </c>
      <c r="K344" s="25">
        <f t="shared" si="76"/>
        <v>0.49267443031373248</v>
      </c>
      <c r="L344" s="26" t="s">
        <v>488</v>
      </c>
      <c r="M344" s="25">
        <f t="shared" si="77"/>
        <v>1503.5150040476178</v>
      </c>
      <c r="N344" s="27">
        <f t="shared" si="78"/>
        <v>1541480.95</v>
      </c>
      <c r="O344" s="25">
        <v>0</v>
      </c>
      <c r="P344" s="27">
        <f t="shared" si="80"/>
        <v>1651310.98</v>
      </c>
      <c r="Q344" s="25">
        <v>0</v>
      </c>
      <c r="R344" s="27">
        <f t="shared" si="82"/>
        <v>1651310.98</v>
      </c>
      <c r="S344" s="25">
        <v>0</v>
      </c>
      <c r="T344" s="27">
        <f t="shared" si="84"/>
        <v>1651310.98</v>
      </c>
    </row>
    <row r="345" spans="1:20" ht="108" hidden="1" outlineLevel="2">
      <c r="A345" s="4" t="s">
        <v>456</v>
      </c>
      <c r="B345" s="21" t="s">
        <v>457</v>
      </c>
      <c r="C345" s="20"/>
      <c r="D345" s="20">
        <v>0</v>
      </c>
      <c r="E345" s="20">
        <v>0</v>
      </c>
      <c r="F345" s="20">
        <v>0</v>
      </c>
      <c r="G345" s="20">
        <v>0</v>
      </c>
      <c r="H345" s="20">
        <v>0</v>
      </c>
      <c r="I345" s="18">
        <f t="shared" si="85"/>
        <v>0</v>
      </c>
      <c r="J345" s="20">
        <v>1651310.98</v>
      </c>
      <c r="K345" s="25">
        <f t="shared" si="76"/>
        <v>0.49267443031373248</v>
      </c>
      <c r="L345" s="26"/>
      <c r="M345" s="25" t="e">
        <f t="shared" si="77"/>
        <v>#DIV/0!</v>
      </c>
      <c r="N345" s="27">
        <f t="shared" si="78"/>
        <v>1651310.98</v>
      </c>
      <c r="O345" s="25" t="e">
        <f t="shared" si="79"/>
        <v>#DIV/0!</v>
      </c>
      <c r="P345" s="27">
        <f t="shared" si="80"/>
        <v>1651310.98</v>
      </c>
      <c r="Q345" s="25" t="e">
        <f t="shared" si="81"/>
        <v>#DIV/0!</v>
      </c>
      <c r="R345" s="27">
        <f t="shared" si="82"/>
        <v>1651310.98</v>
      </c>
      <c r="S345" s="25" t="e">
        <f t="shared" si="83"/>
        <v>#DIV/0!</v>
      </c>
      <c r="T345" s="27">
        <f t="shared" si="84"/>
        <v>1651310.98</v>
      </c>
    </row>
    <row r="346" spans="1:20" ht="96" hidden="1" outlineLevel="3">
      <c r="A346" s="4" t="s">
        <v>458</v>
      </c>
      <c r="B346" s="21" t="s">
        <v>459</v>
      </c>
      <c r="C346" s="20"/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18">
        <f t="shared" si="85"/>
        <v>0</v>
      </c>
      <c r="J346" s="20">
        <v>1651310.98</v>
      </c>
      <c r="K346" s="25">
        <f t="shared" si="76"/>
        <v>0.49267443031373248</v>
      </c>
      <c r="L346" s="26"/>
      <c r="M346" s="25" t="e">
        <f t="shared" si="77"/>
        <v>#DIV/0!</v>
      </c>
      <c r="N346" s="27">
        <f t="shared" si="78"/>
        <v>1651310.98</v>
      </c>
      <c r="O346" s="25" t="e">
        <f t="shared" si="79"/>
        <v>#DIV/0!</v>
      </c>
      <c r="P346" s="27">
        <f t="shared" si="80"/>
        <v>1651310.98</v>
      </c>
      <c r="Q346" s="25" t="e">
        <f t="shared" si="81"/>
        <v>#DIV/0!</v>
      </c>
      <c r="R346" s="27">
        <f t="shared" si="82"/>
        <v>1651310.98</v>
      </c>
      <c r="S346" s="25" t="e">
        <f t="shared" si="83"/>
        <v>#DIV/0!</v>
      </c>
      <c r="T346" s="27">
        <f t="shared" si="84"/>
        <v>1651310.98</v>
      </c>
    </row>
    <row r="347" spans="1:20" ht="36" hidden="1" outlineLevel="4">
      <c r="A347" s="4" t="s">
        <v>460</v>
      </c>
      <c r="B347" s="19" t="s">
        <v>461</v>
      </c>
      <c r="C347" s="20"/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18">
        <f t="shared" si="85"/>
        <v>0</v>
      </c>
      <c r="J347" s="20">
        <v>1651310.98</v>
      </c>
      <c r="K347" s="25">
        <f t="shared" si="76"/>
        <v>0.49267443031373248</v>
      </c>
      <c r="L347" s="26"/>
      <c r="M347" s="25" t="e">
        <f t="shared" si="77"/>
        <v>#DIV/0!</v>
      </c>
      <c r="N347" s="27">
        <f t="shared" si="78"/>
        <v>1651310.98</v>
      </c>
      <c r="O347" s="25" t="e">
        <f t="shared" si="79"/>
        <v>#DIV/0!</v>
      </c>
      <c r="P347" s="27">
        <f t="shared" si="80"/>
        <v>1651310.98</v>
      </c>
      <c r="Q347" s="25" t="e">
        <f t="shared" si="81"/>
        <v>#DIV/0!</v>
      </c>
      <c r="R347" s="27">
        <f t="shared" si="82"/>
        <v>1651310.98</v>
      </c>
      <c r="S347" s="25" t="e">
        <f t="shared" si="83"/>
        <v>#DIV/0!</v>
      </c>
      <c r="T347" s="27">
        <f t="shared" si="84"/>
        <v>1651310.98</v>
      </c>
    </row>
    <row r="348" spans="1:20" ht="48" hidden="1" outlineLevel="5">
      <c r="A348" s="4" t="s">
        <v>462</v>
      </c>
      <c r="B348" s="19" t="s">
        <v>463</v>
      </c>
      <c r="C348" s="20"/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18">
        <f t="shared" si="85"/>
        <v>0</v>
      </c>
      <c r="J348" s="20">
        <v>1651310.98</v>
      </c>
      <c r="K348" s="25">
        <f t="shared" si="76"/>
        <v>0.49267443031373248</v>
      </c>
      <c r="L348" s="26"/>
      <c r="M348" s="25" t="e">
        <f t="shared" si="77"/>
        <v>#DIV/0!</v>
      </c>
      <c r="N348" s="27">
        <f t="shared" si="78"/>
        <v>1651310.98</v>
      </c>
      <c r="O348" s="25" t="e">
        <f t="shared" si="79"/>
        <v>#DIV/0!</v>
      </c>
      <c r="P348" s="27">
        <f t="shared" si="80"/>
        <v>1651310.98</v>
      </c>
      <c r="Q348" s="25" t="e">
        <f t="shared" si="81"/>
        <v>#DIV/0!</v>
      </c>
      <c r="R348" s="27">
        <f t="shared" si="82"/>
        <v>1651310.98</v>
      </c>
      <c r="S348" s="25" t="e">
        <f t="shared" si="83"/>
        <v>#DIV/0!</v>
      </c>
      <c r="T348" s="27">
        <f t="shared" si="84"/>
        <v>1651310.98</v>
      </c>
    </row>
    <row r="349" spans="1:20" ht="48" hidden="1" outlineLevel="7">
      <c r="A349" s="4" t="s">
        <v>462</v>
      </c>
      <c r="B349" s="19" t="s">
        <v>463</v>
      </c>
      <c r="C349" s="20"/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18">
        <f t="shared" si="85"/>
        <v>0</v>
      </c>
      <c r="J349" s="20">
        <v>1651310.98</v>
      </c>
      <c r="K349" s="25">
        <f t="shared" si="76"/>
        <v>0.49267443031373248</v>
      </c>
      <c r="L349" s="26"/>
      <c r="M349" s="25" t="e">
        <f t="shared" si="77"/>
        <v>#DIV/0!</v>
      </c>
      <c r="N349" s="27">
        <f t="shared" si="78"/>
        <v>1651310.98</v>
      </c>
      <c r="O349" s="25" t="e">
        <f t="shared" si="79"/>
        <v>#DIV/0!</v>
      </c>
      <c r="P349" s="27">
        <f t="shared" si="80"/>
        <v>1651310.98</v>
      </c>
      <c r="Q349" s="25" t="e">
        <f t="shared" si="81"/>
        <v>#DIV/0!</v>
      </c>
      <c r="R349" s="27">
        <f t="shared" si="82"/>
        <v>1651310.98</v>
      </c>
      <c r="S349" s="25" t="e">
        <f t="shared" si="83"/>
        <v>#DIV/0!</v>
      </c>
      <c r="T349" s="27">
        <f t="shared" si="84"/>
        <v>1651310.98</v>
      </c>
    </row>
    <row r="350" spans="1:20" ht="65.25" customHeight="1" outlineLevel="1" collapsed="1">
      <c r="A350" s="4" t="s">
        <v>464</v>
      </c>
      <c r="B350" s="19" t="s">
        <v>465</v>
      </c>
      <c r="C350" s="20">
        <v>-10491522.15</v>
      </c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18">
        <f t="shared" si="85"/>
        <v>0</v>
      </c>
      <c r="J350" s="20">
        <v>-4107330.58</v>
      </c>
      <c r="K350" s="25">
        <f t="shared" si="76"/>
        <v>-1.2254365035540866</v>
      </c>
      <c r="L350" s="26" t="s">
        <v>488</v>
      </c>
      <c r="M350" s="25">
        <f t="shared" si="77"/>
        <v>39.149043592306576</v>
      </c>
      <c r="N350" s="27">
        <f t="shared" si="78"/>
        <v>6384191.5700000003</v>
      </c>
      <c r="O350" s="25">
        <v>0</v>
      </c>
      <c r="P350" s="27">
        <f t="shared" si="80"/>
        <v>-4107330.58</v>
      </c>
      <c r="Q350" s="25">
        <v>0</v>
      </c>
      <c r="R350" s="27">
        <f t="shared" si="82"/>
        <v>-4107330.58</v>
      </c>
      <c r="S350" s="25">
        <v>0</v>
      </c>
      <c r="T350" s="27">
        <f t="shared" si="84"/>
        <v>-4107330.58</v>
      </c>
    </row>
    <row r="351" spans="1:20" ht="48" hidden="1" outlineLevel="2">
      <c r="A351" s="12" t="s">
        <v>466</v>
      </c>
      <c r="B351" s="13" t="s">
        <v>467</v>
      </c>
      <c r="C351" s="13"/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5">
        <f t="shared" si="85"/>
        <v>0</v>
      </c>
      <c r="J351" s="14">
        <v>-4107330.58</v>
      </c>
      <c r="S351" s="22" t="e">
        <f t="shared" si="83"/>
        <v>#DIV/0!</v>
      </c>
    </row>
    <row r="352" spans="1:20" ht="84" hidden="1" outlineLevel="3">
      <c r="A352" s="6" t="s">
        <v>468</v>
      </c>
      <c r="B352" s="7" t="s">
        <v>469</v>
      </c>
      <c r="C352" s="7"/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5">
        <f t="shared" si="85"/>
        <v>0</v>
      </c>
      <c r="J352" s="8">
        <v>-900</v>
      </c>
      <c r="S352" s="22" t="e">
        <f t="shared" si="83"/>
        <v>#DIV/0!</v>
      </c>
    </row>
    <row r="353" spans="1:19" ht="84" hidden="1" outlineLevel="7">
      <c r="A353" s="9" t="s">
        <v>468</v>
      </c>
      <c r="B353" s="11" t="s">
        <v>469</v>
      </c>
      <c r="C353" s="11"/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5">
        <f t="shared" si="85"/>
        <v>0</v>
      </c>
      <c r="J353" s="10">
        <v>-900</v>
      </c>
      <c r="S353" s="22" t="e">
        <f t="shared" si="83"/>
        <v>#DIV/0!</v>
      </c>
    </row>
    <row r="354" spans="1:19" ht="60" hidden="1" outlineLevel="3">
      <c r="A354" s="6" t="s">
        <v>470</v>
      </c>
      <c r="B354" s="7" t="s">
        <v>471</v>
      </c>
      <c r="C354" s="7"/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5">
        <f t="shared" si="85"/>
        <v>0</v>
      </c>
      <c r="J354" s="8">
        <v>-4106430.58</v>
      </c>
      <c r="S354" s="22" t="e">
        <f t="shared" si="83"/>
        <v>#DIV/0!</v>
      </c>
    </row>
    <row r="355" spans="1:19" ht="60" hidden="1" outlineLevel="7">
      <c r="A355" s="9" t="s">
        <v>470</v>
      </c>
      <c r="B355" s="11" t="s">
        <v>471</v>
      </c>
      <c r="C355" s="11"/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5">
        <f t="shared" si="85"/>
        <v>0</v>
      </c>
      <c r="J355" s="10">
        <v>-4106430.58</v>
      </c>
      <c r="S355" s="22" t="e">
        <f t="shared" si="83"/>
        <v>#DIV/0!</v>
      </c>
    </row>
  </sheetData>
  <mergeCells count="14">
    <mergeCell ref="A3:A4"/>
    <mergeCell ref="A1:T1"/>
    <mergeCell ref="K3:K4"/>
    <mergeCell ref="L3:L4"/>
    <mergeCell ref="M3:N3"/>
    <mergeCell ref="O3:P3"/>
    <mergeCell ref="Q3:R3"/>
    <mergeCell ref="S3:T3"/>
    <mergeCell ref="C3:C4"/>
    <mergeCell ref="D3:D4"/>
    <mergeCell ref="E3:E4"/>
    <mergeCell ref="J3:J4"/>
    <mergeCell ref="I3:I4"/>
    <mergeCell ref="B3:B4"/>
  </mergeCells>
  <pageMargins left="0.35433070866141736" right="0.35433070866141736" top="0.39370078740157483" bottom="0.39370078740157483" header="0" footer="0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ДЧБ</vt:lpstr>
      <vt:lpstr>ДЧБ!APPT</vt:lpstr>
      <vt:lpstr>ДЧБ!FIO</vt:lpstr>
      <vt:lpstr>ДЧБ!LAST_CELL</vt:lpstr>
      <vt:lpstr>ДЧБ!SIGN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rep:2.51.0.102</dc:description>
  <cp:lastModifiedBy>ksv</cp:lastModifiedBy>
  <cp:lastPrinted>2020-10-09T09:09:12Z</cp:lastPrinted>
  <dcterms:created xsi:type="dcterms:W3CDTF">2020-10-09T06:23:23Z</dcterms:created>
  <dcterms:modified xsi:type="dcterms:W3CDTF">2020-10-09T09:14:28Z</dcterms:modified>
</cp:coreProperties>
</file>