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1 - 2022 годы" sheetId="1" r:id="rId1"/>
  </sheets>
  <definedNames>
    <definedName name="_xlnm.Print_Titles" localSheetId="0">'2021 - 2022 годы'!$7:$10</definedName>
  </definedNames>
  <calcPr calcId="124519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7"/>
  <c r="I100"/>
  <c r="I104"/>
  <c r="I105"/>
  <c r="I107"/>
  <c r="I108"/>
  <c r="I109"/>
  <c r="I111"/>
  <c r="I114"/>
  <c r="I115"/>
  <c r="I117"/>
  <c r="I120"/>
  <c r="I121"/>
  <c r="I122"/>
  <c r="I123"/>
  <c r="I124"/>
  <c r="I125"/>
  <c r="I126"/>
  <c r="I127"/>
  <c r="I131"/>
  <c r="I132"/>
  <c r="I133"/>
  <c r="I134"/>
  <c r="I135"/>
  <c r="I136"/>
  <c r="I137"/>
  <c r="I138"/>
  <c r="I139"/>
  <c r="I140"/>
  <c r="I141"/>
  <c r="I142"/>
  <c r="I143"/>
  <c r="I144"/>
  <c r="I146"/>
  <c r="I148"/>
  <c r="I150"/>
  <c r="I152"/>
  <c r="I154"/>
  <c r="I156"/>
  <c r="I159"/>
  <c r="I160"/>
  <c r="I161"/>
  <c r="I164"/>
  <c r="I167"/>
  <c r="I168"/>
  <c r="I169"/>
  <c r="H166"/>
  <c r="H165" s="1"/>
  <c r="H162" s="1"/>
  <c r="H163"/>
  <c r="H158"/>
  <c r="H157" s="1"/>
  <c r="H155"/>
  <c r="H153"/>
  <c r="H151"/>
  <c r="H149"/>
  <c r="H147"/>
  <c r="H145"/>
  <c r="H130"/>
  <c r="H129" s="1"/>
  <c r="H119"/>
  <c r="H118" s="1"/>
  <c r="H116"/>
  <c r="H113"/>
  <c r="H112" s="1"/>
  <c r="H110"/>
  <c r="H108"/>
  <c r="H106"/>
  <c r="H103"/>
  <c r="H102" s="1"/>
  <c r="H99"/>
  <c r="H98" s="1"/>
  <c r="H96"/>
  <c r="H90"/>
  <c r="H88"/>
  <c r="H87" s="1"/>
  <c r="H84"/>
  <c r="H82"/>
  <c r="H78"/>
  <c r="H75"/>
  <c r="H72"/>
  <c r="H71" s="1"/>
  <c r="H70" s="1"/>
  <c r="H67"/>
  <c r="H65" s="1"/>
  <c r="H64" s="1"/>
  <c r="H62"/>
  <c r="H60"/>
  <c r="H57"/>
  <c r="H56" s="1"/>
  <c r="H54"/>
  <c r="H52"/>
  <c r="H50"/>
  <c r="H48"/>
  <c r="H44"/>
  <c r="H43" s="1"/>
  <c r="H41"/>
  <c r="H39"/>
  <c r="H38" s="1"/>
  <c r="H35"/>
  <c r="H33"/>
  <c r="H30"/>
  <c r="H28"/>
  <c r="H25"/>
  <c r="H23"/>
  <c r="H21"/>
  <c r="H19"/>
  <c r="H14"/>
  <c r="H13" s="1"/>
  <c r="K166"/>
  <c r="D166"/>
  <c r="L166"/>
  <c r="E166"/>
  <c r="M166"/>
  <c r="F166"/>
  <c r="N166"/>
  <c r="G166"/>
  <c r="N163"/>
  <c r="O163" s="1"/>
  <c r="G163"/>
  <c r="I163" s="1"/>
  <c r="O164"/>
  <c r="H47" l="1"/>
  <c r="H86"/>
  <c r="H18"/>
  <c r="H17" s="1"/>
  <c r="H27"/>
  <c r="H128"/>
  <c r="H59"/>
  <c r="H81"/>
  <c r="H77" s="1"/>
  <c r="H95"/>
  <c r="H32"/>
  <c r="H101"/>
  <c r="H94" l="1"/>
  <c r="H93" s="1"/>
  <c r="H46"/>
  <c r="H12" s="1"/>
  <c r="O15"/>
  <c r="O16"/>
  <c r="O20"/>
  <c r="O22"/>
  <c r="O24"/>
  <c r="O26"/>
  <c r="O29"/>
  <c r="O31"/>
  <c r="O34"/>
  <c r="O36"/>
  <c r="O37"/>
  <c r="O40"/>
  <c r="O42"/>
  <c r="O45"/>
  <c r="O49"/>
  <c r="O51"/>
  <c r="O53"/>
  <c r="O55"/>
  <c r="O58"/>
  <c r="O61"/>
  <c r="O63"/>
  <c r="O66"/>
  <c r="O68"/>
  <c r="O69"/>
  <c r="O73"/>
  <c r="O76"/>
  <c r="O79"/>
  <c r="O80"/>
  <c r="O83"/>
  <c r="O85"/>
  <c r="O89"/>
  <c r="O91"/>
  <c r="O92"/>
  <c r="O97"/>
  <c r="O100"/>
  <c r="O104"/>
  <c r="O105"/>
  <c r="O107"/>
  <c r="O109"/>
  <c r="O111"/>
  <c r="O114"/>
  <c r="O115"/>
  <c r="O117"/>
  <c r="O120"/>
  <c r="O121"/>
  <c r="O122"/>
  <c r="O123"/>
  <c r="O124"/>
  <c r="O125"/>
  <c r="O126"/>
  <c r="O127"/>
  <c r="O131"/>
  <c r="O132"/>
  <c r="O133"/>
  <c r="O134"/>
  <c r="O135"/>
  <c r="O136"/>
  <c r="O137"/>
  <c r="O138"/>
  <c r="O139"/>
  <c r="O140"/>
  <c r="O141"/>
  <c r="O142"/>
  <c r="O143"/>
  <c r="O144"/>
  <c r="O146"/>
  <c r="O148"/>
  <c r="O150"/>
  <c r="O152"/>
  <c r="O154"/>
  <c r="O156"/>
  <c r="O159"/>
  <c r="O160"/>
  <c r="O161"/>
  <c r="O167"/>
  <c r="O168"/>
  <c r="O169"/>
  <c r="N165"/>
  <c r="N162" s="1"/>
  <c r="N158"/>
  <c r="N157" s="1"/>
  <c r="N155"/>
  <c r="N153"/>
  <c r="N151"/>
  <c r="N149"/>
  <c r="N147"/>
  <c r="N145"/>
  <c r="N130"/>
  <c r="N129" s="1"/>
  <c r="N119"/>
  <c r="N118" s="1"/>
  <c r="N116"/>
  <c r="N113"/>
  <c r="N112" s="1"/>
  <c r="N110"/>
  <c r="N108"/>
  <c r="N106"/>
  <c r="N103"/>
  <c r="N102" s="1"/>
  <c r="N99"/>
  <c r="N98" s="1"/>
  <c r="N96"/>
  <c r="N90"/>
  <c r="N88"/>
  <c r="N87" s="1"/>
  <c r="N84"/>
  <c r="N82"/>
  <c r="N78"/>
  <c r="N75"/>
  <c r="N74" s="1"/>
  <c r="N72"/>
  <c r="N71" s="1"/>
  <c r="N67"/>
  <c r="N65" s="1"/>
  <c r="N64" s="1"/>
  <c r="N62"/>
  <c r="N60"/>
  <c r="N57"/>
  <c r="N56" s="1"/>
  <c r="N54"/>
  <c r="N52"/>
  <c r="N50"/>
  <c r="N48"/>
  <c r="N44"/>
  <c r="N43" s="1"/>
  <c r="N41"/>
  <c r="N39"/>
  <c r="N35"/>
  <c r="N33"/>
  <c r="N30"/>
  <c r="N28"/>
  <c r="N25"/>
  <c r="N23"/>
  <c r="N21"/>
  <c r="N19"/>
  <c r="N14"/>
  <c r="N13" s="1"/>
  <c r="G165"/>
  <c r="G162" s="1"/>
  <c r="G158"/>
  <c r="G157" s="1"/>
  <c r="G155"/>
  <c r="G153"/>
  <c r="G151"/>
  <c r="G149"/>
  <c r="G147"/>
  <c r="G145"/>
  <c r="G130"/>
  <c r="G129" s="1"/>
  <c r="G119"/>
  <c r="G118" s="1"/>
  <c r="G116"/>
  <c r="G113"/>
  <c r="G112" s="1"/>
  <c r="G110"/>
  <c r="G108"/>
  <c r="G106"/>
  <c r="G103"/>
  <c r="G102" s="1"/>
  <c r="G99"/>
  <c r="G98" s="1"/>
  <c r="G96"/>
  <c r="G90"/>
  <c r="G88"/>
  <c r="G87" s="1"/>
  <c r="G84"/>
  <c r="G82"/>
  <c r="G78"/>
  <c r="G75"/>
  <c r="G72"/>
  <c r="G71" s="1"/>
  <c r="G70" s="1"/>
  <c r="G67"/>
  <c r="G65" s="1"/>
  <c r="G64" s="1"/>
  <c r="G62"/>
  <c r="G60"/>
  <c r="G57"/>
  <c r="G56" s="1"/>
  <c r="G54"/>
  <c r="G52"/>
  <c r="G50"/>
  <c r="G48"/>
  <c r="G44"/>
  <c r="G43" s="1"/>
  <c r="G41"/>
  <c r="G39"/>
  <c r="G35"/>
  <c r="G33"/>
  <c r="G30"/>
  <c r="G28"/>
  <c r="G25"/>
  <c r="G23"/>
  <c r="G21"/>
  <c r="G19"/>
  <c r="G14"/>
  <c r="G13" s="1"/>
  <c r="H11" l="1"/>
  <c r="N95"/>
  <c r="N18"/>
  <c r="N17" s="1"/>
  <c r="G95"/>
  <c r="N59"/>
  <c r="N27"/>
  <c r="N38"/>
  <c r="N32" s="1"/>
  <c r="G27"/>
  <c r="G47"/>
  <c r="G81"/>
  <c r="G77" s="1"/>
  <c r="N81"/>
  <c r="N77" s="1"/>
  <c r="N128"/>
  <c r="G128"/>
  <c r="N86"/>
  <c r="G18"/>
  <c r="G17" s="1"/>
  <c r="G59"/>
  <c r="G86"/>
  <c r="N47"/>
  <c r="N70"/>
  <c r="G38"/>
  <c r="G32" s="1"/>
  <c r="N101"/>
  <c r="G101"/>
  <c r="G46" l="1"/>
  <c r="G12" s="1"/>
  <c r="G94"/>
  <c r="G93" s="1"/>
  <c r="N46"/>
  <c r="N12" s="1"/>
  <c r="N94"/>
  <c r="N93" s="1"/>
  <c r="G11" l="1"/>
  <c r="N11"/>
  <c r="M119"/>
  <c r="M118" s="1"/>
  <c r="M165"/>
  <c r="M162" s="1"/>
  <c r="M158"/>
  <c r="M157" s="1"/>
  <c r="M155"/>
  <c r="M153"/>
  <c r="M151"/>
  <c r="M149"/>
  <c r="M147"/>
  <c r="M145"/>
  <c r="M130"/>
  <c r="M129" s="1"/>
  <c r="M116"/>
  <c r="M113"/>
  <c r="M112" s="1"/>
  <c r="M110"/>
  <c r="M108"/>
  <c r="M106"/>
  <c r="M103"/>
  <c r="M102" s="1"/>
  <c r="M99"/>
  <c r="M98" s="1"/>
  <c r="M96"/>
  <c r="M90"/>
  <c r="M88"/>
  <c r="M87" s="1"/>
  <c r="M84"/>
  <c r="M82"/>
  <c r="M78"/>
  <c r="M75"/>
  <c r="M74" s="1"/>
  <c r="M72"/>
  <c r="M71" s="1"/>
  <c r="M67"/>
  <c r="M65" s="1"/>
  <c r="M64" s="1"/>
  <c r="M62"/>
  <c r="M60"/>
  <c r="M57"/>
  <c r="M56" s="1"/>
  <c r="M54"/>
  <c r="M52"/>
  <c r="M50"/>
  <c r="M48"/>
  <c r="M44"/>
  <c r="M43" s="1"/>
  <c r="M41"/>
  <c r="M39"/>
  <c r="M35"/>
  <c r="M33"/>
  <c r="M30"/>
  <c r="M28"/>
  <c r="M25"/>
  <c r="M23"/>
  <c r="M21"/>
  <c r="M19"/>
  <c r="M14"/>
  <c r="M13" s="1"/>
  <c r="F119"/>
  <c r="M38" l="1"/>
  <c r="M32" s="1"/>
  <c r="M86"/>
  <c r="M95"/>
  <c r="M70"/>
  <c r="M27"/>
  <c r="M81"/>
  <c r="M77" s="1"/>
  <c r="M128"/>
  <c r="M59"/>
  <c r="M18"/>
  <c r="M17" s="1"/>
  <c r="M47"/>
  <c r="M101"/>
  <c r="F165"/>
  <c r="F162" s="1"/>
  <c r="F158"/>
  <c r="F157" s="1"/>
  <c r="F155"/>
  <c r="F153"/>
  <c r="F151"/>
  <c r="F149"/>
  <c r="F147"/>
  <c r="F145"/>
  <c r="F130"/>
  <c r="F118"/>
  <c r="F116"/>
  <c r="F113"/>
  <c r="F112" s="1"/>
  <c r="F110"/>
  <c r="F108"/>
  <c r="F106"/>
  <c r="F103"/>
  <c r="F102" s="1"/>
  <c r="F99"/>
  <c r="F98" s="1"/>
  <c r="F96"/>
  <c r="F90"/>
  <c r="F88"/>
  <c r="F87" s="1"/>
  <c r="F84"/>
  <c r="F82"/>
  <c r="F78"/>
  <c r="F75"/>
  <c r="F72"/>
  <c r="F71" s="1"/>
  <c r="F70" s="1"/>
  <c r="F67"/>
  <c r="F65" s="1"/>
  <c r="F64" s="1"/>
  <c r="F62"/>
  <c r="F60"/>
  <c r="F57"/>
  <c r="F56" s="1"/>
  <c r="F54"/>
  <c r="F52"/>
  <c r="F50"/>
  <c r="F48"/>
  <c r="F44"/>
  <c r="F43" s="1"/>
  <c r="F41"/>
  <c r="F39"/>
  <c r="F35"/>
  <c r="F33"/>
  <c r="F30"/>
  <c r="F28"/>
  <c r="F25"/>
  <c r="F23"/>
  <c r="F21"/>
  <c r="F19"/>
  <c r="F14"/>
  <c r="F13" s="1"/>
  <c r="L165"/>
  <c r="L162" s="1"/>
  <c r="L158"/>
  <c r="L157" s="1"/>
  <c r="L155"/>
  <c r="L153"/>
  <c r="L151"/>
  <c r="L149"/>
  <c r="L147"/>
  <c r="L145"/>
  <c r="L130"/>
  <c r="L129" s="1"/>
  <c r="L119"/>
  <c r="L118" s="1"/>
  <c r="L116"/>
  <c r="L113"/>
  <c r="L112" s="1"/>
  <c r="L110"/>
  <c r="L108"/>
  <c r="L106"/>
  <c r="L103"/>
  <c r="L102" s="1"/>
  <c r="L99"/>
  <c r="L98" s="1"/>
  <c r="L96"/>
  <c r="L90"/>
  <c r="L88"/>
  <c r="L87" s="1"/>
  <c r="L84"/>
  <c r="L82"/>
  <c r="L78"/>
  <c r="L75"/>
  <c r="L74" s="1"/>
  <c r="L72"/>
  <c r="L71" s="1"/>
  <c r="L67"/>
  <c r="L65" s="1"/>
  <c r="L64" s="1"/>
  <c r="L62"/>
  <c r="L60"/>
  <c r="L57"/>
  <c r="L56" s="1"/>
  <c r="L54"/>
  <c r="L52"/>
  <c r="L50"/>
  <c r="L48"/>
  <c r="L44"/>
  <c r="L43" s="1"/>
  <c r="L41"/>
  <c r="L39"/>
  <c r="L35"/>
  <c r="L33"/>
  <c r="L30"/>
  <c r="L28"/>
  <c r="L25"/>
  <c r="L23"/>
  <c r="L21"/>
  <c r="L19"/>
  <c r="L14"/>
  <c r="L13" s="1"/>
  <c r="E165"/>
  <c r="E162" s="1"/>
  <c r="E158"/>
  <c r="E157" s="1"/>
  <c r="E155"/>
  <c r="E153"/>
  <c r="E151"/>
  <c r="E149"/>
  <c r="E147"/>
  <c r="E145"/>
  <c r="E130"/>
  <c r="E129" s="1"/>
  <c r="E119"/>
  <c r="E118" s="1"/>
  <c r="E116"/>
  <c r="E113"/>
  <c r="E112" s="1"/>
  <c r="E110"/>
  <c r="E108"/>
  <c r="E106"/>
  <c r="E103"/>
  <c r="E102" s="1"/>
  <c r="E99"/>
  <c r="E98" s="1"/>
  <c r="E96"/>
  <c r="E90"/>
  <c r="E88"/>
  <c r="E87" s="1"/>
  <c r="E84"/>
  <c r="E82"/>
  <c r="E78"/>
  <c r="E75"/>
  <c r="E72"/>
  <c r="E71" s="1"/>
  <c r="E70" s="1"/>
  <c r="E67"/>
  <c r="E65" s="1"/>
  <c r="E64" s="1"/>
  <c r="E62"/>
  <c r="E60"/>
  <c r="E57"/>
  <c r="E56" s="1"/>
  <c r="E54"/>
  <c r="E52"/>
  <c r="E50"/>
  <c r="E48"/>
  <c r="E44"/>
  <c r="E43" s="1"/>
  <c r="E41"/>
  <c r="E39"/>
  <c r="E35"/>
  <c r="E33"/>
  <c r="E30"/>
  <c r="E28"/>
  <c r="E25"/>
  <c r="E23"/>
  <c r="E21"/>
  <c r="E19"/>
  <c r="E14"/>
  <c r="E13" s="1"/>
  <c r="K130"/>
  <c r="K119"/>
  <c r="D119"/>
  <c r="K106"/>
  <c r="J106"/>
  <c r="D106"/>
  <c r="C106"/>
  <c r="K108"/>
  <c r="J108"/>
  <c r="D108"/>
  <c r="C108"/>
  <c r="K151"/>
  <c r="J151"/>
  <c r="D151"/>
  <c r="C151"/>
  <c r="I151" l="1"/>
  <c r="I106"/>
  <c r="M46"/>
  <c r="M12" s="1"/>
  <c r="O151"/>
  <c r="O108"/>
  <c r="O106"/>
  <c r="E27"/>
  <c r="E95"/>
  <c r="F95"/>
  <c r="F38"/>
  <c r="F86"/>
  <c r="F18"/>
  <c r="F17" s="1"/>
  <c r="F81"/>
  <c r="F77" s="1"/>
  <c r="M94"/>
  <c r="M93" s="1"/>
  <c r="F101"/>
  <c r="L95"/>
  <c r="F32"/>
  <c r="F27"/>
  <c r="F47"/>
  <c r="F59"/>
  <c r="E47"/>
  <c r="F129"/>
  <c r="L38"/>
  <c r="L32" s="1"/>
  <c r="E18"/>
  <c r="E17" s="1"/>
  <c r="L70"/>
  <c r="L128"/>
  <c r="E86"/>
  <c r="L86"/>
  <c r="E38"/>
  <c r="E32" s="1"/>
  <c r="E81"/>
  <c r="E77" s="1"/>
  <c r="L18"/>
  <c r="L17" s="1"/>
  <c r="L27"/>
  <c r="L47"/>
  <c r="L81"/>
  <c r="L77" s="1"/>
  <c r="L59"/>
  <c r="L101"/>
  <c r="E128"/>
  <c r="E101"/>
  <c r="E59"/>
  <c r="E46" l="1"/>
  <c r="E12" s="1"/>
  <c r="M11"/>
  <c r="F46"/>
  <c r="F12" s="1"/>
  <c r="L46"/>
  <c r="L12" s="1"/>
  <c r="F128"/>
  <c r="L94"/>
  <c r="L93" s="1"/>
  <c r="E94"/>
  <c r="D130"/>
  <c r="F94" l="1"/>
  <c r="L11"/>
  <c r="E93"/>
  <c r="K62"/>
  <c r="J62"/>
  <c r="D62"/>
  <c r="C62"/>
  <c r="O62" l="1"/>
  <c r="F93"/>
  <c r="E11"/>
  <c r="K165"/>
  <c r="K158"/>
  <c r="K155"/>
  <c r="K153"/>
  <c r="K149"/>
  <c r="K147"/>
  <c r="K145"/>
  <c r="K129"/>
  <c r="K118"/>
  <c r="K116"/>
  <c r="K113"/>
  <c r="K110"/>
  <c r="K103"/>
  <c r="K99"/>
  <c r="K98" s="1"/>
  <c r="K96"/>
  <c r="K90"/>
  <c r="K88"/>
  <c r="K87" s="1"/>
  <c r="K84"/>
  <c r="K82"/>
  <c r="K78"/>
  <c r="K75"/>
  <c r="K74" s="1"/>
  <c r="K72"/>
  <c r="K71" s="1"/>
  <c r="K67"/>
  <c r="K65" s="1"/>
  <c r="K64" s="1"/>
  <c r="K60"/>
  <c r="K59" s="1"/>
  <c r="K57"/>
  <c r="K56" s="1"/>
  <c r="K54"/>
  <c r="K52"/>
  <c r="K50"/>
  <c r="K48"/>
  <c r="K44"/>
  <c r="K43" s="1"/>
  <c r="K41"/>
  <c r="K39"/>
  <c r="K35"/>
  <c r="K33"/>
  <c r="K30"/>
  <c r="K28"/>
  <c r="K25"/>
  <c r="K23"/>
  <c r="K21"/>
  <c r="K19"/>
  <c r="K14"/>
  <c r="K13" s="1"/>
  <c r="D158"/>
  <c r="D155"/>
  <c r="D153"/>
  <c r="D149"/>
  <c r="D147"/>
  <c r="D145"/>
  <c r="D129"/>
  <c r="D116"/>
  <c r="D113"/>
  <c r="D110"/>
  <c r="D103"/>
  <c r="D102" s="1"/>
  <c r="D99"/>
  <c r="D98" s="1"/>
  <c r="D96"/>
  <c r="D90"/>
  <c r="D88"/>
  <c r="D87" s="1"/>
  <c r="D84"/>
  <c r="D82"/>
  <c r="D78"/>
  <c r="D75"/>
  <c r="D72"/>
  <c r="D71" s="1"/>
  <c r="D70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D13" s="1"/>
  <c r="J119"/>
  <c r="O119" s="1"/>
  <c r="C119"/>
  <c r="I119" s="1"/>
  <c r="J103"/>
  <c r="C103"/>
  <c r="I103" s="1"/>
  <c r="J110"/>
  <c r="C110"/>
  <c r="I110" s="1"/>
  <c r="J113"/>
  <c r="O113" s="1"/>
  <c r="C113"/>
  <c r="I113" s="1"/>
  <c r="J116"/>
  <c r="O116" s="1"/>
  <c r="C116"/>
  <c r="J67"/>
  <c r="O67" s="1"/>
  <c r="C67"/>
  <c r="I116" l="1"/>
  <c r="O103"/>
  <c r="O110"/>
  <c r="F11"/>
  <c r="K70"/>
  <c r="K38"/>
  <c r="K32" s="1"/>
  <c r="K81"/>
  <c r="K77" s="1"/>
  <c r="D86"/>
  <c r="K95"/>
  <c r="J65"/>
  <c r="O65" s="1"/>
  <c r="C65"/>
  <c r="K162"/>
  <c r="D165"/>
  <c r="D118"/>
  <c r="K112"/>
  <c r="D112"/>
  <c r="K157"/>
  <c r="D157"/>
  <c r="K102"/>
  <c r="K86"/>
  <c r="K47"/>
  <c r="K46" s="1"/>
  <c r="K27"/>
  <c r="K18"/>
  <c r="K17" s="1"/>
  <c r="D18"/>
  <c r="D17" s="1"/>
  <c r="D27"/>
  <c r="D38"/>
  <c r="D32" s="1"/>
  <c r="D47"/>
  <c r="D81"/>
  <c r="D77" s="1"/>
  <c r="D95"/>
  <c r="J112"/>
  <c r="C112"/>
  <c r="I112" s="1"/>
  <c r="O112" l="1"/>
  <c r="K101"/>
  <c r="D101"/>
  <c r="D162"/>
  <c r="K128"/>
  <c r="D128"/>
  <c r="D46"/>
  <c r="D12" s="1"/>
  <c r="K12"/>
  <c r="J166"/>
  <c r="O166" s="1"/>
  <c r="J158"/>
  <c r="O158" s="1"/>
  <c r="J155"/>
  <c r="O155" s="1"/>
  <c r="J153"/>
  <c r="O153" s="1"/>
  <c r="J149"/>
  <c r="O149" s="1"/>
  <c r="J147"/>
  <c r="O147" s="1"/>
  <c r="J145"/>
  <c r="O145" s="1"/>
  <c r="J130"/>
  <c r="O130" s="1"/>
  <c r="J118"/>
  <c r="O118" s="1"/>
  <c r="J102"/>
  <c r="O102" s="1"/>
  <c r="J99"/>
  <c r="O99" s="1"/>
  <c r="J96"/>
  <c r="O96" s="1"/>
  <c r="J90"/>
  <c r="O90" s="1"/>
  <c r="J88"/>
  <c r="O88" s="1"/>
  <c r="J84"/>
  <c r="O84" s="1"/>
  <c r="J82"/>
  <c r="O82" s="1"/>
  <c r="J78"/>
  <c r="O78" s="1"/>
  <c r="J75"/>
  <c r="O75" s="1"/>
  <c r="J72"/>
  <c r="O72" s="1"/>
  <c r="J64"/>
  <c r="O64" s="1"/>
  <c r="J60"/>
  <c r="O60" s="1"/>
  <c r="J57"/>
  <c r="O57" s="1"/>
  <c r="J54"/>
  <c r="O54" s="1"/>
  <c r="J52"/>
  <c r="O52" s="1"/>
  <c r="J50"/>
  <c r="O50" s="1"/>
  <c r="J48"/>
  <c r="O48" s="1"/>
  <c r="J44"/>
  <c r="O44" s="1"/>
  <c r="J41"/>
  <c r="O41" s="1"/>
  <c r="J39"/>
  <c r="O39" s="1"/>
  <c r="J35"/>
  <c r="O35" s="1"/>
  <c r="J33"/>
  <c r="O33" s="1"/>
  <c r="J30"/>
  <c r="O30" s="1"/>
  <c r="J28"/>
  <c r="O28" s="1"/>
  <c r="J25"/>
  <c r="O25" s="1"/>
  <c r="J23"/>
  <c r="O23" s="1"/>
  <c r="J21"/>
  <c r="O21" s="1"/>
  <c r="J19"/>
  <c r="O19" s="1"/>
  <c r="J14"/>
  <c r="O14" s="1"/>
  <c r="C14"/>
  <c r="C19"/>
  <c r="C21"/>
  <c r="C23"/>
  <c r="C25"/>
  <c r="C28"/>
  <c r="C30"/>
  <c r="C33"/>
  <c r="C35"/>
  <c r="C39"/>
  <c r="C41"/>
  <c r="C44"/>
  <c r="C48"/>
  <c r="C50"/>
  <c r="C52"/>
  <c r="C54"/>
  <c r="C57"/>
  <c r="C60"/>
  <c r="C64"/>
  <c r="C72"/>
  <c r="C75"/>
  <c r="C78"/>
  <c r="C82"/>
  <c r="C84"/>
  <c r="C88"/>
  <c r="C90"/>
  <c r="C96"/>
  <c r="I96" s="1"/>
  <c r="C99"/>
  <c r="I99" s="1"/>
  <c r="C102"/>
  <c r="I102" s="1"/>
  <c r="C118"/>
  <c r="I118" s="1"/>
  <c r="C130"/>
  <c r="I130" s="1"/>
  <c r="C145"/>
  <c r="I145" s="1"/>
  <c r="C147"/>
  <c r="I147" s="1"/>
  <c r="C149"/>
  <c r="I149" s="1"/>
  <c r="C153"/>
  <c r="I153" s="1"/>
  <c r="C155"/>
  <c r="I155" s="1"/>
  <c r="C158"/>
  <c r="I158" s="1"/>
  <c r="C166"/>
  <c r="I166" s="1"/>
  <c r="J157" l="1"/>
  <c r="O157" s="1"/>
  <c r="C165"/>
  <c r="I165" s="1"/>
  <c r="C59"/>
  <c r="J59"/>
  <c r="O59" s="1"/>
  <c r="J165"/>
  <c r="O165" s="1"/>
  <c r="C157"/>
  <c r="I157" s="1"/>
  <c r="C129"/>
  <c r="I129" s="1"/>
  <c r="J129"/>
  <c r="O129" s="1"/>
  <c r="C98"/>
  <c r="I98" s="1"/>
  <c r="J98"/>
  <c r="O98" s="1"/>
  <c r="J87"/>
  <c r="O87" s="1"/>
  <c r="C87"/>
  <c r="C74"/>
  <c r="J71"/>
  <c r="O71" s="1"/>
  <c r="C71"/>
  <c r="J74"/>
  <c r="O74" s="1"/>
  <c r="C56"/>
  <c r="J56"/>
  <c r="O56" s="1"/>
  <c r="C43"/>
  <c r="J13"/>
  <c r="O13" s="1"/>
  <c r="C13"/>
  <c r="J43"/>
  <c r="O43" s="1"/>
  <c r="D94"/>
  <c r="K94"/>
  <c r="K93" s="1"/>
  <c r="C101"/>
  <c r="I101" s="1"/>
  <c r="J38"/>
  <c r="O38" s="1"/>
  <c r="J101"/>
  <c r="O101" s="1"/>
  <c r="C81"/>
  <c r="C38"/>
  <c r="J27"/>
  <c r="O27" s="1"/>
  <c r="C27"/>
  <c r="J47"/>
  <c r="O47" s="1"/>
  <c r="J81"/>
  <c r="O81" s="1"/>
  <c r="J18"/>
  <c r="O18" s="1"/>
  <c r="C47"/>
  <c r="C18"/>
  <c r="C95" l="1"/>
  <c r="I95" s="1"/>
  <c r="J32"/>
  <c r="O32" s="1"/>
  <c r="J162"/>
  <c r="O162" s="1"/>
  <c r="C162"/>
  <c r="I162" s="1"/>
  <c r="C77"/>
  <c r="J128"/>
  <c r="O128" s="1"/>
  <c r="J70"/>
  <c r="O70" s="1"/>
  <c r="J86"/>
  <c r="O86" s="1"/>
  <c r="C86"/>
  <c r="C128"/>
  <c r="I128" s="1"/>
  <c r="J95"/>
  <c r="O95" s="1"/>
  <c r="J77"/>
  <c r="O77" s="1"/>
  <c r="C70"/>
  <c r="J46"/>
  <c r="O46" s="1"/>
  <c r="C46"/>
  <c r="J17"/>
  <c r="O17" s="1"/>
  <c r="C32"/>
  <c r="C17"/>
  <c r="D93"/>
  <c r="D11" s="1"/>
  <c r="K11"/>
  <c r="C94" l="1"/>
  <c r="I94" s="1"/>
  <c r="J94"/>
  <c r="O94" s="1"/>
  <c r="C12"/>
  <c r="J12"/>
  <c r="O12" s="1"/>
  <c r="C93" l="1"/>
  <c r="I93" s="1"/>
  <c r="J93"/>
  <c r="O93" s="1"/>
  <c r="C11" l="1"/>
  <c r="I11" s="1"/>
  <c r="J11"/>
  <c r="O11" s="1"/>
</calcChain>
</file>

<file path=xl/sharedStrings.xml><?xml version="1.0" encoding="utf-8"?>
<sst xmlns="http://schemas.openxmlformats.org/spreadsheetml/2006/main" count="314" uniqueCount="298">
  <si>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</si>
  <si>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</si>
  <si>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</si>
  <si>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</si>
  <si>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</si>
  <si>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</si>
  <si>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</si>
  <si>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</si>
  <si>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</si>
  <si>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</si>
  <si>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</si>
  <si>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</si>
  <si>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</si>
  <si>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</si>
  <si>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</si>
  <si>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</si>
  <si>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</si>
  <si>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</si>
  <si>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</si>
  <si>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</si>
  <si>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</si>
  <si>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</si>
  <si>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</si>
  <si>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</si>
  <si>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</si>
  <si>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</si>
  <si>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</si>
  <si>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</si>
  <si>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</si>
  <si>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</si>
  <si>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</si>
  <si>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</si>
  <si>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</si>
  <si>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</si>
  <si>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</si>
  <si>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</si>
  <si>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</si>
  <si>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</si>
  <si>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</si>
  <si>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</si>
  <si>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</si>
  <si>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</si>
  <si>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</si>
  <si>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</si>
  <si>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</si>
  <si>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</si>
  <si>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</si>
  <si>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</si>
  <si>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</si>
  <si>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</si>
  <si>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</si>
  <si>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</si>
  <si>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</si>
  <si>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</si>
  <si>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</si>
  <si>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</si>
  <si>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</si>
  <si>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</si>
  <si>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</si>
  <si>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</si>
  <si>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</si>
  <si>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</si>
  <si>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</si>
  <si>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</si>
  <si>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</si>
  <si>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</si>
  <si>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</si>
  <si>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</si>
  <si>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</si>
  <si>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</si>
  <si>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</si>
  <si>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</si>
  <si>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</si>
  <si>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</si>
  <si>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</si>
  <si>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</si>
  <si>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</si>
  <si>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</si>
  <si>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</si>
  <si>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</si>
  <si>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</si>
  <si>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</si>
  <si>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</si>
  <si>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</si>
  <si>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</si>
  <si>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</si>
  <si>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</si>
  <si>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</si>
  <si>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</si>
  <si>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</si>
  <si>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</si>
  <si>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</si>
  <si>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</si>
  <si>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</si>
  <si>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</si>
  <si>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</si>
  <si>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</si>
  <si>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</si>
  <si>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</si>
  <si>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</si>
  <si>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</si>
  <si>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</si>
  <si>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</si>
  <si>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</si>
  <si>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</si>
  <si>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</si>
  <si>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</si>
  <si>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</si>
  <si>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</si>
  <si>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</si>
  <si>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</si>
  <si>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</si>
  <si>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</si>
  <si>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</si>
  <si>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</si>
  <si>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</si>
  <si>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</si>
  <si>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</si>
  <si>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</si>
  <si>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</si>
  <si>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</si>
  <si>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</si>
  <si>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</si>
  <si>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</si>
  <si>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</si>
  <si>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</si>
  <si>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</si>
  <si>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</si>
  <si>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</si>
  <si>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</si>
  <si>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</si>
  <si>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</si>
  <si>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</si>
  <si>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</si>
  <si>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</si>
  <si>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</si>
  <si>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</si>
  <si>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</si>
  <si>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</si>
  <si>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</si>
  <si>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</si>
  <si>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</si>
  <si>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</si>
  <si>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</si>
  <si>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</si>
  <si>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</si>
  <si>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</si>
  <si>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</si>
  <si>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</si>
  <si>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</si>
  <si>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</si>
  <si>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</si>
  <si>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</si>
  <si>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</si>
  <si>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</si>
  <si>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</si>
  <si>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</si>
  <si>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</si>
  <si>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</si>
  <si>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</si>
  <si>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</si>
  <si>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</si>
  <si>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</si>
  <si>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</si>
  <si>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</si>
  <si>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</si>
  <si>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</si>
  <si>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</si>
  <si>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</si>
  <si>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</si>
  <si>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</si>
  <si>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</si>
  <si>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</si>
  <si>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</si>
  <si>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</si>
  <si>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</si>
  <si>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</si>
  <si>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</si>
  <si>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</si>
  <si>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</si>
  <si>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</si>
  <si>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</si>
  <si>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</si>
  <si>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</si>
  <si>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</si>
  <si>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</si>
  <si>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</si>
  <si>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</si>
  <si>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</si>
  <si>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</si>
  <si>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</si>
  <si>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</si>
  <si>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</si>
  <si>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</si>
  <si>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</si>
  <si>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</si>
  <si>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</si>
  <si>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</si>
  <si>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</si>
  <si>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</si>
  <si>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</si>
  <si>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</si>
  <si>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</si>
  <si>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</si>
  <si>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</si>
  <si>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</si>
  <si>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</si>
  <si>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</si>
  <si>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</si>
  <si>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</si>
  <si>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</si>
  <si>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</si>
  <si>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</si>
  <si>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</si>
  <si>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</si>
  <si>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</si>
  <si>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</si>
  <si>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</si>
  <si>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</si>
  <si>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</si>
  <si>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</si>
  <si>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</si>
  <si>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</si>
  <si>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</si>
  <si>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</si>
  <si>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</si>
  <si>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</si>
  <si>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</si>
  <si>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</si>
  <si>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</si>
  <si>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</si>
  <si>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</si>
  <si>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</si>
  <si>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</si>
  <si>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</si>
  <si>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</si>
  <si>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</si>
  <si>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</si>
  <si>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</si>
  <si>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</si>
  <si>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</si>
  <si>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</si>
  <si>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</si>
  <si>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</si>
  <si>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</si>
  <si>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</si>
  <si>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</si>
  <si>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</si>
  <si>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</si>
  <si>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</si>
  <si>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</si>
  <si>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</si>
  <si>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</si>
  <si>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</si>
  <si>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</si>
  <si>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</si>
  <si>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</si>
  <si>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</si>
  <si>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</si>
  <si>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</si>
  <si>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</si>
  <si>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</si>
  <si>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</si>
  <si>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</si>
  <si>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</si>
  <si>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</si>
  <si>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</si>
  <si>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</si>
  <si>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</si>
  <si>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</si>
  <si>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</si>
  <si>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</si>
  <si>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</si>
  <si>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</si>
  <si>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</si>
  <si>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</si>
  <si>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</si>
  <si>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</si>
  <si>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</si>
  <si>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</si>
  <si>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</si>
  <si>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</si>
  <si>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</si>
  <si>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</si>
  <si>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</si>
  <si>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</si>
  <si>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</si>
  <si>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</si>
  <si>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</si>
  <si>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</si>
  <si>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</si>
  <si>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Изменения 27.08.2020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</si>
  <si>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</si>
  <si>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</si>
  <si>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</si>
  <si>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</si>
  <si>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26.11.2020</t>
  </si>
  <si>
    <t>от 26 ноября 2020 г. №  ____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</si>
</sst>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workbookViewId="0">
      <pane xSplit="2" ySplit="10" topLeftCell="G11" activePane="bottomRight" state="frozen"/>
      <selection pane="topRight" activeCell="C1" sqref="C1"/>
      <selection pane="bottomLeft" activeCell="A11" sqref="A11"/>
      <selection pane="bottomRight" activeCell="T108" sqref="T108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19.42578125" style="4" hidden="1" customWidth="1"/>
    <col min="4" max="4" width="18.42578125" style="4" hidden="1" customWidth="1"/>
    <col min="5" max="5" width="19.140625" style="4" hidden="1" customWidth="1"/>
    <col min="6" max="6" width="16.140625" style="4" hidden="1" customWidth="1"/>
    <col min="7" max="7" width="16.42578125" style="4" hidden="1" customWidth="1"/>
    <col min="8" max="8" width="17.42578125" style="4" hidden="1" customWidth="1"/>
    <col min="9" max="9" width="39.140625" style="4" customWidth="1"/>
    <col min="10" max="10" width="21" style="4" hidden="1" customWidth="1"/>
    <col min="11" max="11" width="16.140625" style="4" hidden="1" customWidth="1"/>
    <col min="12" max="12" width="17.7109375" style="4" hidden="1" customWidth="1"/>
    <col min="13" max="13" width="16.140625" style="4" hidden="1" customWidth="1"/>
    <col min="14" max="14" width="16.42578125" style="4" hidden="1" customWidth="1"/>
    <col min="15" max="15" width="19.42578125" style="4" hidden="1" customWidth="1"/>
    <col min="16" max="16384" width="9.140625" style="4"/>
  </cols>
  <sheetData>
    <row r="1" spans="1:15" ht="18.75">
      <c r="A1" s="3"/>
      <c r="B1" s="3"/>
      <c r="C1" s="18"/>
      <c r="D1" s="18"/>
      <c r="E1" s="18"/>
      <c r="F1" s="18"/>
      <c r="G1" s="18"/>
      <c r="H1" s="18"/>
      <c r="I1" s="18" t="s">
        <v>240</v>
      </c>
      <c r="J1" s="16"/>
      <c r="O1" s="16"/>
    </row>
    <row r="2" spans="1:15" ht="18.75">
      <c r="A2" s="3"/>
      <c r="B2" s="3"/>
      <c r="C2" s="16"/>
      <c r="D2" s="16"/>
      <c r="E2" s="16"/>
      <c r="F2" s="16"/>
      <c r="G2" s="16"/>
      <c r="H2" s="16"/>
      <c r="I2" s="16" t="s">
        <v>0</v>
      </c>
      <c r="J2" s="16"/>
      <c r="O2" s="16"/>
    </row>
    <row r="3" spans="1:15" ht="18.75">
      <c r="A3" s="3"/>
      <c r="B3" s="3"/>
      <c r="C3" s="16"/>
      <c r="D3" s="16"/>
      <c r="E3" s="16"/>
      <c r="F3" s="16"/>
      <c r="G3" s="16"/>
      <c r="H3" s="16"/>
      <c r="I3" s="16" t="s">
        <v>1</v>
      </c>
      <c r="J3" s="16"/>
      <c r="O3" s="16"/>
    </row>
    <row r="4" spans="1:15" ht="18.75">
      <c r="A4" s="3"/>
      <c r="B4" s="3"/>
      <c r="C4" s="18"/>
      <c r="D4" s="18"/>
      <c r="E4" s="18"/>
      <c r="F4" s="18"/>
      <c r="G4" s="18"/>
      <c r="H4" s="18"/>
      <c r="I4" s="18" t="s">
        <v>297</v>
      </c>
      <c r="J4" s="16"/>
      <c r="O4" s="16"/>
    </row>
    <row r="5" spans="1:15" ht="29.25" customHeight="1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.75"/>
    <row r="7" spans="1:15" ht="15" customHeight="1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4" t="s">
        <v>289</v>
      </c>
      <c r="G7" s="24" t="s">
        <v>291</v>
      </c>
      <c r="H7" s="24" t="s">
        <v>296</v>
      </c>
      <c r="I7" s="26" t="s">
        <v>216</v>
      </c>
      <c r="J7" s="26" t="s">
        <v>217</v>
      </c>
      <c r="K7" s="24" t="s">
        <v>264</v>
      </c>
      <c r="L7" s="24" t="s">
        <v>287</v>
      </c>
      <c r="M7" s="24" t="s">
        <v>289</v>
      </c>
      <c r="N7" s="24" t="s">
        <v>291</v>
      </c>
      <c r="O7" s="26" t="s">
        <v>217</v>
      </c>
    </row>
    <row r="8" spans="1:15" ht="15" customHeight="1">
      <c r="A8" s="28"/>
      <c r="B8" s="28"/>
      <c r="C8" s="26"/>
      <c r="D8" s="25"/>
      <c r="E8" s="25"/>
      <c r="F8" s="25"/>
      <c r="G8" s="25"/>
      <c r="H8" s="25"/>
      <c r="I8" s="26"/>
      <c r="J8" s="26"/>
      <c r="K8" s="25"/>
      <c r="L8" s="25"/>
      <c r="M8" s="25"/>
      <c r="N8" s="25"/>
      <c r="O8" s="26"/>
    </row>
    <row r="9" spans="1:15" ht="24.75" customHeight="1">
      <c r="A9" s="28"/>
      <c r="B9" s="28"/>
      <c r="C9" s="26"/>
      <c r="D9" s="25"/>
      <c r="E9" s="25"/>
      <c r="F9" s="25"/>
      <c r="G9" s="25"/>
      <c r="H9" s="25"/>
      <c r="I9" s="26"/>
      <c r="J9" s="26"/>
      <c r="K9" s="25"/>
      <c r="L9" s="25"/>
      <c r="M9" s="25"/>
      <c r="N9" s="25"/>
      <c r="O9" s="26"/>
    </row>
    <row r="10" spans="1:15" ht="18.399999999999999" customHeight="1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/>
      <c r="G10" s="1"/>
      <c r="H10" s="1"/>
      <c r="I10" s="1" t="s">
        <v>4</v>
      </c>
      <c r="J10" s="1" t="s">
        <v>5</v>
      </c>
      <c r="K10" s="1" t="s">
        <v>5</v>
      </c>
      <c r="L10" s="1" t="s">
        <v>5</v>
      </c>
      <c r="M10" s="1"/>
      <c r="N10" s="1"/>
      <c r="O10" s="1" t="s">
        <v>5</v>
      </c>
    </row>
    <row r="11" spans="1:15" s="2" customFormat="1" ht="31.5" customHeight="1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F12+F93</f>
        <v>223500</v>
      </c>
      <c r="G11" s="19">
        <f>G12+G93</f>
        <v>8624400</v>
      </c>
      <c r="H11" s="19">
        <f>H12+H93</f>
        <v>-2930430.01</v>
      </c>
      <c r="I11" s="19">
        <f>C11+D11+E11+F11+G11+H11</f>
        <v>531881351.75</v>
      </c>
      <c r="J11" s="19">
        <f>J12+J93</f>
        <v>410464200</v>
      </c>
      <c r="K11" s="19">
        <f>K12+K93</f>
        <v>6072497.7600000007</v>
      </c>
      <c r="L11" s="19">
        <f>L12+L93</f>
        <v>-3668400</v>
      </c>
      <c r="M11" s="19">
        <f>M12+M93</f>
        <v>181500</v>
      </c>
      <c r="N11" s="19">
        <f>N12+N93</f>
        <v>6554409.29</v>
      </c>
      <c r="O11" s="19">
        <f>J11+K11+L11+M11+N11</f>
        <v>419604207.05000001</v>
      </c>
    </row>
    <row r="12" spans="1:15" ht="31.5" hidden="1" customHeight="1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0</v>
      </c>
      <c r="G12" s="19">
        <f>G13+G17+G27+G32+G43+G46+G64+G70+G77+G86</f>
        <v>0</v>
      </c>
      <c r="H12" s="19">
        <f>H13+H17+H27+H32+H43+H46+H64+H70+H77+H86</f>
        <v>0</v>
      </c>
      <c r="I12" s="19">
        <f t="shared" ref="I12:I75" si="0">C12+D12+E12+F12+G12+H12</f>
        <v>70776000</v>
      </c>
      <c r="J12" s="19">
        <f>J13+J17+J27+J32+J43+J46+J64+J70+J77+J86</f>
        <v>71450300</v>
      </c>
      <c r="K12" s="19">
        <f>K13+K17+K27+K32+K43+K46+K64+K70+K77+K86</f>
        <v>0</v>
      </c>
      <c r="L12" s="19">
        <f>L13+L17+L27+L32+L43+L46+L64+L70+L77+L86</f>
        <v>0</v>
      </c>
      <c r="M12" s="19">
        <f>M13+M17+M27+M32+M43+M46+M64+M70+M77+M86</f>
        <v>0</v>
      </c>
      <c r="N12" s="19">
        <f>N13+N17+N27+N32+N43+N46+N64+N70+N77+N86</f>
        <v>0</v>
      </c>
      <c r="O12" s="19">
        <f t="shared" ref="O12:O75" si="1">J12+K12+L12+M12+N12</f>
        <v>71450300</v>
      </c>
    </row>
    <row r="13" spans="1:15" ht="30.75" hidden="1" customHeight="1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>F14</f>
        <v>0</v>
      </c>
      <c r="G13" s="19">
        <f>G14</f>
        <v>0</v>
      </c>
      <c r="H13" s="19">
        <f>H14</f>
        <v>0</v>
      </c>
      <c r="I13" s="19">
        <f t="shared" si="0"/>
        <v>20108000</v>
      </c>
      <c r="J13" s="19">
        <f>J14</f>
        <v>20470000</v>
      </c>
      <c r="K13" s="19">
        <f>K14</f>
        <v>0</v>
      </c>
      <c r="L13" s="19">
        <f>L14</f>
        <v>0</v>
      </c>
      <c r="M13" s="19">
        <f>M14</f>
        <v>0</v>
      </c>
      <c r="N13" s="19">
        <f>N14</f>
        <v>0</v>
      </c>
      <c r="O13" s="19">
        <f t="shared" si="1"/>
        <v>20470000</v>
      </c>
    </row>
    <row r="14" spans="1:15" ht="27.75" hidden="1" customHeight="1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>G15+G16</f>
        <v>0</v>
      </c>
      <c r="H14" s="20">
        <f>H15+H16</f>
        <v>0</v>
      </c>
      <c r="I14" s="19">
        <f t="shared" si="0"/>
        <v>20108000</v>
      </c>
      <c r="J14" s="20">
        <f>J15+J16</f>
        <v>20470000</v>
      </c>
      <c r="K14" s="20">
        <f>K15+K16</f>
        <v>0</v>
      </c>
      <c r="L14" s="20">
        <f>L15+L16</f>
        <v>0</v>
      </c>
      <c r="M14" s="20">
        <f>M15+M16</f>
        <v>0</v>
      </c>
      <c r="N14" s="20">
        <f>N15+N16</f>
        <v>0</v>
      </c>
      <c r="O14" s="20">
        <f t="shared" si="1"/>
        <v>20470000</v>
      </c>
    </row>
    <row r="15" spans="1:15" ht="93.75" hidden="1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9">
        <f t="shared" si="0"/>
        <v>19947000</v>
      </c>
      <c r="J15" s="20">
        <v>20306000</v>
      </c>
      <c r="K15" s="20">
        <v>0</v>
      </c>
      <c r="L15" s="20">
        <v>0</v>
      </c>
      <c r="M15" s="20">
        <v>0</v>
      </c>
      <c r="N15" s="20">
        <v>0</v>
      </c>
      <c r="O15" s="20">
        <f t="shared" si="1"/>
        <v>20306000</v>
      </c>
    </row>
    <row r="16" spans="1:15" ht="56.25" hidden="1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9">
        <f t="shared" si="0"/>
        <v>161000</v>
      </c>
      <c r="J16" s="20">
        <v>164000</v>
      </c>
      <c r="K16" s="20">
        <v>0</v>
      </c>
      <c r="L16" s="20">
        <v>0</v>
      </c>
      <c r="M16" s="20">
        <v>0</v>
      </c>
      <c r="N16" s="20">
        <v>0</v>
      </c>
      <c r="O16" s="20">
        <f t="shared" si="1"/>
        <v>164000</v>
      </c>
    </row>
    <row r="17" spans="1:15" ht="56.25" hidden="1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>F18</f>
        <v>0</v>
      </c>
      <c r="G17" s="19">
        <f>G18</f>
        <v>0</v>
      </c>
      <c r="H17" s="19">
        <f>H18</f>
        <v>0</v>
      </c>
      <c r="I17" s="19">
        <f t="shared" si="0"/>
        <v>8315000</v>
      </c>
      <c r="J17" s="19">
        <f>J18</f>
        <v>8798000</v>
      </c>
      <c r="K17" s="19">
        <f>K18</f>
        <v>0</v>
      </c>
      <c r="L17" s="19">
        <f>L18</f>
        <v>0</v>
      </c>
      <c r="M17" s="19">
        <f>M18</f>
        <v>0</v>
      </c>
      <c r="N17" s="19">
        <f>N18</f>
        <v>0</v>
      </c>
      <c r="O17" s="19">
        <f t="shared" si="1"/>
        <v>8798000</v>
      </c>
    </row>
    <row r="18" spans="1:15" ht="37.5" hidden="1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>G19+G21+G23+G25</f>
        <v>0</v>
      </c>
      <c r="H18" s="20">
        <f>H19+H21+H23+H25</f>
        <v>0</v>
      </c>
      <c r="I18" s="19">
        <f t="shared" si="0"/>
        <v>8315000</v>
      </c>
      <c r="J18" s="20">
        <f>J19+J21+J23+J25</f>
        <v>8798000</v>
      </c>
      <c r="K18" s="20">
        <f>K19+K21+K23+K25</f>
        <v>0</v>
      </c>
      <c r="L18" s="20">
        <f>L19+L21+L23+L25</f>
        <v>0</v>
      </c>
      <c r="M18" s="20">
        <f>M19+M21+M23+M25</f>
        <v>0</v>
      </c>
      <c r="N18" s="20">
        <f>N19+N21+N23+N25</f>
        <v>0</v>
      </c>
      <c r="O18" s="20">
        <f t="shared" si="1"/>
        <v>8798000</v>
      </c>
    </row>
    <row r="19" spans="1:15" ht="75" hidden="1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>F20</f>
        <v>0</v>
      </c>
      <c r="G19" s="20">
        <f>G20</f>
        <v>0</v>
      </c>
      <c r="H19" s="20">
        <f>H20</f>
        <v>0</v>
      </c>
      <c r="I19" s="19">
        <f t="shared" si="0"/>
        <v>3762000</v>
      </c>
      <c r="J19" s="20">
        <f>J20</f>
        <v>3984000</v>
      </c>
      <c r="K19" s="20">
        <f>K20</f>
        <v>0</v>
      </c>
      <c r="L19" s="20">
        <f>L20</f>
        <v>0</v>
      </c>
      <c r="M19" s="20">
        <f>M20</f>
        <v>0</v>
      </c>
      <c r="N19" s="20">
        <f>N20</f>
        <v>0</v>
      </c>
      <c r="O19" s="20">
        <f t="shared" si="1"/>
        <v>3984000</v>
      </c>
    </row>
    <row r="20" spans="1:15" ht="131.25" hidden="1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9">
        <f t="shared" si="0"/>
        <v>3762000</v>
      </c>
      <c r="J20" s="20">
        <v>3984000</v>
      </c>
      <c r="K20" s="20">
        <v>0</v>
      </c>
      <c r="L20" s="20">
        <v>0</v>
      </c>
      <c r="M20" s="20">
        <v>0</v>
      </c>
      <c r="N20" s="20">
        <v>0</v>
      </c>
      <c r="O20" s="20">
        <f t="shared" si="1"/>
        <v>3984000</v>
      </c>
    </row>
    <row r="21" spans="1:15" ht="93.75" hidden="1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>F22</f>
        <v>0</v>
      </c>
      <c r="G21" s="20">
        <f>G22</f>
        <v>0</v>
      </c>
      <c r="H21" s="20">
        <f>H22</f>
        <v>0</v>
      </c>
      <c r="I21" s="19">
        <f t="shared" si="0"/>
        <v>29000</v>
      </c>
      <c r="J21" s="20">
        <f>J22</f>
        <v>31000</v>
      </c>
      <c r="K21" s="20">
        <f>K22</f>
        <v>0</v>
      </c>
      <c r="L21" s="20">
        <f>L22</f>
        <v>0</v>
      </c>
      <c r="M21" s="20">
        <f>M22</f>
        <v>0</v>
      </c>
      <c r="N21" s="20">
        <f>N22</f>
        <v>0</v>
      </c>
      <c r="O21" s="20">
        <f t="shared" si="1"/>
        <v>31000</v>
      </c>
    </row>
    <row r="22" spans="1:15" ht="150" hidden="1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9">
        <f t="shared" si="0"/>
        <v>29000</v>
      </c>
      <c r="J22" s="20">
        <v>31000</v>
      </c>
      <c r="K22" s="20">
        <v>0</v>
      </c>
      <c r="L22" s="20">
        <v>0</v>
      </c>
      <c r="M22" s="20">
        <v>0</v>
      </c>
      <c r="N22" s="20">
        <v>0</v>
      </c>
      <c r="O22" s="20">
        <f t="shared" si="1"/>
        <v>31000</v>
      </c>
    </row>
    <row r="23" spans="1:15" ht="75" hidden="1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>F24</f>
        <v>0</v>
      </c>
      <c r="G23" s="20">
        <f>G24</f>
        <v>0</v>
      </c>
      <c r="H23" s="20">
        <f>H24</f>
        <v>0</v>
      </c>
      <c r="I23" s="19">
        <f t="shared" si="0"/>
        <v>5203000</v>
      </c>
      <c r="J23" s="20">
        <f>J24</f>
        <v>5510000</v>
      </c>
      <c r="K23" s="20">
        <f>K24</f>
        <v>0</v>
      </c>
      <c r="L23" s="20">
        <f>L24</f>
        <v>0</v>
      </c>
      <c r="M23" s="20">
        <f>M24</f>
        <v>0</v>
      </c>
      <c r="N23" s="20">
        <f>N24</f>
        <v>0</v>
      </c>
      <c r="O23" s="20">
        <f t="shared" si="1"/>
        <v>5510000</v>
      </c>
    </row>
    <row r="24" spans="1:15" ht="131.25" hidden="1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f t="shared" si="0"/>
        <v>5203000</v>
      </c>
      <c r="J24" s="20">
        <v>5510000</v>
      </c>
      <c r="K24" s="20">
        <v>0</v>
      </c>
      <c r="L24" s="20">
        <v>0</v>
      </c>
      <c r="M24" s="20">
        <v>0</v>
      </c>
      <c r="N24" s="20">
        <v>0</v>
      </c>
      <c r="O24" s="20">
        <f t="shared" si="1"/>
        <v>5510000</v>
      </c>
    </row>
    <row r="25" spans="1:15" ht="75" hidden="1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>F26</f>
        <v>0</v>
      </c>
      <c r="G25" s="20">
        <f>G26</f>
        <v>0</v>
      </c>
      <c r="H25" s="20">
        <f>H26</f>
        <v>0</v>
      </c>
      <c r="I25" s="19">
        <f t="shared" si="0"/>
        <v>-679000</v>
      </c>
      <c r="J25" s="20">
        <f>J26</f>
        <v>-727000</v>
      </c>
      <c r="K25" s="20">
        <f>K26</f>
        <v>0</v>
      </c>
      <c r="L25" s="20">
        <f>L26</f>
        <v>0</v>
      </c>
      <c r="M25" s="20">
        <f>M26</f>
        <v>0</v>
      </c>
      <c r="N25" s="20">
        <f>N26</f>
        <v>0</v>
      </c>
      <c r="O25" s="20">
        <f t="shared" si="1"/>
        <v>-727000</v>
      </c>
    </row>
    <row r="26" spans="1:15" ht="131.25" hidden="1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9">
        <f t="shared" si="0"/>
        <v>-679000</v>
      </c>
      <c r="J26" s="20">
        <v>-727000</v>
      </c>
      <c r="K26" s="20">
        <v>0</v>
      </c>
      <c r="L26" s="20">
        <v>0</v>
      </c>
      <c r="M26" s="20">
        <v>0</v>
      </c>
      <c r="N26" s="20">
        <v>0</v>
      </c>
      <c r="O26" s="20">
        <f t="shared" si="1"/>
        <v>-727000</v>
      </c>
    </row>
    <row r="27" spans="1:15" ht="30.75" hidden="1" customHeight="1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>G28+G30</f>
        <v>0</v>
      </c>
      <c r="H27" s="19">
        <f>H28+H30</f>
        <v>0</v>
      </c>
      <c r="I27" s="19">
        <f t="shared" si="0"/>
        <v>255700</v>
      </c>
      <c r="J27" s="19">
        <f>J28+J30</f>
        <v>255700</v>
      </c>
      <c r="K27" s="19">
        <f>K28+K30</f>
        <v>0</v>
      </c>
      <c r="L27" s="19">
        <f>L28+L30</f>
        <v>0</v>
      </c>
      <c r="M27" s="19">
        <f>M28+M30</f>
        <v>0</v>
      </c>
      <c r="N27" s="19">
        <f>N28+N30</f>
        <v>0</v>
      </c>
      <c r="O27" s="19">
        <f t="shared" si="1"/>
        <v>255700</v>
      </c>
    </row>
    <row r="28" spans="1:15" ht="30" hidden="1" customHeight="1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>G29</f>
        <v>0</v>
      </c>
      <c r="H28" s="20">
        <f>H29</f>
        <v>0</v>
      </c>
      <c r="I28" s="19">
        <f t="shared" si="0"/>
        <v>102000</v>
      </c>
      <c r="J28" s="20">
        <f>J29</f>
        <v>102000</v>
      </c>
      <c r="K28" s="20">
        <f>K29</f>
        <v>0</v>
      </c>
      <c r="L28" s="20">
        <f>L29</f>
        <v>0</v>
      </c>
      <c r="M28" s="20">
        <f>M29</f>
        <v>0</v>
      </c>
      <c r="N28" s="20">
        <f>N29</f>
        <v>0</v>
      </c>
      <c r="O28" s="20">
        <f t="shared" si="1"/>
        <v>102000</v>
      </c>
    </row>
    <row r="29" spans="1:15" ht="31.5" hidden="1" customHeight="1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9">
        <f t="shared" si="0"/>
        <v>102000</v>
      </c>
      <c r="J29" s="20">
        <v>102000</v>
      </c>
      <c r="K29" s="20">
        <v>0</v>
      </c>
      <c r="L29" s="20">
        <v>0</v>
      </c>
      <c r="M29" s="20">
        <v>0</v>
      </c>
      <c r="N29" s="20">
        <v>0</v>
      </c>
      <c r="O29" s="20">
        <f t="shared" si="1"/>
        <v>102000</v>
      </c>
    </row>
    <row r="30" spans="1:15" ht="37.5" hidden="1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>G31</f>
        <v>0</v>
      </c>
      <c r="H30" s="20">
        <f>H31</f>
        <v>0</v>
      </c>
      <c r="I30" s="19">
        <f t="shared" si="0"/>
        <v>153700</v>
      </c>
      <c r="J30" s="20">
        <f>J31</f>
        <v>153700</v>
      </c>
      <c r="K30" s="20">
        <f>K31</f>
        <v>0</v>
      </c>
      <c r="L30" s="20">
        <f>L31</f>
        <v>0</v>
      </c>
      <c r="M30" s="20">
        <f>M31</f>
        <v>0</v>
      </c>
      <c r="N30" s="20">
        <f>N31</f>
        <v>0</v>
      </c>
      <c r="O30" s="20">
        <f t="shared" si="1"/>
        <v>153700</v>
      </c>
    </row>
    <row r="31" spans="1:15" ht="37.5" hidden="1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9">
        <f t="shared" si="0"/>
        <v>153700</v>
      </c>
      <c r="J31" s="20">
        <v>153700</v>
      </c>
      <c r="K31" s="20">
        <v>0</v>
      </c>
      <c r="L31" s="20">
        <v>0</v>
      </c>
      <c r="M31" s="20">
        <v>0</v>
      </c>
      <c r="N31" s="20">
        <v>0</v>
      </c>
      <c r="O31" s="20">
        <f t="shared" si="1"/>
        <v>153700</v>
      </c>
    </row>
    <row r="32" spans="1:15" ht="28.5" hidden="1" customHeight="1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>G33+G35+G38</f>
        <v>0</v>
      </c>
      <c r="H32" s="19">
        <f>H33+H35+H38</f>
        <v>0</v>
      </c>
      <c r="I32" s="19">
        <f t="shared" si="0"/>
        <v>15308000</v>
      </c>
      <c r="J32" s="19">
        <f>J33+J35+J38</f>
        <v>15308000</v>
      </c>
      <c r="K32" s="19">
        <f>K33+K35+K38</f>
        <v>0</v>
      </c>
      <c r="L32" s="19">
        <f>L33+L35+L38</f>
        <v>0</v>
      </c>
      <c r="M32" s="19">
        <f>M33+M35+M38</f>
        <v>0</v>
      </c>
      <c r="N32" s="19">
        <f>N33+N35+N38</f>
        <v>0</v>
      </c>
      <c r="O32" s="19">
        <f t="shared" si="1"/>
        <v>15308000</v>
      </c>
    </row>
    <row r="33" spans="1:15" ht="18.75" hidden="1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>G34</f>
        <v>0</v>
      </c>
      <c r="H33" s="20">
        <f>H34</f>
        <v>0</v>
      </c>
      <c r="I33" s="19">
        <f t="shared" si="0"/>
        <v>2326000</v>
      </c>
      <c r="J33" s="20">
        <f>J34</f>
        <v>2326000</v>
      </c>
      <c r="K33" s="20">
        <f>K34</f>
        <v>0</v>
      </c>
      <c r="L33" s="20">
        <f>L34</f>
        <v>0</v>
      </c>
      <c r="M33" s="20">
        <f>M34</f>
        <v>0</v>
      </c>
      <c r="N33" s="20">
        <f>N34</f>
        <v>0</v>
      </c>
      <c r="O33" s="20">
        <f t="shared" si="1"/>
        <v>2326000</v>
      </c>
    </row>
    <row r="34" spans="1:15" ht="56.25" hidden="1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9">
        <f t="shared" si="0"/>
        <v>2326000</v>
      </c>
      <c r="J34" s="20">
        <v>2326000</v>
      </c>
      <c r="K34" s="20">
        <v>0</v>
      </c>
      <c r="L34" s="20">
        <v>0</v>
      </c>
      <c r="M34" s="20">
        <v>0</v>
      </c>
      <c r="N34" s="20">
        <v>0</v>
      </c>
      <c r="O34" s="20">
        <f t="shared" si="1"/>
        <v>2326000</v>
      </c>
    </row>
    <row r="35" spans="1:15" ht="24" hidden="1" customHeight="1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>G36+G37</f>
        <v>0</v>
      </c>
      <c r="H35" s="20">
        <f>H36+H37</f>
        <v>0</v>
      </c>
      <c r="I35" s="19">
        <f t="shared" si="0"/>
        <v>10449000</v>
      </c>
      <c r="J35" s="20">
        <f>J36+J37</f>
        <v>10449000</v>
      </c>
      <c r="K35" s="20">
        <f>K36+K37</f>
        <v>0</v>
      </c>
      <c r="L35" s="20">
        <f>L36+L37</f>
        <v>0</v>
      </c>
      <c r="M35" s="20">
        <f>M36+M37</f>
        <v>0</v>
      </c>
      <c r="N35" s="20">
        <f>N36+N37</f>
        <v>0</v>
      </c>
      <c r="O35" s="20">
        <f t="shared" si="1"/>
        <v>10449000</v>
      </c>
    </row>
    <row r="36" spans="1:15" ht="18.75" hidden="1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9">
        <f t="shared" si="0"/>
        <v>871000</v>
      </c>
      <c r="J36" s="20">
        <v>871000</v>
      </c>
      <c r="K36" s="20">
        <v>0</v>
      </c>
      <c r="L36" s="20">
        <v>0</v>
      </c>
      <c r="M36" s="20">
        <v>0</v>
      </c>
      <c r="N36" s="20">
        <v>0</v>
      </c>
      <c r="O36" s="20">
        <f t="shared" si="1"/>
        <v>871000</v>
      </c>
    </row>
    <row r="37" spans="1:15" ht="18.75" hidden="1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9">
        <f t="shared" si="0"/>
        <v>9578000</v>
      </c>
      <c r="J37" s="20">
        <v>9578000</v>
      </c>
      <c r="K37" s="20">
        <v>0</v>
      </c>
      <c r="L37" s="20">
        <v>0</v>
      </c>
      <c r="M37" s="20">
        <v>0</v>
      </c>
      <c r="N37" s="20">
        <v>0</v>
      </c>
      <c r="O37" s="20">
        <f t="shared" si="1"/>
        <v>9578000</v>
      </c>
    </row>
    <row r="38" spans="1:15" ht="18.75" hidden="1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>G39+G41</f>
        <v>0</v>
      </c>
      <c r="H38" s="20">
        <f>H39+H41</f>
        <v>0</v>
      </c>
      <c r="I38" s="19">
        <f t="shared" si="0"/>
        <v>2533000</v>
      </c>
      <c r="J38" s="20">
        <f>J39+J41</f>
        <v>2533000</v>
      </c>
      <c r="K38" s="20">
        <f>K39+K41</f>
        <v>0</v>
      </c>
      <c r="L38" s="20">
        <f>L39+L41</f>
        <v>0</v>
      </c>
      <c r="M38" s="20">
        <f>M39+M41</f>
        <v>0</v>
      </c>
      <c r="N38" s="20">
        <f>N39+N41</f>
        <v>0</v>
      </c>
      <c r="O38" s="20">
        <f t="shared" si="1"/>
        <v>2533000</v>
      </c>
    </row>
    <row r="39" spans="1:15" ht="18.75" hidden="1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>G40</f>
        <v>0</v>
      </c>
      <c r="H39" s="20">
        <f>H40</f>
        <v>0</v>
      </c>
      <c r="I39" s="19">
        <f t="shared" si="0"/>
        <v>1044000</v>
      </c>
      <c r="J39" s="20">
        <f>J40</f>
        <v>1044000</v>
      </c>
      <c r="K39" s="20">
        <f>K40</f>
        <v>0</v>
      </c>
      <c r="L39" s="20">
        <f>L40</f>
        <v>0</v>
      </c>
      <c r="M39" s="20">
        <f>M40</f>
        <v>0</v>
      </c>
      <c r="N39" s="20">
        <f>N40</f>
        <v>0</v>
      </c>
      <c r="O39" s="20">
        <f t="shared" si="1"/>
        <v>1044000</v>
      </c>
    </row>
    <row r="40" spans="1:15" ht="37.5" hidden="1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9">
        <f t="shared" si="0"/>
        <v>1044000</v>
      </c>
      <c r="J40" s="20">
        <v>1044000</v>
      </c>
      <c r="K40" s="20">
        <v>0</v>
      </c>
      <c r="L40" s="20">
        <v>0</v>
      </c>
      <c r="M40" s="20">
        <v>0</v>
      </c>
      <c r="N40" s="20">
        <v>0</v>
      </c>
      <c r="O40" s="20">
        <f t="shared" si="1"/>
        <v>1044000</v>
      </c>
    </row>
    <row r="41" spans="1:15" ht="18.75" hidden="1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>G42</f>
        <v>0</v>
      </c>
      <c r="H41" s="20">
        <f>H42</f>
        <v>0</v>
      </c>
      <c r="I41" s="19">
        <f t="shared" si="0"/>
        <v>1489000</v>
      </c>
      <c r="J41" s="20">
        <f>J42</f>
        <v>1489000</v>
      </c>
      <c r="K41" s="20">
        <f>K42</f>
        <v>0</v>
      </c>
      <c r="L41" s="20">
        <f>L42</f>
        <v>0</v>
      </c>
      <c r="M41" s="20">
        <f>M42</f>
        <v>0</v>
      </c>
      <c r="N41" s="20">
        <f>N42</f>
        <v>0</v>
      </c>
      <c r="O41" s="20">
        <f t="shared" si="1"/>
        <v>1489000</v>
      </c>
    </row>
    <row r="42" spans="1:15" ht="37.5" hidden="1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9">
        <f t="shared" si="0"/>
        <v>1489000</v>
      </c>
      <c r="J42" s="20">
        <v>1489000</v>
      </c>
      <c r="K42" s="20">
        <v>0</v>
      </c>
      <c r="L42" s="20">
        <v>0</v>
      </c>
      <c r="M42" s="20">
        <v>0</v>
      </c>
      <c r="N42" s="20">
        <v>0</v>
      </c>
      <c r="O42" s="20">
        <f t="shared" si="1"/>
        <v>1489000</v>
      </c>
    </row>
    <row r="43" spans="1:15" ht="27.75" hidden="1" customHeight="1">
      <c r="A43" s="5" t="s">
        <v>68</v>
      </c>
      <c r="B43" s="6" t="s">
        <v>69</v>
      </c>
      <c r="C43" s="19">
        <f t="shared" ref="C43:H44" si="2">C44</f>
        <v>836000</v>
      </c>
      <c r="D43" s="19">
        <f t="shared" si="2"/>
        <v>0</v>
      </c>
      <c r="E43" s="19">
        <f t="shared" si="2"/>
        <v>0</v>
      </c>
      <c r="F43" s="19">
        <f t="shared" si="2"/>
        <v>0</v>
      </c>
      <c r="G43" s="19">
        <f t="shared" si="2"/>
        <v>0</v>
      </c>
      <c r="H43" s="19">
        <f t="shared" si="2"/>
        <v>0</v>
      </c>
      <c r="I43" s="19">
        <f t="shared" si="0"/>
        <v>836000</v>
      </c>
      <c r="J43" s="19">
        <f t="shared" ref="J43:N44" si="3">J44</f>
        <v>836000</v>
      </c>
      <c r="K43" s="19">
        <f t="shared" si="3"/>
        <v>0</v>
      </c>
      <c r="L43" s="19">
        <f t="shared" si="3"/>
        <v>0</v>
      </c>
      <c r="M43" s="19">
        <f t="shared" si="3"/>
        <v>0</v>
      </c>
      <c r="N43" s="19">
        <f t="shared" si="3"/>
        <v>0</v>
      </c>
      <c r="O43" s="19">
        <f t="shared" si="1"/>
        <v>836000</v>
      </c>
    </row>
    <row r="44" spans="1:15" ht="37.5" hidden="1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19">
        <f t="shared" si="0"/>
        <v>836000</v>
      </c>
      <c r="J44" s="20">
        <f t="shared" si="3"/>
        <v>836000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3"/>
        <v>0</v>
      </c>
      <c r="O44" s="20">
        <f t="shared" si="1"/>
        <v>836000</v>
      </c>
    </row>
    <row r="45" spans="1:15" ht="56.25" hidden="1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9">
        <f t="shared" si="0"/>
        <v>836000</v>
      </c>
      <c r="J45" s="20">
        <v>836000</v>
      </c>
      <c r="K45" s="20">
        <v>0</v>
      </c>
      <c r="L45" s="20">
        <v>0</v>
      </c>
      <c r="M45" s="20">
        <v>0</v>
      </c>
      <c r="N45" s="20">
        <v>0</v>
      </c>
      <c r="O45" s="20">
        <f t="shared" si="1"/>
        <v>836000</v>
      </c>
    </row>
    <row r="46" spans="1:15" ht="56.25" hidden="1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>G47+G56+G59</f>
        <v>0</v>
      </c>
      <c r="H46" s="19">
        <f>H47+H56+H59</f>
        <v>0</v>
      </c>
      <c r="I46" s="19">
        <f t="shared" si="0"/>
        <v>20138300</v>
      </c>
      <c r="J46" s="19">
        <f>J47+J56+J59</f>
        <v>20204900</v>
      </c>
      <c r="K46" s="19">
        <f>K47+K56+K59</f>
        <v>0</v>
      </c>
      <c r="L46" s="19">
        <f>L47+L56+L59</f>
        <v>0</v>
      </c>
      <c r="M46" s="19">
        <f>M47+M56+M59</f>
        <v>0</v>
      </c>
      <c r="N46" s="19">
        <f>N47+N56+N59</f>
        <v>0</v>
      </c>
      <c r="O46" s="19">
        <f t="shared" si="1"/>
        <v>20204900</v>
      </c>
    </row>
    <row r="47" spans="1:15" ht="93.75" hidden="1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>G48+G50+G52+G54</f>
        <v>0</v>
      </c>
      <c r="H47" s="20">
        <f>H48+H50+H52+H54</f>
        <v>0</v>
      </c>
      <c r="I47" s="19">
        <f t="shared" si="0"/>
        <v>19840900</v>
      </c>
      <c r="J47" s="20">
        <f>J48+J50+J52+J54</f>
        <v>19904000</v>
      </c>
      <c r="K47" s="20">
        <f>K48+K50+K52+K54</f>
        <v>0</v>
      </c>
      <c r="L47" s="20">
        <f>L48+L50+L52+L54</f>
        <v>0</v>
      </c>
      <c r="M47" s="20">
        <f>M48+M50+M52+M54</f>
        <v>0</v>
      </c>
      <c r="N47" s="20">
        <f>N48+N50+N52+N54</f>
        <v>0</v>
      </c>
      <c r="O47" s="20">
        <f t="shared" si="1"/>
        <v>19904000</v>
      </c>
    </row>
    <row r="48" spans="1:15" ht="75" hidden="1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>F49</f>
        <v>0</v>
      </c>
      <c r="G48" s="20">
        <f>G49</f>
        <v>0</v>
      </c>
      <c r="H48" s="20">
        <f>H49</f>
        <v>0</v>
      </c>
      <c r="I48" s="19">
        <f t="shared" si="0"/>
        <v>18960800</v>
      </c>
      <c r="J48" s="20">
        <f>J49</f>
        <v>19023900</v>
      </c>
      <c r="K48" s="20">
        <f>K49</f>
        <v>0</v>
      </c>
      <c r="L48" s="20">
        <f>L49</f>
        <v>0</v>
      </c>
      <c r="M48" s="20">
        <f>M49</f>
        <v>0</v>
      </c>
      <c r="N48" s="20">
        <f>N49</f>
        <v>0</v>
      </c>
      <c r="O48" s="20">
        <f t="shared" si="1"/>
        <v>19023900</v>
      </c>
    </row>
    <row r="49" spans="1:15" ht="93.75" hidden="1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9">
        <f t="shared" si="0"/>
        <v>18960800</v>
      </c>
      <c r="J49" s="20">
        <v>19023900</v>
      </c>
      <c r="K49" s="20">
        <v>0</v>
      </c>
      <c r="L49" s="20">
        <v>0</v>
      </c>
      <c r="M49" s="20">
        <v>0</v>
      </c>
      <c r="N49" s="20">
        <v>0</v>
      </c>
      <c r="O49" s="20">
        <f t="shared" si="1"/>
        <v>19023900</v>
      </c>
    </row>
    <row r="50" spans="1:15" ht="93.75" hidden="1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>F51</f>
        <v>0</v>
      </c>
      <c r="G50" s="20">
        <f>G51</f>
        <v>0</v>
      </c>
      <c r="H50" s="20">
        <f>H51</f>
        <v>0</v>
      </c>
      <c r="I50" s="19">
        <f t="shared" si="0"/>
        <v>88000</v>
      </c>
      <c r="J50" s="20">
        <f>J51</f>
        <v>88000</v>
      </c>
      <c r="K50" s="20">
        <f>K51</f>
        <v>0</v>
      </c>
      <c r="L50" s="20">
        <f>L51</f>
        <v>0</v>
      </c>
      <c r="M50" s="20">
        <f>M51</f>
        <v>0</v>
      </c>
      <c r="N50" s="20">
        <f>N51</f>
        <v>0</v>
      </c>
      <c r="O50" s="20">
        <f t="shared" si="1"/>
        <v>88000</v>
      </c>
    </row>
    <row r="51" spans="1:15" ht="93.75" hidden="1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9">
        <f t="shared" si="0"/>
        <v>88000</v>
      </c>
      <c r="J51" s="20">
        <v>88000</v>
      </c>
      <c r="K51" s="20">
        <v>0</v>
      </c>
      <c r="L51" s="20">
        <v>0</v>
      </c>
      <c r="M51" s="20">
        <v>0</v>
      </c>
      <c r="N51" s="20">
        <v>0</v>
      </c>
      <c r="O51" s="20">
        <f t="shared" si="1"/>
        <v>88000</v>
      </c>
    </row>
    <row r="52" spans="1:15" ht="93.75" hidden="1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>G53</f>
        <v>0</v>
      </c>
      <c r="H52" s="20">
        <f>H53</f>
        <v>0</v>
      </c>
      <c r="I52" s="19">
        <f t="shared" si="0"/>
        <v>124900</v>
      </c>
      <c r="J52" s="20">
        <f>J53</f>
        <v>124900</v>
      </c>
      <c r="K52" s="20">
        <f>K53</f>
        <v>0</v>
      </c>
      <c r="L52" s="20">
        <f>L53</f>
        <v>0</v>
      </c>
      <c r="M52" s="20">
        <f>M53</f>
        <v>0</v>
      </c>
      <c r="N52" s="20">
        <f>N53</f>
        <v>0</v>
      </c>
      <c r="O52" s="20">
        <f t="shared" si="1"/>
        <v>124900</v>
      </c>
    </row>
    <row r="53" spans="1:15" ht="75" hidden="1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19">
        <f t="shared" si="0"/>
        <v>124900</v>
      </c>
      <c r="J53" s="20">
        <v>124900</v>
      </c>
      <c r="K53" s="20">
        <v>0</v>
      </c>
      <c r="L53" s="20">
        <v>0</v>
      </c>
      <c r="M53" s="20">
        <v>0</v>
      </c>
      <c r="N53" s="20">
        <v>0</v>
      </c>
      <c r="O53" s="20">
        <f t="shared" si="1"/>
        <v>124900</v>
      </c>
    </row>
    <row r="54" spans="1:15" ht="56.25" hidden="1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>G55</f>
        <v>0</v>
      </c>
      <c r="H54" s="20">
        <f>H55</f>
        <v>0</v>
      </c>
      <c r="I54" s="19">
        <f t="shared" si="0"/>
        <v>667200</v>
      </c>
      <c r="J54" s="20">
        <f>J55</f>
        <v>667200</v>
      </c>
      <c r="K54" s="20">
        <f>K55</f>
        <v>0</v>
      </c>
      <c r="L54" s="20">
        <f>L55</f>
        <v>0</v>
      </c>
      <c r="M54" s="20">
        <f>M55</f>
        <v>0</v>
      </c>
      <c r="N54" s="20">
        <f>N55</f>
        <v>0</v>
      </c>
      <c r="O54" s="20">
        <f t="shared" si="1"/>
        <v>667200</v>
      </c>
    </row>
    <row r="55" spans="1:15" ht="37.5" hidden="1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19">
        <f t="shared" si="0"/>
        <v>667200</v>
      </c>
      <c r="J55" s="20">
        <v>667200</v>
      </c>
      <c r="K55" s="20">
        <v>0</v>
      </c>
      <c r="L55" s="20">
        <v>0</v>
      </c>
      <c r="M55" s="20">
        <v>0</v>
      </c>
      <c r="N55" s="20">
        <v>0</v>
      </c>
      <c r="O55" s="20">
        <f t="shared" si="1"/>
        <v>667200</v>
      </c>
    </row>
    <row r="56" spans="1:15" ht="37.5" hidden="1">
      <c r="A56" s="7" t="s">
        <v>94</v>
      </c>
      <c r="B56" s="8" t="s">
        <v>95</v>
      </c>
      <c r="C56" s="20">
        <f t="shared" ref="C56:H57" si="4">C57</f>
        <v>50500</v>
      </c>
      <c r="D56" s="20">
        <f t="shared" si="4"/>
        <v>0</v>
      </c>
      <c r="E56" s="20">
        <f t="shared" si="4"/>
        <v>0</v>
      </c>
      <c r="F56" s="20">
        <f t="shared" si="4"/>
        <v>0</v>
      </c>
      <c r="G56" s="20">
        <f t="shared" si="4"/>
        <v>0</v>
      </c>
      <c r="H56" s="20">
        <f t="shared" si="4"/>
        <v>0</v>
      </c>
      <c r="I56" s="19">
        <f t="shared" si="0"/>
        <v>50500</v>
      </c>
      <c r="J56" s="20">
        <f t="shared" ref="J56:N57" si="5">J57</f>
        <v>54000</v>
      </c>
      <c r="K56" s="20">
        <f t="shared" si="5"/>
        <v>0</v>
      </c>
      <c r="L56" s="20">
        <f t="shared" si="5"/>
        <v>0</v>
      </c>
      <c r="M56" s="20">
        <f t="shared" si="5"/>
        <v>0</v>
      </c>
      <c r="N56" s="20">
        <f t="shared" si="5"/>
        <v>0</v>
      </c>
      <c r="O56" s="20">
        <f t="shared" si="1"/>
        <v>54000</v>
      </c>
    </row>
    <row r="57" spans="1:15" ht="56.25" hidden="1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4"/>
        <v>0</v>
      </c>
      <c r="G57" s="20">
        <f t="shared" si="4"/>
        <v>0</v>
      </c>
      <c r="H57" s="20">
        <f t="shared" si="4"/>
        <v>0</v>
      </c>
      <c r="I57" s="19">
        <f t="shared" si="0"/>
        <v>50500</v>
      </c>
      <c r="J57" s="20">
        <f t="shared" si="5"/>
        <v>54000</v>
      </c>
      <c r="K57" s="20">
        <f t="shared" si="5"/>
        <v>0</v>
      </c>
      <c r="L57" s="20">
        <f t="shared" si="5"/>
        <v>0</v>
      </c>
      <c r="M57" s="20">
        <f t="shared" si="5"/>
        <v>0</v>
      </c>
      <c r="N57" s="20">
        <f t="shared" si="5"/>
        <v>0</v>
      </c>
      <c r="O57" s="20">
        <f t="shared" si="1"/>
        <v>54000</v>
      </c>
    </row>
    <row r="58" spans="1:15" ht="56.25" hidden="1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19">
        <f t="shared" si="0"/>
        <v>50500</v>
      </c>
      <c r="J58" s="20">
        <v>54000</v>
      </c>
      <c r="K58" s="20">
        <v>0</v>
      </c>
      <c r="L58" s="20">
        <v>0</v>
      </c>
      <c r="M58" s="20">
        <v>0</v>
      </c>
      <c r="N58" s="20">
        <v>0</v>
      </c>
      <c r="O58" s="20">
        <f t="shared" si="1"/>
        <v>54000</v>
      </c>
    </row>
    <row r="59" spans="1:15" ht="93.75" hidden="1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>G60+G62</f>
        <v>0</v>
      </c>
      <c r="H59" s="20">
        <f>H60+H62</f>
        <v>0</v>
      </c>
      <c r="I59" s="19">
        <f t="shared" si="0"/>
        <v>246900</v>
      </c>
      <c r="J59" s="20">
        <f>J60</f>
        <v>246900</v>
      </c>
      <c r="K59" s="20">
        <f>K60+K62</f>
        <v>0</v>
      </c>
      <c r="L59" s="20">
        <f>L60+L62</f>
        <v>0</v>
      </c>
      <c r="M59" s="20">
        <f>M60+M62</f>
        <v>0</v>
      </c>
      <c r="N59" s="20">
        <f>N60+N62</f>
        <v>0</v>
      </c>
      <c r="O59" s="20">
        <f t="shared" si="1"/>
        <v>246900</v>
      </c>
    </row>
    <row r="60" spans="1:15" ht="56.25" hidden="1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>F61</f>
        <v>0</v>
      </c>
      <c r="G60" s="20">
        <f>G61</f>
        <v>0</v>
      </c>
      <c r="H60" s="20">
        <f>H61</f>
        <v>0</v>
      </c>
      <c r="I60" s="19">
        <f t="shared" si="0"/>
        <v>0</v>
      </c>
      <c r="J60" s="20">
        <f>J61</f>
        <v>246900</v>
      </c>
      <c r="K60" s="20">
        <f>K61</f>
        <v>-246900</v>
      </c>
      <c r="L60" s="20">
        <f>L61</f>
        <v>0</v>
      </c>
      <c r="M60" s="20">
        <f>M61</f>
        <v>0</v>
      </c>
      <c r="N60" s="20">
        <f>N61</f>
        <v>0</v>
      </c>
      <c r="O60" s="20">
        <f t="shared" si="1"/>
        <v>0</v>
      </c>
    </row>
    <row r="61" spans="1:15" ht="56.25" hidden="1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v>0</v>
      </c>
      <c r="G61" s="20">
        <v>0</v>
      </c>
      <c r="H61" s="20">
        <v>0</v>
      </c>
      <c r="I61" s="19">
        <f t="shared" si="0"/>
        <v>0</v>
      </c>
      <c r="J61" s="20">
        <v>246900</v>
      </c>
      <c r="K61" s="20">
        <v>-246900</v>
      </c>
      <c r="L61" s="20">
        <v>0</v>
      </c>
      <c r="M61" s="20">
        <v>0</v>
      </c>
      <c r="N61" s="20">
        <v>0</v>
      </c>
      <c r="O61" s="20">
        <f t="shared" si="1"/>
        <v>0</v>
      </c>
    </row>
    <row r="62" spans="1:15" ht="93.75" hidden="1">
      <c r="A62" s="7" t="s">
        <v>265</v>
      </c>
      <c r="B62" s="8" t="s">
        <v>266</v>
      </c>
      <c r="C62" s="20">
        <f>C63</f>
        <v>0</v>
      </c>
      <c r="D62" s="20">
        <f t="shared" ref="D62:H62" si="6">D63</f>
        <v>246900</v>
      </c>
      <c r="E62" s="20">
        <f t="shared" si="6"/>
        <v>0</v>
      </c>
      <c r="F62" s="20">
        <f t="shared" si="6"/>
        <v>0</v>
      </c>
      <c r="G62" s="20">
        <f t="shared" si="6"/>
        <v>0</v>
      </c>
      <c r="H62" s="20">
        <f t="shared" si="6"/>
        <v>0</v>
      </c>
      <c r="I62" s="19">
        <f t="shared" si="0"/>
        <v>246900</v>
      </c>
      <c r="J62" s="20">
        <f>J63</f>
        <v>0</v>
      </c>
      <c r="K62" s="20">
        <f>K63</f>
        <v>246900</v>
      </c>
      <c r="L62" s="20">
        <f>L63</f>
        <v>0</v>
      </c>
      <c r="M62" s="20">
        <f>M63</f>
        <v>0</v>
      </c>
      <c r="N62" s="20">
        <f>N63</f>
        <v>0</v>
      </c>
      <c r="O62" s="20">
        <f t="shared" si="1"/>
        <v>246900</v>
      </c>
    </row>
    <row r="63" spans="1:15" ht="93.75" hidden="1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v>0</v>
      </c>
      <c r="G63" s="20">
        <v>0</v>
      </c>
      <c r="H63" s="20">
        <v>0</v>
      </c>
      <c r="I63" s="19">
        <f t="shared" si="0"/>
        <v>246900</v>
      </c>
      <c r="J63" s="20">
        <v>0</v>
      </c>
      <c r="K63" s="20">
        <v>246900</v>
      </c>
      <c r="L63" s="20">
        <v>0</v>
      </c>
      <c r="M63" s="20">
        <v>0</v>
      </c>
      <c r="N63" s="20">
        <v>0</v>
      </c>
      <c r="O63" s="20">
        <f t="shared" si="1"/>
        <v>246900</v>
      </c>
    </row>
    <row r="64" spans="1:15" ht="37.5" hidden="1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>G65</f>
        <v>0</v>
      </c>
      <c r="H64" s="19">
        <f>H65</f>
        <v>0</v>
      </c>
      <c r="I64" s="19">
        <f t="shared" si="0"/>
        <v>48500</v>
      </c>
      <c r="J64" s="19">
        <f>J65</f>
        <v>48500</v>
      </c>
      <c r="K64" s="19">
        <f>K65</f>
        <v>0</v>
      </c>
      <c r="L64" s="19">
        <f>L65</f>
        <v>0</v>
      </c>
      <c r="M64" s="19">
        <f>M65</f>
        <v>0</v>
      </c>
      <c r="N64" s="19">
        <f>N65</f>
        <v>0</v>
      </c>
      <c r="O64" s="19">
        <f t="shared" si="1"/>
        <v>48500</v>
      </c>
    </row>
    <row r="65" spans="1:15" ht="18.75" hidden="1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>G66+G67+G69</f>
        <v>0</v>
      </c>
      <c r="H65" s="20">
        <f>H66+H67+H69</f>
        <v>0</v>
      </c>
      <c r="I65" s="19">
        <f t="shared" si="0"/>
        <v>48500</v>
      </c>
      <c r="J65" s="20">
        <f>J66+J67+J69</f>
        <v>48500</v>
      </c>
      <c r="K65" s="20">
        <f>K66+K67+K69</f>
        <v>0</v>
      </c>
      <c r="L65" s="20">
        <f>L66+L67+L69</f>
        <v>0</v>
      </c>
      <c r="M65" s="20">
        <f>M66+M67+M69</f>
        <v>0</v>
      </c>
      <c r="N65" s="20">
        <f>N66+N67+N69</f>
        <v>0</v>
      </c>
      <c r="O65" s="20">
        <f t="shared" si="1"/>
        <v>48500</v>
      </c>
    </row>
    <row r="66" spans="1:15" ht="37.5" hidden="1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19">
        <f t="shared" si="0"/>
        <v>47400</v>
      </c>
      <c r="J66" s="20">
        <v>47400</v>
      </c>
      <c r="K66" s="20">
        <v>0</v>
      </c>
      <c r="L66" s="20">
        <v>0</v>
      </c>
      <c r="M66" s="20">
        <v>0</v>
      </c>
      <c r="N66" s="20">
        <v>0</v>
      </c>
      <c r="O66" s="20">
        <f t="shared" si="1"/>
        <v>47400</v>
      </c>
    </row>
    <row r="67" spans="1:15" ht="18.75" hidden="1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>G68</f>
        <v>0</v>
      </c>
      <c r="H67" s="20">
        <f>H68</f>
        <v>0</v>
      </c>
      <c r="I67" s="19">
        <f t="shared" si="0"/>
        <v>300</v>
      </c>
      <c r="J67" s="20">
        <f>J68</f>
        <v>300</v>
      </c>
      <c r="K67" s="20">
        <f>K68</f>
        <v>0</v>
      </c>
      <c r="L67" s="20">
        <f>L68</f>
        <v>0</v>
      </c>
      <c r="M67" s="20">
        <f>M68</f>
        <v>0</v>
      </c>
      <c r="N67" s="20">
        <f>N68</f>
        <v>0</v>
      </c>
      <c r="O67" s="20">
        <f t="shared" si="1"/>
        <v>300</v>
      </c>
    </row>
    <row r="68" spans="1:15" ht="18.75" hidden="1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9">
        <f t="shared" si="0"/>
        <v>300</v>
      </c>
      <c r="J68" s="20">
        <v>300</v>
      </c>
      <c r="K68" s="20">
        <v>0</v>
      </c>
      <c r="L68" s="20">
        <v>0</v>
      </c>
      <c r="M68" s="20">
        <v>0</v>
      </c>
      <c r="N68" s="20">
        <v>0</v>
      </c>
      <c r="O68" s="20">
        <f t="shared" si="1"/>
        <v>300</v>
      </c>
    </row>
    <row r="69" spans="1:15" ht="56.25" hidden="1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19">
        <f t="shared" si="0"/>
        <v>800</v>
      </c>
      <c r="J69" s="20">
        <v>800</v>
      </c>
      <c r="K69" s="20">
        <v>0</v>
      </c>
      <c r="L69" s="20">
        <v>0</v>
      </c>
      <c r="M69" s="20">
        <v>0</v>
      </c>
      <c r="N69" s="20">
        <v>0</v>
      </c>
      <c r="O69" s="20">
        <f t="shared" si="1"/>
        <v>800</v>
      </c>
    </row>
    <row r="70" spans="1:15" ht="37.5" hidden="1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>F71+F74</f>
        <v>0</v>
      </c>
      <c r="G70" s="19">
        <f>G71+G74</f>
        <v>0</v>
      </c>
      <c r="H70" s="19">
        <f>H71+H74</f>
        <v>0</v>
      </c>
      <c r="I70" s="19">
        <f t="shared" si="0"/>
        <v>5282000</v>
      </c>
      <c r="J70" s="19">
        <f>J71+J74</f>
        <v>5314700</v>
      </c>
      <c r="K70" s="19">
        <f>K71+K74</f>
        <v>0</v>
      </c>
      <c r="L70" s="19">
        <f>L71+L74</f>
        <v>0</v>
      </c>
      <c r="M70" s="19">
        <f>M71+M74</f>
        <v>0</v>
      </c>
      <c r="N70" s="19">
        <f>N71+N74</f>
        <v>0</v>
      </c>
      <c r="O70" s="19">
        <f t="shared" si="1"/>
        <v>5314700</v>
      </c>
    </row>
    <row r="71" spans="1:15" ht="18.75" hidden="1">
      <c r="A71" s="7" t="s">
        <v>114</v>
      </c>
      <c r="B71" s="8" t="s">
        <v>115</v>
      </c>
      <c r="C71" s="20">
        <f t="shared" ref="C71:H72" si="7">C72</f>
        <v>4486000</v>
      </c>
      <c r="D71" s="20">
        <f t="shared" si="7"/>
        <v>0</v>
      </c>
      <c r="E71" s="20">
        <f t="shared" si="7"/>
        <v>0</v>
      </c>
      <c r="F71" s="20">
        <f t="shared" si="7"/>
        <v>0</v>
      </c>
      <c r="G71" s="20">
        <f t="shared" si="7"/>
        <v>0</v>
      </c>
      <c r="H71" s="20">
        <f t="shared" si="7"/>
        <v>0</v>
      </c>
      <c r="I71" s="19">
        <f t="shared" si="0"/>
        <v>4486000</v>
      </c>
      <c r="J71" s="20">
        <f t="shared" ref="J71:N72" si="8">J72</f>
        <v>4499700</v>
      </c>
      <c r="K71" s="20">
        <f t="shared" si="8"/>
        <v>0</v>
      </c>
      <c r="L71" s="20">
        <f t="shared" si="8"/>
        <v>0</v>
      </c>
      <c r="M71" s="20">
        <f t="shared" si="8"/>
        <v>0</v>
      </c>
      <c r="N71" s="20">
        <f t="shared" si="8"/>
        <v>0</v>
      </c>
      <c r="O71" s="20">
        <f t="shared" si="1"/>
        <v>4499700</v>
      </c>
    </row>
    <row r="72" spans="1:15" ht="18.75" hidden="1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7"/>
        <v>0</v>
      </c>
      <c r="G72" s="20">
        <f t="shared" si="7"/>
        <v>0</v>
      </c>
      <c r="H72" s="20">
        <f t="shared" si="7"/>
        <v>0</v>
      </c>
      <c r="I72" s="19">
        <f t="shared" si="0"/>
        <v>4486000</v>
      </c>
      <c r="J72" s="20">
        <f t="shared" si="8"/>
        <v>4499700</v>
      </c>
      <c r="K72" s="20">
        <f t="shared" si="8"/>
        <v>0</v>
      </c>
      <c r="L72" s="20">
        <f t="shared" si="8"/>
        <v>0</v>
      </c>
      <c r="M72" s="20">
        <f t="shared" si="8"/>
        <v>0</v>
      </c>
      <c r="N72" s="20">
        <f t="shared" si="8"/>
        <v>0</v>
      </c>
      <c r="O72" s="20">
        <f t="shared" si="1"/>
        <v>4499700</v>
      </c>
    </row>
    <row r="73" spans="1:15" ht="37.5" hidden="1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19">
        <f t="shared" si="0"/>
        <v>4486000</v>
      </c>
      <c r="J73" s="20">
        <v>4499700</v>
      </c>
      <c r="K73" s="20">
        <v>0</v>
      </c>
      <c r="L73" s="20">
        <v>0</v>
      </c>
      <c r="M73" s="20">
        <v>0</v>
      </c>
      <c r="N73" s="20">
        <v>0</v>
      </c>
      <c r="O73" s="20">
        <f t="shared" si="1"/>
        <v>4499700</v>
      </c>
    </row>
    <row r="74" spans="1:15" ht="18.75" hidden="1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19">
        <f t="shared" si="0"/>
        <v>796000</v>
      </c>
      <c r="J74" s="20">
        <f t="shared" ref="J74:N75" si="9">J75</f>
        <v>815000</v>
      </c>
      <c r="K74" s="20">
        <f t="shared" si="9"/>
        <v>0</v>
      </c>
      <c r="L74" s="20">
        <f t="shared" si="9"/>
        <v>0</v>
      </c>
      <c r="M74" s="20">
        <f t="shared" si="9"/>
        <v>0</v>
      </c>
      <c r="N74" s="20">
        <f t="shared" si="9"/>
        <v>0</v>
      </c>
      <c r="O74" s="20">
        <f t="shared" si="1"/>
        <v>815000</v>
      </c>
    </row>
    <row r="75" spans="1:15" ht="37.5" hidden="1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>F76</f>
        <v>0</v>
      </c>
      <c r="G75" s="20">
        <f>G76</f>
        <v>0</v>
      </c>
      <c r="H75" s="20">
        <f>H76</f>
        <v>0</v>
      </c>
      <c r="I75" s="19">
        <f t="shared" si="0"/>
        <v>796000</v>
      </c>
      <c r="J75" s="20">
        <f t="shared" si="9"/>
        <v>815000</v>
      </c>
      <c r="K75" s="20">
        <f t="shared" si="9"/>
        <v>0</v>
      </c>
      <c r="L75" s="20">
        <f t="shared" si="9"/>
        <v>0</v>
      </c>
      <c r="M75" s="20">
        <f t="shared" si="9"/>
        <v>0</v>
      </c>
      <c r="N75" s="20">
        <f t="shared" si="9"/>
        <v>0</v>
      </c>
      <c r="O75" s="20">
        <f t="shared" si="1"/>
        <v>815000</v>
      </c>
    </row>
    <row r="76" spans="1:15" ht="37.5" hidden="1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19">
        <f t="shared" ref="I76:I139" si="10">C76+D76+E76+F76+G76+H76</f>
        <v>796000</v>
      </c>
      <c r="J76" s="20">
        <v>815000</v>
      </c>
      <c r="K76" s="20">
        <v>0</v>
      </c>
      <c r="L76" s="20">
        <v>0</v>
      </c>
      <c r="M76" s="20">
        <v>0</v>
      </c>
      <c r="N76" s="20">
        <v>0</v>
      </c>
      <c r="O76" s="20">
        <f t="shared" ref="O76:O139" si="11">J76+K76+L76+M76+N76</f>
        <v>815000</v>
      </c>
    </row>
    <row r="77" spans="1:15" ht="37.5" hidden="1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>G78+G81</f>
        <v>0</v>
      </c>
      <c r="H77" s="19">
        <f>H78+H81</f>
        <v>0</v>
      </c>
      <c r="I77" s="19">
        <f t="shared" si="10"/>
        <v>365500</v>
      </c>
      <c r="J77" s="19">
        <f>J78+J81</f>
        <v>95500</v>
      </c>
      <c r="K77" s="19">
        <f>K78+K81</f>
        <v>0</v>
      </c>
      <c r="L77" s="19">
        <f>L78+L81</f>
        <v>0</v>
      </c>
      <c r="M77" s="19">
        <f>M78+M81</f>
        <v>0</v>
      </c>
      <c r="N77" s="19">
        <f>N78+N81</f>
        <v>0</v>
      </c>
      <c r="O77" s="19">
        <f t="shared" si="11"/>
        <v>95500</v>
      </c>
    </row>
    <row r="78" spans="1:15" ht="93.75" hidden="1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>F79</f>
        <v>0</v>
      </c>
      <c r="G78" s="20">
        <f>G79</f>
        <v>0</v>
      </c>
      <c r="H78" s="20">
        <f>H79</f>
        <v>0</v>
      </c>
      <c r="I78" s="19">
        <f t="shared" si="10"/>
        <v>340000</v>
      </c>
      <c r="J78" s="20">
        <f>J79</f>
        <v>70000</v>
      </c>
      <c r="K78" s="20">
        <f>K79</f>
        <v>0</v>
      </c>
      <c r="L78" s="20">
        <f>L79</f>
        <v>0</v>
      </c>
      <c r="M78" s="20">
        <f>M79</f>
        <v>0</v>
      </c>
      <c r="N78" s="20">
        <f>N79</f>
        <v>0</v>
      </c>
      <c r="O78" s="20">
        <f t="shared" si="11"/>
        <v>70000</v>
      </c>
    </row>
    <row r="79" spans="1:15" ht="112.5" hidden="1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19">
        <f t="shared" si="10"/>
        <v>340000</v>
      </c>
      <c r="J79" s="20">
        <v>70000</v>
      </c>
      <c r="K79" s="20">
        <v>0</v>
      </c>
      <c r="L79" s="20">
        <v>0</v>
      </c>
      <c r="M79" s="20">
        <v>0</v>
      </c>
      <c r="N79" s="20">
        <v>0</v>
      </c>
      <c r="O79" s="20">
        <f t="shared" si="11"/>
        <v>70000</v>
      </c>
    </row>
    <row r="80" spans="1:15" ht="112.5" hidden="1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v>0</v>
      </c>
      <c r="G80" s="20">
        <v>0</v>
      </c>
      <c r="H80" s="20">
        <v>0</v>
      </c>
      <c r="I80" s="19">
        <f t="shared" si="10"/>
        <v>340000</v>
      </c>
      <c r="J80" s="20">
        <v>0</v>
      </c>
      <c r="K80" s="20">
        <v>70000</v>
      </c>
      <c r="L80" s="20">
        <v>0</v>
      </c>
      <c r="M80" s="20">
        <v>0</v>
      </c>
      <c r="N80" s="20">
        <v>0</v>
      </c>
      <c r="O80" s="20">
        <f t="shared" si="11"/>
        <v>70000</v>
      </c>
    </row>
    <row r="81" spans="1:15" ht="37.5" hidden="1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>G82+G84</f>
        <v>0</v>
      </c>
      <c r="H81" s="20">
        <f>H82+H84</f>
        <v>0</v>
      </c>
      <c r="I81" s="19">
        <f t="shared" si="10"/>
        <v>25500</v>
      </c>
      <c r="J81" s="20">
        <f>J82+J84</f>
        <v>25500</v>
      </c>
      <c r="K81" s="20">
        <f>K82+K84</f>
        <v>0</v>
      </c>
      <c r="L81" s="20">
        <f>L82+L84</f>
        <v>0</v>
      </c>
      <c r="M81" s="20">
        <f>M82+M84</f>
        <v>0</v>
      </c>
      <c r="N81" s="20">
        <f>N82+N84</f>
        <v>0</v>
      </c>
      <c r="O81" s="20">
        <f t="shared" si="11"/>
        <v>25500</v>
      </c>
    </row>
    <row r="82" spans="1:15" ht="37.5" hidden="1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>F83</f>
        <v>0</v>
      </c>
      <c r="G82" s="20">
        <f>G83</f>
        <v>0</v>
      </c>
      <c r="H82" s="20">
        <f>H83</f>
        <v>0</v>
      </c>
      <c r="I82" s="19">
        <f t="shared" si="10"/>
        <v>12700</v>
      </c>
      <c r="J82" s="20">
        <f>J83</f>
        <v>12700</v>
      </c>
      <c r="K82" s="20">
        <f>K83</f>
        <v>0</v>
      </c>
      <c r="L82" s="20">
        <f>L83</f>
        <v>0</v>
      </c>
      <c r="M82" s="20">
        <f>M83</f>
        <v>0</v>
      </c>
      <c r="N82" s="20">
        <f>N83</f>
        <v>0</v>
      </c>
      <c r="O82" s="20">
        <f t="shared" si="11"/>
        <v>12700</v>
      </c>
    </row>
    <row r="83" spans="1:15" ht="56.25" hidden="1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19">
        <f t="shared" si="10"/>
        <v>12700</v>
      </c>
      <c r="J83" s="20">
        <v>12700</v>
      </c>
      <c r="K83" s="20">
        <v>0</v>
      </c>
      <c r="L83" s="20">
        <v>0</v>
      </c>
      <c r="M83" s="20">
        <v>0</v>
      </c>
      <c r="N83" s="20">
        <v>0</v>
      </c>
      <c r="O83" s="20">
        <f t="shared" si="11"/>
        <v>12700</v>
      </c>
    </row>
    <row r="84" spans="1:15" ht="56.25" hidden="1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>F85</f>
        <v>0</v>
      </c>
      <c r="G84" s="20">
        <f>G85</f>
        <v>0</v>
      </c>
      <c r="H84" s="20">
        <f>H85</f>
        <v>0</v>
      </c>
      <c r="I84" s="19">
        <f t="shared" si="10"/>
        <v>12800</v>
      </c>
      <c r="J84" s="20">
        <f>J85</f>
        <v>12800</v>
      </c>
      <c r="K84" s="20">
        <f>K85</f>
        <v>0</v>
      </c>
      <c r="L84" s="20">
        <f>L85</f>
        <v>0</v>
      </c>
      <c r="M84" s="20">
        <f>M85</f>
        <v>0</v>
      </c>
      <c r="N84" s="20">
        <f>N85</f>
        <v>0</v>
      </c>
      <c r="O84" s="20">
        <f t="shared" si="11"/>
        <v>12800</v>
      </c>
    </row>
    <row r="85" spans="1:15" ht="56.25" hidden="1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19">
        <f t="shared" si="10"/>
        <v>12800</v>
      </c>
      <c r="J85" s="20">
        <v>12800</v>
      </c>
      <c r="K85" s="20">
        <v>0</v>
      </c>
      <c r="L85" s="20">
        <v>0</v>
      </c>
      <c r="M85" s="20">
        <v>0</v>
      </c>
      <c r="N85" s="20">
        <v>0</v>
      </c>
      <c r="O85" s="20">
        <f t="shared" si="11"/>
        <v>12800</v>
      </c>
    </row>
    <row r="86" spans="1:15" ht="37.5" hidden="1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>G87+G90</f>
        <v>0</v>
      </c>
      <c r="H86" s="19">
        <f>H87+H90</f>
        <v>0</v>
      </c>
      <c r="I86" s="19">
        <f t="shared" si="10"/>
        <v>119000</v>
      </c>
      <c r="J86" s="19">
        <f>J87+J90</f>
        <v>119000</v>
      </c>
      <c r="K86" s="19">
        <f>K87+K90</f>
        <v>0</v>
      </c>
      <c r="L86" s="19">
        <f>L87+L90</f>
        <v>0</v>
      </c>
      <c r="M86" s="19">
        <f>M87+M90</f>
        <v>0</v>
      </c>
      <c r="N86" s="19">
        <f>N87+N90</f>
        <v>0</v>
      </c>
      <c r="O86" s="19">
        <f t="shared" si="11"/>
        <v>119000</v>
      </c>
    </row>
    <row r="87" spans="1:15" ht="131.25" hidden="1">
      <c r="A87" s="7" t="s">
        <v>144</v>
      </c>
      <c r="B87" s="8" t="s">
        <v>145</v>
      </c>
      <c r="C87" s="20">
        <f t="shared" ref="C87:H88" si="12">C88</f>
        <v>36000</v>
      </c>
      <c r="D87" s="20">
        <f t="shared" si="12"/>
        <v>0</v>
      </c>
      <c r="E87" s="20">
        <f t="shared" si="12"/>
        <v>0</v>
      </c>
      <c r="F87" s="20">
        <f t="shared" si="12"/>
        <v>0</v>
      </c>
      <c r="G87" s="20">
        <f t="shared" si="12"/>
        <v>0</v>
      </c>
      <c r="H87" s="20">
        <f t="shared" si="12"/>
        <v>0</v>
      </c>
      <c r="I87" s="19">
        <f t="shared" si="10"/>
        <v>36000</v>
      </c>
      <c r="J87" s="20">
        <f t="shared" ref="J87:N88" si="13">J88</f>
        <v>36000</v>
      </c>
      <c r="K87" s="20">
        <f t="shared" si="13"/>
        <v>0</v>
      </c>
      <c r="L87" s="20">
        <f t="shared" si="13"/>
        <v>0</v>
      </c>
      <c r="M87" s="20">
        <f t="shared" si="13"/>
        <v>0</v>
      </c>
      <c r="N87" s="20">
        <f t="shared" si="13"/>
        <v>0</v>
      </c>
      <c r="O87" s="20">
        <f t="shared" si="11"/>
        <v>36000</v>
      </c>
    </row>
    <row r="88" spans="1:15" ht="93.75" hidden="1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2"/>
        <v>0</v>
      </c>
      <c r="G88" s="20">
        <f t="shared" si="12"/>
        <v>0</v>
      </c>
      <c r="H88" s="20">
        <f t="shared" si="12"/>
        <v>0</v>
      </c>
      <c r="I88" s="19">
        <f t="shared" si="10"/>
        <v>36000</v>
      </c>
      <c r="J88" s="20">
        <f t="shared" si="13"/>
        <v>36000</v>
      </c>
      <c r="K88" s="20">
        <f t="shared" si="13"/>
        <v>0</v>
      </c>
      <c r="L88" s="20">
        <f t="shared" si="13"/>
        <v>0</v>
      </c>
      <c r="M88" s="20">
        <f t="shared" si="13"/>
        <v>0</v>
      </c>
      <c r="N88" s="20">
        <f t="shared" si="13"/>
        <v>0</v>
      </c>
      <c r="O88" s="20">
        <f t="shared" si="11"/>
        <v>36000</v>
      </c>
    </row>
    <row r="89" spans="1:15" ht="75" hidden="1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19">
        <f t="shared" si="10"/>
        <v>36000</v>
      </c>
      <c r="J89" s="20">
        <v>36000</v>
      </c>
      <c r="K89" s="20">
        <v>0</v>
      </c>
      <c r="L89" s="20">
        <v>0</v>
      </c>
      <c r="M89" s="20">
        <v>0</v>
      </c>
      <c r="N89" s="20">
        <v>0</v>
      </c>
      <c r="O89" s="20">
        <f t="shared" si="11"/>
        <v>36000</v>
      </c>
    </row>
    <row r="90" spans="1:15" ht="18.75" hidden="1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>G91</f>
        <v>0</v>
      </c>
      <c r="H90" s="20">
        <f>H91</f>
        <v>0</v>
      </c>
      <c r="I90" s="19">
        <f t="shared" si="10"/>
        <v>83000</v>
      </c>
      <c r="J90" s="20">
        <f>J91</f>
        <v>83000</v>
      </c>
      <c r="K90" s="20">
        <f>K91</f>
        <v>0</v>
      </c>
      <c r="L90" s="20">
        <f>L91</f>
        <v>0</v>
      </c>
      <c r="M90" s="20">
        <f>M91</f>
        <v>0</v>
      </c>
      <c r="N90" s="20">
        <f>N91</f>
        <v>0</v>
      </c>
      <c r="O90" s="20">
        <f t="shared" si="11"/>
        <v>83000</v>
      </c>
    </row>
    <row r="91" spans="1:15" ht="112.5" hidden="1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19">
        <f t="shared" si="10"/>
        <v>83000</v>
      </c>
      <c r="J91" s="20">
        <v>83000</v>
      </c>
      <c r="K91" s="20">
        <v>0</v>
      </c>
      <c r="L91" s="20">
        <v>0</v>
      </c>
      <c r="M91" s="20">
        <v>0</v>
      </c>
      <c r="N91" s="20">
        <v>0</v>
      </c>
      <c r="O91" s="20">
        <f t="shared" si="11"/>
        <v>83000</v>
      </c>
    </row>
    <row r="92" spans="1:15" ht="89.25" hidden="1" customHeight="1">
      <c r="A92" s="7" t="s">
        <v>285</v>
      </c>
      <c r="B92" s="8" t="s">
        <v>286</v>
      </c>
      <c r="C92" s="20">
        <v>0</v>
      </c>
      <c r="D92" s="20">
        <v>83000</v>
      </c>
      <c r="E92" s="20">
        <v>0</v>
      </c>
      <c r="F92" s="20">
        <v>0</v>
      </c>
      <c r="G92" s="20">
        <v>0</v>
      </c>
      <c r="H92" s="20">
        <v>0</v>
      </c>
      <c r="I92" s="19">
        <f t="shared" si="10"/>
        <v>83000</v>
      </c>
      <c r="J92" s="20"/>
      <c r="K92" s="20">
        <v>83000</v>
      </c>
      <c r="L92" s="20">
        <v>0</v>
      </c>
      <c r="M92" s="20">
        <v>0</v>
      </c>
      <c r="N92" s="20">
        <v>0</v>
      </c>
      <c r="O92" s="20">
        <f t="shared" si="11"/>
        <v>83000</v>
      </c>
    </row>
    <row r="93" spans="1:15" ht="25.5" customHeight="1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>F94</f>
        <v>223500</v>
      </c>
      <c r="G93" s="19">
        <f>G94</f>
        <v>8624400</v>
      </c>
      <c r="H93" s="19">
        <f>H94</f>
        <v>-2930430.01</v>
      </c>
      <c r="I93" s="19">
        <f t="shared" si="10"/>
        <v>461105351.75</v>
      </c>
      <c r="J93" s="19">
        <f>J94</f>
        <v>339013900</v>
      </c>
      <c r="K93" s="19">
        <f>K94</f>
        <v>6072497.7600000007</v>
      </c>
      <c r="L93" s="19">
        <f>L94</f>
        <v>-3668400</v>
      </c>
      <c r="M93" s="19">
        <f>M94</f>
        <v>181500</v>
      </c>
      <c r="N93" s="19">
        <f>N94</f>
        <v>6554409.29</v>
      </c>
      <c r="O93" s="19">
        <f t="shared" si="11"/>
        <v>348153907.05000001</v>
      </c>
    </row>
    <row r="94" spans="1:15" ht="56.25">
      <c r="A94" s="5" t="s">
        <v>156</v>
      </c>
      <c r="B94" s="6" t="s">
        <v>157</v>
      </c>
      <c r="C94" s="19">
        <f>C95+C101+C128+C162</f>
        <v>456951000</v>
      </c>
      <c r="D94" s="19">
        <f>D95+D101+D128+D162</f>
        <v>12101067.98</v>
      </c>
      <c r="E94" s="19">
        <f>E95+E101+E128+E162</f>
        <v>-13864186.219999999</v>
      </c>
      <c r="F94" s="19">
        <f>F95+F101+F128+F162</f>
        <v>223500</v>
      </c>
      <c r="G94" s="19">
        <f>G95+G101+G128+G162</f>
        <v>8624400</v>
      </c>
      <c r="H94" s="19">
        <f>H95+H101+H128+H162</f>
        <v>-2930430.01</v>
      </c>
      <c r="I94" s="19">
        <f t="shared" si="10"/>
        <v>461105351.75</v>
      </c>
      <c r="J94" s="19">
        <f>J95+J101+J128+J162</f>
        <v>339013900</v>
      </c>
      <c r="K94" s="19">
        <f>K95+K101+K128+K162</f>
        <v>6072497.7600000007</v>
      </c>
      <c r="L94" s="19">
        <f>L95+L101+L128+L162</f>
        <v>-3668400</v>
      </c>
      <c r="M94" s="19">
        <f>M95+M101+M128+M162</f>
        <v>181500</v>
      </c>
      <c r="N94" s="19">
        <f>N95+N101+N128+N162</f>
        <v>6554409.29</v>
      </c>
      <c r="O94" s="19">
        <f t="shared" si="11"/>
        <v>348153907.05000001</v>
      </c>
    </row>
    <row r="95" spans="1:15" ht="18.75" hidden="1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>F96+F98</f>
        <v>0</v>
      </c>
      <c r="G95" s="20">
        <f>G96+G98</f>
        <v>0</v>
      </c>
      <c r="H95" s="20">
        <f>H96+H98</f>
        <v>0</v>
      </c>
      <c r="I95" s="20">
        <f t="shared" si="10"/>
        <v>108280700</v>
      </c>
      <c r="J95" s="20">
        <f>J96+J98</f>
        <v>115065400</v>
      </c>
      <c r="K95" s="20">
        <f>K96+K98</f>
        <v>0</v>
      </c>
      <c r="L95" s="20">
        <f>L96+L98</f>
        <v>0</v>
      </c>
      <c r="M95" s="20">
        <f>M96+M98</f>
        <v>0</v>
      </c>
      <c r="N95" s="20">
        <f>N96+N98</f>
        <v>0</v>
      </c>
      <c r="O95" s="20">
        <f t="shared" si="11"/>
        <v>115065400</v>
      </c>
    </row>
    <row r="96" spans="1:15" ht="27" hidden="1" customHeight="1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>F97</f>
        <v>0</v>
      </c>
      <c r="G96" s="20">
        <f>G97</f>
        <v>0</v>
      </c>
      <c r="H96" s="20">
        <f>H97</f>
        <v>0</v>
      </c>
      <c r="I96" s="20">
        <f t="shared" si="10"/>
        <v>108280700</v>
      </c>
      <c r="J96" s="20">
        <f>J97</f>
        <v>115065400</v>
      </c>
      <c r="K96" s="20">
        <f>K97</f>
        <v>0</v>
      </c>
      <c r="L96" s="20">
        <f>L97</f>
        <v>0</v>
      </c>
      <c r="M96" s="20">
        <f>M97</f>
        <v>0</v>
      </c>
      <c r="N96" s="20">
        <f>N97</f>
        <v>0</v>
      </c>
      <c r="O96" s="20">
        <f t="shared" si="11"/>
        <v>115065400</v>
      </c>
    </row>
    <row r="97" spans="1:15" ht="37.5" hidden="1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f t="shared" si="10"/>
        <v>108280700</v>
      </c>
      <c r="J97" s="20">
        <v>115065400</v>
      </c>
      <c r="K97" s="20">
        <v>0</v>
      </c>
      <c r="L97" s="20">
        <v>0</v>
      </c>
      <c r="M97" s="20">
        <v>0</v>
      </c>
      <c r="N97" s="20">
        <v>0</v>
      </c>
      <c r="O97" s="20">
        <f t="shared" si="11"/>
        <v>115065400</v>
      </c>
    </row>
    <row r="98" spans="1:15" ht="26.25" hidden="1" customHeight="1">
      <c r="A98" s="7" t="s">
        <v>164</v>
      </c>
      <c r="B98" s="8" t="s">
        <v>165</v>
      </c>
      <c r="C98" s="20">
        <f t="shared" ref="C98:H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4"/>
        <v>0</v>
      </c>
      <c r="G98" s="20">
        <f t="shared" si="14"/>
        <v>0</v>
      </c>
      <c r="H98" s="20">
        <f t="shared" si="14"/>
        <v>0</v>
      </c>
      <c r="I98" s="20">
        <f t="shared" si="10"/>
        <v>0</v>
      </c>
      <c r="J98" s="20">
        <f t="shared" ref="J98:N99" si="15">J99</f>
        <v>0</v>
      </c>
      <c r="K98" s="20">
        <f t="shared" si="15"/>
        <v>0</v>
      </c>
      <c r="L98" s="20">
        <f t="shared" si="15"/>
        <v>0</v>
      </c>
      <c r="M98" s="20">
        <f t="shared" si="15"/>
        <v>0</v>
      </c>
      <c r="N98" s="20">
        <f t="shared" si="15"/>
        <v>0</v>
      </c>
      <c r="O98" s="20">
        <f t="shared" si="11"/>
        <v>0</v>
      </c>
    </row>
    <row r="99" spans="1:15" ht="25.5" hidden="1" customHeight="1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4"/>
        <v>0</v>
      </c>
      <c r="G99" s="20">
        <f t="shared" si="14"/>
        <v>0</v>
      </c>
      <c r="H99" s="20">
        <f t="shared" si="14"/>
        <v>0</v>
      </c>
      <c r="I99" s="20">
        <f t="shared" si="10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0">
        <f t="shared" si="11"/>
        <v>0</v>
      </c>
    </row>
    <row r="100" spans="1:15" ht="37.5" hidden="1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v>0</v>
      </c>
      <c r="G100" s="20">
        <v>0</v>
      </c>
      <c r="H100" s="20">
        <v>0</v>
      </c>
      <c r="I100" s="20">
        <f t="shared" si="10"/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f t="shared" si="11"/>
        <v>0</v>
      </c>
    </row>
    <row r="101" spans="1:15" ht="37.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>F102+F118+F112+F116+F110+F108+F106</f>
        <v>223500</v>
      </c>
      <c r="G101" s="20">
        <f>G102+G118+G112+G116+G110+G108+G106</f>
        <v>0</v>
      </c>
      <c r="H101" s="20">
        <f>H102+H118+H112+H116+H110+H108+H106</f>
        <v>-2930430.01</v>
      </c>
      <c r="I101" s="20">
        <f t="shared" si="10"/>
        <v>166620025.39000002</v>
      </c>
      <c r="J101" s="20">
        <f>J102+J118+J112+J116+J110</f>
        <v>57547700</v>
      </c>
      <c r="K101" s="20">
        <f>K102+K118+K112+K116+K110+K106</f>
        <v>-77.279999999590217</v>
      </c>
      <c r="L101" s="20">
        <f>L102+L118+L112+L116+L110+L106</f>
        <v>0</v>
      </c>
      <c r="M101" s="20">
        <f>M102+M118+M112+M116+M110+M106</f>
        <v>181500</v>
      </c>
      <c r="N101" s="20">
        <f>N102+N118+N112+N116+N110+N106</f>
        <v>-2069990.71</v>
      </c>
      <c r="O101" s="20">
        <f t="shared" si="11"/>
        <v>55659132.009999998</v>
      </c>
    </row>
    <row r="102" spans="1:15" ht="37.5" hidden="1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>F103</f>
        <v>0</v>
      </c>
      <c r="G102" s="20">
        <f>G103</f>
        <v>0</v>
      </c>
      <c r="H102" s="20">
        <f>H103</f>
        <v>0</v>
      </c>
      <c r="I102" s="20">
        <f t="shared" si="10"/>
        <v>105546200</v>
      </c>
      <c r="J102" s="20">
        <f>J103</f>
        <v>6279200</v>
      </c>
      <c r="K102" s="20">
        <f>K103</f>
        <v>-6279200</v>
      </c>
      <c r="L102" s="20">
        <f>L103</f>
        <v>0</v>
      </c>
      <c r="M102" s="20">
        <f>M103</f>
        <v>0</v>
      </c>
      <c r="N102" s="20">
        <f>N103</f>
        <v>0</v>
      </c>
      <c r="O102" s="20">
        <f t="shared" si="11"/>
        <v>0</v>
      </c>
    </row>
    <row r="103" spans="1:15" ht="37.5" hidden="1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>F104+F105</f>
        <v>0</v>
      </c>
      <c r="G103" s="20">
        <f>G104+G105</f>
        <v>0</v>
      </c>
      <c r="H103" s="20">
        <f>H104+H105</f>
        <v>0</v>
      </c>
      <c r="I103" s="20">
        <f t="shared" si="10"/>
        <v>105546200</v>
      </c>
      <c r="J103" s="20">
        <f>J104+J105</f>
        <v>6279200</v>
      </c>
      <c r="K103" s="20">
        <f>K104+K105</f>
        <v>-6279200</v>
      </c>
      <c r="L103" s="20">
        <f>L104+L105</f>
        <v>0</v>
      </c>
      <c r="M103" s="20">
        <f>M104+M105</f>
        <v>0</v>
      </c>
      <c r="N103" s="20">
        <f>N104+N105</f>
        <v>0</v>
      </c>
      <c r="O103" s="20">
        <f t="shared" si="11"/>
        <v>0</v>
      </c>
    </row>
    <row r="104" spans="1:15" ht="56.25" hidden="1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f t="shared" si="10"/>
        <v>0</v>
      </c>
      <c r="J104" s="20">
        <v>6279200</v>
      </c>
      <c r="K104" s="20">
        <v>-6279200</v>
      </c>
      <c r="L104" s="20">
        <v>0</v>
      </c>
      <c r="M104" s="20">
        <v>0</v>
      </c>
      <c r="N104" s="20">
        <v>0</v>
      </c>
      <c r="O104" s="20">
        <f t="shared" si="11"/>
        <v>0</v>
      </c>
    </row>
    <row r="105" spans="1:15" ht="96" hidden="1" customHeight="1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f t="shared" si="10"/>
        <v>105546200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f t="shared" si="11"/>
        <v>0</v>
      </c>
    </row>
    <row r="106" spans="1:15" ht="37.5" hidden="1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>F107</f>
        <v>0</v>
      </c>
      <c r="G106" s="20">
        <f>G107</f>
        <v>0</v>
      </c>
      <c r="H106" s="20">
        <f>H107</f>
        <v>0</v>
      </c>
      <c r="I106" s="20">
        <f t="shared" si="10"/>
        <v>3325000</v>
      </c>
      <c r="J106" s="20">
        <f>J107</f>
        <v>0</v>
      </c>
      <c r="K106" s="20">
        <f>K107</f>
        <v>0</v>
      </c>
      <c r="L106" s="20">
        <f>L107</f>
        <v>0</v>
      </c>
      <c r="M106" s="20">
        <f>M107</f>
        <v>0</v>
      </c>
      <c r="N106" s="20">
        <f>N107</f>
        <v>0</v>
      </c>
      <c r="O106" s="20">
        <f t="shared" si="11"/>
        <v>0</v>
      </c>
    </row>
    <row r="107" spans="1:15" ht="56.25" hidden="1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v>0</v>
      </c>
      <c r="G107" s="20">
        <v>0</v>
      </c>
      <c r="H107" s="20">
        <v>0</v>
      </c>
      <c r="I107" s="20">
        <f t="shared" si="10"/>
        <v>3325000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f t="shared" si="11"/>
        <v>0</v>
      </c>
    </row>
    <row r="108" spans="1:15" ht="37.5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>F109</f>
        <v>0</v>
      </c>
      <c r="G108" s="20">
        <f>G109</f>
        <v>0</v>
      </c>
      <c r="H108" s="20">
        <f>H109</f>
        <v>-2930430.01</v>
      </c>
      <c r="I108" s="20">
        <f t="shared" si="10"/>
        <v>0</v>
      </c>
      <c r="J108" s="20">
        <f>J109</f>
        <v>0</v>
      </c>
      <c r="K108" s="20">
        <f>K109</f>
        <v>0</v>
      </c>
      <c r="L108" s="20">
        <f>L109</f>
        <v>0</v>
      </c>
      <c r="M108" s="20">
        <f>M109</f>
        <v>0</v>
      </c>
      <c r="N108" s="20">
        <f>N109</f>
        <v>0</v>
      </c>
      <c r="O108" s="20">
        <f t="shared" si="11"/>
        <v>0</v>
      </c>
    </row>
    <row r="109" spans="1:15" ht="43.5" customHeight="1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v>0</v>
      </c>
      <c r="G109" s="20">
        <v>0</v>
      </c>
      <c r="H109" s="20">
        <v>-2930430.01</v>
      </c>
      <c r="I109" s="20">
        <f t="shared" si="10"/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f t="shared" si="11"/>
        <v>0</v>
      </c>
    </row>
    <row r="110" spans="1:15" ht="37.5" hidden="1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>F111</f>
        <v>0</v>
      </c>
      <c r="G110" s="20">
        <f>G111</f>
        <v>0</v>
      </c>
      <c r="H110" s="20">
        <f>H111</f>
        <v>0</v>
      </c>
      <c r="I110" s="20">
        <f t="shared" si="10"/>
        <v>4319336.5199999996</v>
      </c>
      <c r="J110" s="20">
        <f>J111</f>
        <v>4485800</v>
      </c>
      <c r="K110" s="20">
        <f>K111</f>
        <v>-27.22</v>
      </c>
      <c r="L110" s="20">
        <f>L111</f>
        <v>0</v>
      </c>
      <c r="M110" s="20">
        <f>M111</f>
        <v>0</v>
      </c>
      <c r="N110" s="20">
        <f>N111</f>
        <v>0</v>
      </c>
      <c r="O110" s="20">
        <f t="shared" si="11"/>
        <v>4485772.78</v>
      </c>
    </row>
    <row r="111" spans="1:15" ht="37.5" hidden="1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v>0</v>
      </c>
      <c r="G111" s="20">
        <v>0</v>
      </c>
      <c r="H111" s="20">
        <v>0</v>
      </c>
      <c r="I111" s="20">
        <f t="shared" si="10"/>
        <v>4319336.5199999996</v>
      </c>
      <c r="J111" s="20">
        <v>4485800</v>
      </c>
      <c r="K111" s="20">
        <v>-27.22</v>
      </c>
      <c r="L111" s="20">
        <v>0</v>
      </c>
      <c r="M111" s="20">
        <v>0</v>
      </c>
      <c r="N111" s="20">
        <v>0</v>
      </c>
      <c r="O111" s="20">
        <f t="shared" si="11"/>
        <v>4485772.78</v>
      </c>
    </row>
    <row r="112" spans="1:15" ht="37.5" hidden="1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2">
        <f>F113</f>
        <v>0</v>
      </c>
      <c r="G112" s="22">
        <f>G113</f>
        <v>0</v>
      </c>
      <c r="H112" s="22">
        <f>H113</f>
        <v>0</v>
      </c>
      <c r="I112" s="20">
        <f t="shared" si="10"/>
        <v>6055092.96</v>
      </c>
      <c r="J112" s="20">
        <f>J113</f>
        <v>8978100</v>
      </c>
      <c r="K112" s="22">
        <f>K113</f>
        <v>-37</v>
      </c>
      <c r="L112" s="22">
        <f>L113</f>
        <v>0</v>
      </c>
      <c r="M112" s="22">
        <f>M113</f>
        <v>0</v>
      </c>
      <c r="N112" s="22">
        <f>N113</f>
        <v>-2069990.71</v>
      </c>
      <c r="O112" s="20">
        <f t="shared" si="11"/>
        <v>6908072.29</v>
      </c>
    </row>
    <row r="113" spans="1:15" ht="37.5" hidden="1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2">
        <f>F114+F115</f>
        <v>0</v>
      </c>
      <c r="G113" s="22">
        <f>G114+G115</f>
        <v>0</v>
      </c>
      <c r="H113" s="22">
        <f>H114+H115</f>
        <v>0</v>
      </c>
      <c r="I113" s="20">
        <f t="shared" si="10"/>
        <v>6055092.96</v>
      </c>
      <c r="J113" s="20">
        <f>J114+J115</f>
        <v>8978100</v>
      </c>
      <c r="K113" s="22">
        <f>K114+K115</f>
        <v>-37</v>
      </c>
      <c r="L113" s="22">
        <f>L114+L115</f>
        <v>0</v>
      </c>
      <c r="M113" s="22">
        <f>M114+M115</f>
        <v>0</v>
      </c>
      <c r="N113" s="22">
        <f>N114+N115</f>
        <v>-2069990.71</v>
      </c>
      <c r="O113" s="20">
        <f t="shared" si="11"/>
        <v>6908072.29</v>
      </c>
    </row>
    <row r="114" spans="1:15" ht="56.25" hidden="1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f t="shared" si="10"/>
        <v>0</v>
      </c>
      <c r="J114" s="20">
        <v>3084500</v>
      </c>
      <c r="K114" s="20">
        <v>-47.75</v>
      </c>
      <c r="L114" s="20">
        <v>0</v>
      </c>
      <c r="M114" s="20">
        <v>0</v>
      </c>
      <c r="N114" s="20">
        <v>-2069990.71</v>
      </c>
      <c r="O114" s="20">
        <f t="shared" si="11"/>
        <v>1014461.54</v>
      </c>
    </row>
    <row r="115" spans="1:15" ht="56.25" hidden="1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v>0</v>
      </c>
      <c r="G115" s="20">
        <v>0</v>
      </c>
      <c r="H115" s="20">
        <v>0</v>
      </c>
      <c r="I115" s="20">
        <f t="shared" si="10"/>
        <v>6055092.96</v>
      </c>
      <c r="J115" s="20">
        <v>5893600</v>
      </c>
      <c r="K115" s="20">
        <v>10.75</v>
      </c>
      <c r="L115" s="20">
        <v>0</v>
      </c>
      <c r="M115" s="20">
        <v>0</v>
      </c>
      <c r="N115" s="20">
        <v>0</v>
      </c>
      <c r="O115" s="20">
        <f t="shared" si="11"/>
        <v>5893610.75</v>
      </c>
    </row>
    <row r="116" spans="1:15" ht="56.25" hidden="1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>F117</f>
        <v>0</v>
      </c>
      <c r="G116" s="20">
        <f>G117</f>
        <v>0</v>
      </c>
      <c r="H116" s="20">
        <f>H117</f>
        <v>0</v>
      </c>
      <c r="I116" s="20">
        <f t="shared" si="10"/>
        <v>6346295.9100000001</v>
      </c>
      <c r="J116" s="20">
        <f>J117</f>
        <v>0</v>
      </c>
      <c r="K116" s="20">
        <f>K117</f>
        <v>0</v>
      </c>
      <c r="L116" s="20">
        <f>L117</f>
        <v>0</v>
      </c>
      <c r="M116" s="20">
        <f>M117</f>
        <v>0</v>
      </c>
      <c r="N116" s="20">
        <f>N117</f>
        <v>0</v>
      </c>
      <c r="O116" s="20">
        <f t="shared" si="11"/>
        <v>0</v>
      </c>
    </row>
    <row r="117" spans="1:15" ht="75" hidden="1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v>0</v>
      </c>
      <c r="G117" s="20">
        <v>0</v>
      </c>
      <c r="H117" s="20">
        <v>0</v>
      </c>
      <c r="I117" s="20">
        <f t="shared" si="10"/>
        <v>6346295.9100000001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f t="shared" si="11"/>
        <v>0</v>
      </c>
    </row>
    <row r="118" spans="1:15" ht="18.75" hidden="1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>F119</f>
        <v>223500</v>
      </c>
      <c r="G118" s="20">
        <f>G119</f>
        <v>0</v>
      </c>
      <c r="H118" s="20">
        <f>H119</f>
        <v>0</v>
      </c>
      <c r="I118" s="20">
        <f t="shared" si="10"/>
        <v>41028100</v>
      </c>
      <c r="J118" s="20">
        <f>J119</f>
        <v>37804600</v>
      </c>
      <c r="K118" s="20">
        <f>K119</f>
        <v>6279186.9400000004</v>
      </c>
      <c r="L118" s="20">
        <f>L119</f>
        <v>0</v>
      </c>
      <c r="M118" s="20">
        <f>M119</f>
        <v>181500</v>
      </c>
      <c r="N118" s="20">
        <f>N119</f>
        <v>0</v>
      </c>
      <c r="O118" s="20">
        <f t="shared" si="11"/>
        <v>44265286.939999998</v>
      </c>
    </row>
    <row r="119" spans="1:15" ht="18.75" hidden="1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>F120+F121+F122+F123+F124+F125+F126+F127</f>
        <v>223500</v>
      </c>
      <c r="G119" s="20">
        <f>G120+G121+G122+G123+G124+G125+G126+G127</f>
        <v>0</v>
      </c>
      <c r="H119" s="20">
        <f>H120+H121+H122+H123+H124+H125+H126+H127</f>
        <v>0</v>
      </c>
      <c r="I119" s="20">
        <f t="shared" si="10"/>
        <v>41028100</v>
      </c>
      <c r="J119" s="20">
        <f>J120+J121+J122+J123+J124</f>
        <v>37804600</v>
      </c>
      <c r="K119" s="20">
        <f>K120+K121+K122+K123+K124+K125+K126</f>
        <v>6279186.9400000004</v>
      </c>
      <c r="L119" s="20">
        <f>L120+L121+L122+L123+L124+L125+L126</f>
        <v>0</v>
      </c>
      <c r="M119" s="20">
        <f>M120+M121+M122+M123+M124+M125+M126+M127</f>
        <v>181500</v>
      </c>
      <c r="N119" s="20">
        <f>N120+N121+N122+N123+N124+N125+N126+N127</f>
        <v>0</v>
      </c>
      <c r="O119" s="20">
        <f t="shared" si="11"/>
        <v>44265286.939999998</v>
      </c>
    </row>
    <row r="120" spans="1:15" ht="56.25" hidden="1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f t="shared" si="10"/>
        <v>76900</v>
      </c>
      <c r="J120" s="20">
        <v>76900</v>
      </c>
      <c r="K120" s="20">
        <v>0</v>
      </c>
      <c r="L120" s="20">
        <v>0</v>
      </c>
      <c r="M120" s="20">
        <v>0</v>
      </c>
      <c r="N120" s="20">
        <v>0</v>
      </c>
      <c r="O120" s="20">
        <f t="shared" si="11"/>
        <v>76900</v>
      </c>
    </row>
    <row r="121" spans="1:15" ht="75" hidden="1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f t="shared" si="10"/>
        <v>27657300</v>
      </c>
      <c r="J121" s="20">
        <v>27657300</v>
      </c>
      <c r="K121" s="20">
        <v>0</v>
      </c>
      <c r="L121" s="20">
        <v>0</v>
      </c>
      <c r="M121" s="20">
        <v>0</v>
      </c>
      <c r="N121" s="20">
        <v>0</v>
      </c>
      <c r="O121" s="20">
        <f t="shared" si="11"/>
        <v>27657300</v>
      </c>
    </row>
    <row r="122" spans="1:15" ht="37.5" hidden="1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f t="shared" si="10"/>
        <v>10000000</v>
      </c>
      <c r="J122" s="20">
        <v>10000000</v>
      </c>
      <c r="K122" s="20">
        <v>0</v>
      </c>
      <c r="L122" s="20">
        <v>0</v>
      </c>
      <c r="M122" s="20">
        <v>0</v>
      </c>
      <c r="N122" s="20">
        <v>0</v>
      </c>
      <c r="O122" s="20">
        <f t="shared" si="11"/>
        <v>10000000</v>
      </c>
    </row>
    <row r="123" spans="1:15" ht="37.5" hidden="1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f t="shared" si="10"/>
        <v>70400</v>
      </c>
      <c r="J123" s="20">
        <v>70400</v>
      </c>
      <c r="K123" s="20">
        <v>0</v>
      </c>
      <c r="L123" s="20">
        <v>0</v>
      </c>
      <c r="M123" s="20">
        <v>0</v>
      </c>
      <c r="N123" s="20">
        <v>0</v>
      </c>
      <c r="O123" s="20">
        <f t="shared" si="11"/>
        <v>70400</v>
      </c>
    </row>
    <row r="124" spans="1:15" ht="56.25" hidden="1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v>0</v>
      </c>
      <c r="G124" s="20">
        <v>0</v>
      </c>
      <c r="H124" s="20">
        <v>0</v>
      </c>
      <c r="I124" s="20">
        <f t="shared" si="10"/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f t="shared" si="11"/>
        <v>0</v>
      </c>
    </row>
    <row r="125" spans="1:15" ht="56.25" hidden="1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f t="shared" si="10"/>
        <v>0</v>
      </c>
      <c r="J125" s="20">
        <v>0</v>
      </c>
      <c r="K125" s="20">
        <v>6279186.9400000004</v>
      </c>
      <c r="L125" s="20">
        <v>0</v>
      </c>
      <c r="M125" s="20">
        <v>0</v>
      </c>
      <c r="N125" s="20">
        <v>0</v>
      </c>
      <c r="O125" s="20">
        <f t="shared" si="11"/>
        <v>6279186.9400000004</v>
      </c>
    </row>
    <row r="126" spans="1:15" ht="18.75" hidden="1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v>0</v>
      </c>
      <c r="G126" s="20">
        <v>0</v>
      </c>
      <c r="H126" s="20">
        <v>0</v>
      </c>
      <c r="I126" s="20">
        <f t="shared" si="10"/>
        <v>3000000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f t="shared" si="11"/>
        <v>0</v>
      </c>
    </row>
    <row r="127" spans="1:15" ht="56.25" hidden="1">
      <c r="A127" s="7"/>
      <c r="B127" s="9" t="s">
        <v>290</v>
      </c>
      <c r="C127" s="20"/>
      <c r="D127" s="20"/>
      <c r="E127" s="20"/>
      <c r="F127" s="20">
        <v>223500</v>
      </c>
      <c r="G127" s="20">
        <v>0</v>
      </c>
      <c r="H127" s="20">
        <v>0</v>
      </c>
      <c r="I127" s="20">
        <f t="shared" si="10"/>
        <v>223500</v>
      </c>
      <c r="J127" s="20"/>
      <c r="K127" s="20"/>
      <c r="L127" s="20"/>
      <c r="M127" s="20">
        <v>181500</v>
      </c>
      <c r="N127" s="20">
        <v>0</v>
      </c>
      <c r="O127" s="20">
        <f t="shared" si="11"/>
        <v>181500</v>
      </c>
    </row>
    <row r="128" spans="1:15" ht="18.75" hidden="1">
      <c r="A128" s="7" t="s">
        <v>178</v>
      </c>
      <c r="B128" s="8" t="s">
        <v>179</v>
      </c>
      <c r="C128" s="20">
        <f>C129+C145+C147+C149+C153+C155+C157</f>
        <v>164578800</v>
      </c>
      <c r="D128" s="20">
        <f>D129+D145+D147+D149+D153+D155+D157+D151</f>
        <v>-25.420000000012806</v>
      </c>
      <c r="E128" s="20">
        <f>E129+E145+E147+E149+E153+E155+E157+E151</f>
        <v>-3668400</v>
      </c>
      <c r="F128" s="20">
        <f>F129+F145+F147+F149+F153+F155+F157+F151</f>
        <v>0</v>
      </c>
      <c r="G128" s="20">
        <f>G129+G145+G147+G149+G153+G155+G157+G151</f>
        <v>0</v>
      </c>
      <c r="H128" s="20">
        <f>H129+H145+H147+H149+H153+H155+H157+H151</f>
        <v>0</v>
      </c>
      <c r="I128" s="20">
        <f t="shared" si="10"/>
        <v>160910374.58000001</v>
      </c>
      <c r="J128" s="20">
        <f>J129+J145+J147+J149+J153+J155+J157</f>
        <v>166400800</v>
      </c>
      <c r="K128" s="20">
        <f>K129+K145+K147+K149+K153+K155+K157+K151</f>
        <v>31.040000000008149</v>
      </c>
      <c r="L128" s="20">
        <f>L129+L145+L147+L149+L153+L155+L157+L151</f>
        <v>-3668400</v>
      </c>
      <c r="M128" s="20">
        <f>M129+M145+M147+M149+M153+M155+M157+M151</f>
        <v>0</v>
      </c>
      <c r="N128" s="20">
        <f>N129+N145+N147+N149+N153+N155+N157+N151</f>
        <v>0</v>
      </c>
      <c r="O128" s="20">
        <f t="shared" si="11"/>
        <v>162732431.03999999</v>
      </c>
    </row>
    <row r="129" spans="1:15" ht="37.5" hidden="1">
      <c r="A129" s="7" t="s">
        <v>180</v>
      </c>
      <c r="B129" s="8" t="s">
        <v>181</v>
      </c>
      <c r="C129" s="20">
        <f>C130</f>
        <v>149402800</v>
      </c>
      <c r="D129" s="20">
        <f>D130</f>
        <v>186700</v>
      </c>
      <c r="E129" s="20">
        <f>E130</f>
        <v>-3668400</v>
      </c>
      <c r="F129" s="20">
        <f>F130</f>
        <v>0</v>
      </c>
      <c r="G129" s="20">
        <f>G130</f>
        <v>0</v>
      </c>
      <c r="H129" s="20">
        <f>H130</f>
        <v>0</v>
      </c>
      <c r="I129" s="20">
        <f t="shared" si="10"/>
        <v>145921100</v>
      </c>
      <c r="J129" s="20">
        <f>J130</f>
        <v>149742400</v>
      </c>
      <c r="K129" s="20">
        <f>K130</f>
        <v>199500</v>
      </c>
      <c r="L129" s="20">
        <f>L130</f>
        <v>-3668400</v>
      </c>
      <c r="M129" s="20">
        <f>M130</f>
        <v>0</v>
      </c>
      <c r="N129" s="20">
        <f>N130</f>
        <v>0</v>
      </c>
      <c r="O129" s="20">
        <f t="shared" si="11"/>
        <v>146273500</v>
      </c>
    </row>
    <row r="130" spans="1:15" ht="37.5" hidden="1">
      <c r="A130" s="7" t="s">
        <v>182</v>
      </c>
      <c r="B130" s="8" t="s">
        <v>183</v>
      </c>
      <c r="C130" s="20">
        <f>C131+C132+C133+C134+C135+C136+C137+C138+C139+C140+C141+C142</f>
        <v>149402800</v>
      </c>
      <c r="D130" s="20">
        <f>D131+D132+D133+D134+D135+D136+D137+D138+D139+D140+D141+D142+D143</f>
        <v>186700</v>
      </c>
      <c r="E130" s="20">
        <f>E131+E132+E133+E134+E135+E136+E137+E138+E139+E140+E141+E142+E143</f>
        <v>-3668400</v>
      </c>
      <c r="F130" s="20">
        <f>F131+F132+F133+F134+F135+F136+F137+F138+F139+F140+F141+F142+F143</f>
        <v>0</v>
      </c>
      <c r="G130" s="20">
        <f>G131+G132+G133+G134+G135+G136+G137+G138+G139+G140+G141+G142+G143</f>
        <v>0</v>
      </c>
      <c r="H130" s="20">
        <f>H131+H132+H133+H134+H135+H136+H137+H138+H139+H140+H141+H142+H143</f>
        <v>0</v>
      </c>
      <c r="I130" s="20">
        <f t="shared" si="10"/>
        <v>145921100</v>
      </c>
      <c r="J130" s="20">
        <f>J131+J132+J133+J134+J135+J136+J137+J138+J139+J140+J141+J142</f>
        <v>149742400</v>
      </c>
      <c r="K130" s="20">
        <f>K131+K132+K133+K134+K135+K136+K137+K138+K139+K140+K141+K142+K143+K144</f>
        <v>199500</v>
      </c>
      <c r="L130" s="20">
        <f>L131+L132+L133+L134+L135+L136+L137+L138+L139+L140+L141+L142+L143+L144</f>
        <v>-3668400</v>
      </c>
      <c r="M130" s="20">
        <f>M131+M132+M133+M134+M135+M136+M137+M138+M139+M140+M141+M142+M143+M144</f>
        <v>0</v>
      </c>
      <c r="N130" s="20">
        <f>N131+N132+N133+N134+N135+N136+N137+N138+N139+N140+N141+N142+N143+N144</f>
        <v>0</v>
      </c>
      <c r="O130" s="20">
        <f t="shared" si="11"/>
        <v>146273500</v>
      </c>
    </row>
    <row r="131" spans="1:15" ht="37.5" hidden="1">
      <c r="A131" s="7"/>
      <c r="B131" s="10" t="s">
        <v>218</v>
      </c>
      <c r="C131" s="11">
        <v>141047700</v>
      </c>
      <c r="D131" s="11">
        <v>0</v>
      </c>
      <c r="E131" s="11">
        <v>-3680800</v>
      </c>
      <c r="F131" s="11">
        <v>0</v>
      </c>
      <c r="G131" s="11">
        <v>0</v>
      </c>
      <c r="H131" s="11">
        <v>0</v>
      </c>
      <c r="I131" s="20">
        <f t="shared" si="10"/>
        <v>137366900</v>
      </c>
      <c r="J131" s="11">
        <v>141371600</v>
      </c>
      <c r="K131" s="11">
        <v>0</v>
      </c>
      <c r="L131" s="11">
        <v>-3680800</v>
      </c>
      <c r="M131" s="11">
        <v>0</v>
      </c>
      <c r="N131" s="11">
        <v>0</v>
      </c>
      <c r="O131" s="20">
        <f t="shared" si="11"/>
        <v>137690800</v>
      </c>
    </row>
    <row r="132" spans="1:15" ht="75" hidden="1">
      <c r="A132" s="7"/>
      <c r="B132" s="12" t="s">
        <v>220</v>
      </c>
      <c r="C132" s="11">
        <v>2100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20">
        <f t="shared" si="10"/>
        <v>2100</v>
      </c>
      <c r="J132" s="11">
        <v>2100</v>
      </c>
      <c r="K132" s="11">
        <v>0</v>
      </c>
      <c r="L132" s="11">
        <v>0</v>
      </c>
      <c r="M132" s="11">
        <v>0</v>
      </c>
      <c r="N132" s="11">
        <v>0</v>
      </c>
      <c r="O132" s="20">
        <f t="shared" si="11"/>
        <v>2100</v>
      </c>
    </row>
    <row r="133" spans="1:15" ht="37.5" hidden="1">
      <c r="A133" s="7"/>
      <c r="B133" s="23" t="s">
        <v>288</v>
      </c>
      <c r="C133" s="11">
        <v>30700</v>
      </c>
      <c r="D133" s="11">
        <v>0</v>
      </c>
      <c r="E133" s="11">
        <v>12400</v>
      </c>
      <c r="F133" s="11">
        <v>0</v>
      </c>
      <c r="G133" s="11">
        <v>0</v>
      </c>
      <c r="H133" s="11">
        <v>0</v>
      </c>
      <c r="I133" s="20">
        <f t="shared" si="10"/>
        <v>43100</v>
      </c>
      <c r="J133" s="11">
        <v>30700</v>
      </c>
      <c r="K133" s="11">
        <v>0</v>
      </c>
      <c r="L133" s="11">
        <v>12400</v>
      </c>
      <c r="M133" s="11">
        <v>0</v>
      </c>
      <c r="N133" s="11">
        <v>0</v>
      </c>
      <c r="O133" s="20">
        <f t="shared" si="11"/>
        <v>43100</v>
      </c>
    </row>
    <row r="134" spans="1:15" ht="75" hidden="1">
      <c r="A134" s="7"/>
      <c r="B134" s="12" t="s">
        <v>221</v>
      </c>
      <c r="C134" s="11">
        <v>54100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20">
        <f t="shared" si="10"/>
        <v>54100</v>
      </c>
      <c r="J134" s="11">
        <v>54100</v>
      </c>
      <c r="K134" s="11">
        <v>0</v>
      </c>
      <c r="L134" s="11">
        <v>0</v>
      </c>
      <c r="M134" s="11">
        <v>0</v>
      </c>
      <c r="N134" s="11">
        <v>0</v>
      </c>
      <c r="O134" s="20">
        <f t="shared" si="11"/>
        <v>54100</v>
      </c>
    </row>
    <row r="135" spans="1:15" ht="37.5" hidden="1">
      <c r="A135" s="7"/>
      <c r="B135" s="13" t="s">
        <v>222</v>
      </c>
      <c r="C135" s="11">
        <v>2169200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20">
        <f t="shared" si="10"/>
        <v>2169200</v>
      </c>
      <c r="J135" s="11">
        <v>2169200</v>
      </c>
      <c r="K135" s="11">
        <v>0</v>
      </c>
      <c r="L135" s="11">
        <v>0</v>
      </c>
      <c r="M135" s="11">
        <v>0</v>
      </c>
      <c r="N135" s="11">
        <v>0</v>
      </c>
      <c r="O135" s="20">
        <f t="shared" si="11"/>
        <v>2169200</v>
      </c>
    </row>
    <row r="136" spans="1:15" ht="131.25" hidden="1">
      <c r="A136" s="7"/>
      <c r="B136" s="12" t="s">
        <v>223</v>
      </c>
      <c r="C136" s="11">
        <v>4735500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20">
        <f t="shared" si="10"/>
        <v>4735500</v>
      </c>
      <c r="J136" s="11">
        <v>4751200</v>
      </c>
      <c r="K136" s="11">
        <v>0</v>
      </c>
      <c r="L136" s="11">
        <v>0</v>
      </c>
      <c r="M136" s="11">
        <v>0</v>
      </c>
      <c r="N136" s="11">
        <v>0</v>
      </c>
      <c r="O136" s="20">
        <f t="shared" si="11"/>
        <v>4751200</v>
      </c>
    </row>
    <row r="137" spans="1:15" ht="37.5" hidden="1">
      <c r="A137" s="7"/>
      <c r="B137" s="13" t="s">
        <v>224</v>
      </c>
      <c r="C137" s="11">
        <v>783800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20">
        <f t="shared" si="10"/>
        <v>783800</v>
      </c>
      <c r="J137" s="11">
        <v>783800</v>
      </c>
      <c r="K137" s="11">
        <v>0</v>
      </c>
      <c r="L137" s="11">
        <v>0</v>
      </c>
      <c r="M137" s="11">
        <v>0</v>
      </c>
      <c r="N137" s="11">
        <v>0</v>
      </c>
      <c r="O137" s="20">
        <f t="shared" si="11"/>
        <v>783800</v>
      </c>
    </row>
    <row r="138" spans="1:15" ht="37.5" hidden="1">
      <c r="A138" s="7"/>
      <c r="B138" s="13" t="s">
        <v>225</v>
      </c>
      <c r="C138" s="11">
        <v>45400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20">
        <f t="shared" si="10"/>
        <v>45400</v>
      </c>
      <c r="J138" s="11">
        <v>45400</v>
      </c>
      <c r="K138" s="11">
        <v>0</v>
      </c>
      <c r="L138" s="11">
        <v>0</v>
      </c>
      <c r="M138" s="11">
        <v>0</v>
      </c>
      <c r="N138" s="11">
        <v>0</v>
      </c>
      <c r="O138" s="20">
        <f t="shared" si="11"/>
        <v>45400</v>
      </c>
    </row>
    <row r="139" spans="1:15" ht="37.5" hidden="1">
      <c r="A139" s="7"/>
      <c r="B139" s="13" t="s">
        <v>226</v>
      </c>
      <c r="C139" s="11">
        <v>521800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20">
        <f t="shared" si="10"/>
        <v>521800</v>
      </c>
      <c r="J139" s="11">
        <v>521800</v>
      </c>
      <c r="K139" s="11">
        <v>0</v>
      </c>
      <c r="L139" s="11">
        <v>0</v>
      </c>
      <c r="M139" s="11">
        <v>0</v>
      </c>
      <c r="N139" s="11">
        <v>0</v>
      </c>
      <c r="O139" s="20">
        <f t="shared" si="11"/>
        <v>521800</v>
      </c>
    </row>
    <row r="140" spans="1:15" ht="75" hidden="1">
      <c r="A140" s="7"/>
      <c r="B140" s="12" t="s">
        <v>227</v>
      </c>
      <c r="C140" s="11">
        <v>600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20">
        <f t="shared" ref="I140:I169" si="16">C140+D140+E140+F140+G140+H140</f>
        <v>600</v>
      </c>
      <c r="J140" s="11">
        <v>600</v>
      </c>
      <c r="K140" s="11">
        <v>0</v>
      </c>
      <c r="L140" s="11">
        <v>0</v>
      </c>
      <c r="M140" s="11">
        <v>0</v>
      </c>
      <c r="N140" s="11">
        <v>0</v>
      </c>
      <c r="O140" s="20">
        <f t="shared" ref="O140:O169" si="17">J140+K140+L140+M140+N140</f>
        <v>600</v>
      </c>
    </row>
    <row r="141" spans="1:15" ht="75" hidden="1">
      <c r="A141" s="7"/>
      <c r="B141" s="12" t="s">
        <v>228</v>
      </c>
      <c r="C141" s="11">
        <v>9800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20">
        <f t="shared" si="16"/>
        <v>9800</v>
      </c>
      <c r="J141" s="11">
        <v>9800</v>
      </c>
      <c r="K141" s="11">
        <v>0</v>
      </c>
      <c r="L141" s="11">
        <v>0</v>
      </c>
      <c r="M141" s="11">
        <v>0</v>
      </c>
      <c r="N141" s="11">
        <v>0</v>
      </c>
      <c r="O141" s="20">
        <f t="shared" si="17"/>
        <v>9800</v>
      </c>
    </row>
    <row r="142" spans="1:15" ht="37.5" hidden="1">
      <c r="A142" s="7"/>
      <c r="B142" s="10" t="s">
        <v>219</v>
      </c>
      <c r="C142" s="11">
        <v>2100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20">
        <f t="shared" si="16"/>
        <v>2100</v>
      </c>
      <c r="J142" s="11">
        <v>2100</v>
      </c>
      <c r="K142" s="11">
        <v>0</v>
      </c>
      <c r="L142" s="11">
        <v>0</v>
      </c>
      <c r="M142" s="11">
        <v>0</v>
      </c>
      <c r="N142" s="11">
        <v>0</v>
      </c>
      <c r="O142" s="20">
        <f t="shared" si="17"/>
        <v>2100</v>
      </c>
    </row>
    <row r="143" spans="1:15" ht="56.25" hidden="1">
      <c r="A143" s="7"/>
      <c r="B143" s="9" t="s">
        <v>235</v>
      </c>
      <c r="C143" s="11">
        <v>0</v>
      </c>
      <c r="D143" s="11">
        <v>186700</v>
      </c>
      <c r="E143" s="11">
        <v>0</v>
      </c>
      <c r="F143" s="11">
        <v>0</v>
      </c>
      <c r="G143" s="11">
        <v>0</v>
      </c>
      <c r="H143" s="11">
        <v>0</v>
      </c>
      <c r="I143" s="20">
        <f t="shared" si="16"/>
        <v>186700</v>
      </c>
      <c r="J143" s="11">
        <v>0</v>
      </c>
      <c r="K143" s="11">
        <v>186700</v>
      </c>
      <c r="L143" s="11">
        <v>0</v>
      </c>
      <c r="M143" s="11">
        <v>0</v>
      </c>
      <c r="N143" s="11">
        <v>0</v>
      </c>
      <c r="O143" s="20">
        <f t="shared" si="17"/>
        <v>186700</v>
      </c>
    </row>
    <row r="144" spans="1:15" ht="56.25" hidden="1">
      <c r="A144" s="7"/>
      <c r="B144" s="9" t="s">
        <v>234</v>
      </c>
      <c r="C144" s="11"/>
      <c r="D144" s="11"/>
      <c r="E144" s="11"/>
      <c r="F144" s="11"/>
      <c r="G144" s="11"/>
      <c r="H144" s="11"/>
      <c r="I144" s="20">
        <f t="shared" si="16"/>
        <v>0</v>
      </c>
      <c r="J144" s="11"/>
      <c r="K144" s="11">
        <v>12800</v>
      </c>
      <c r="L144" s="11">
        <v>0</v>
      </c>
      <c r="M144" s="11">
        <v>0</v>
      </c>
      <c r="N144" s="11">
        <v>0</v>
      </c>
      <c r="O144" s="20">
        <f t="shared" si="17"/>
        <v>12800</v>
      </c>
    </row>
    <row r="145" spans="1:15" ht="75" hidden="1">
      <c r="A145" s="7" t="s">
        <v>184</v>
      </c>
      <c r="B145" s="8" t="s">
        <v>185</v>
      </c>
      <c r="C145" s="20">
        <f>C146</f>
        <v>13047200</v>
      </c>
      <c r="D145" s="20">
        <f>D146</f>
        <v>36.4</v>
      </c>
      <c r="E145" s="20">
        <f>E146</f>
        <v>0</v>
      </c>
      <c r="F145" s="20">
        <f>F146</f>
        <v>0</v>
      </c>
      <c r="G145" s="20">
        <f>G146</f>
        <v>0</v>
      </c>
      <c r="H145" s="20">
        <f>H146</f>
        <v>0</v>
      </c>
      <c r="I145" s="20">
        <f t="shared" si="16"/>
        <v>13047236.4</v>
      </c>
      <c r="J145" s="20">
        <f>J146</f>
        <v>13047200</v>
      </c>
      <c r="K145" s="20">
        <f>K146</f>
        <v>36.4</v>
      </c>
      <c r="L145" s="20">
        <f>L146</f>
        <v>0</v>
      </c>
      <c r="M145" s="20">
        <f>M146</f>
        <v>0</v>
      </c>
      <c r="N145" s="20">
        <f>N146</f>
        <v>0</v>
      </c>
      <c r="O145" s="20">
        <f t="shared" si="17"/>
        <v>13047236.4</v>
      </c>
    </row>
    <row r="146" spans="1:15" ht="75" hidden="1">
      <c r="A146" s="7" t="s">
        <v>186</v>
      </c>
      <c r="B146" s="8" t="s">
        <v>187</v>
      </c>
      <c r="C146" s="20">
        <v>13047200</v>
      </c>
      <c r="D146" s="20">
        <v>36.4</v>
      </c>
      <c r="E146" s="20">
        <v>0</v>
      </c>
      <c r="F146" s="20">
        <v>0</v>
      </c>
      <c r="G146" s="20">
        <v>0</v>
      </c>
      <c r="H146" s="20">
        <v>0</v>
      </c>
      <c r="I146" s="20">
        <f t="shared" si="16"/>
        <v>13047236.4</v>
      </c>
      <c r="J146" s="20">
        <v>13047200</v>
      </c>
      <c r="K146" s="20">
        <v>36.4</v>
      </c>
      <c r="L146" s="20">
        <v>0</v>
      </c>
      <c r="M146" s="20">
        <v>0</v>
      </c>
      <c r="N146" s="20">
        <v>0</v>
      </c>
      <c r="O146" s="20">
        <f t="shared" si="17"/>
        <v>13047236.4</v>
      </c>
    </row>
    <row r="147" spans="1:15" ht="37.5" hidden="1">
      <c r="A147" s="7" t="s">
        <v>188</v>
      </c>
      <c r="B147" s="8" t="s">
        <v>189</v>
      </c>
      <c r="C147" s="20">
        <f>C148</f>
        <v>448300</v>
      </c>
      <c r="D147" s="20">
        <f>D148</f>
        <v>0</v>
      </c>
      <c r="E147" s="20">
        <f>E148</f>
        <v>0</v>
      </c>
      <c r="F147" s="20">
        <f>F148</f>
        <v>0</v>
      </c>
      <c r="G147" s="20">
        <f>G148</f>
        <v>0</v>
      </c>
      <c r="H147" s="20">
        <f>H148</f>
        <v>0</v>
      </c>
      <c r="I147" s="20">
        <f t="shared" si="16"/>
        <v>448300</v>
      </c>
      <c r="J147" s="20">
        <f>J148</f>
        <v>474500</v>
      </c>
      <c r="K147" s="20">
        <f>K148</f>
        <v>0</v>
      </c>
      <c r="L147" s="20">
        <f>L148</f>
        <v>0</v>
      </c>
      <c r="M147" s="20">
        <f>M148</f>
        <v>0</v>
      </c>
      <c r="N147" s="20">
        <f>N148</f>
        <v>0</v>
      </c>
      <c r="O147" s="20">
        <f t="shared" si="17"/>
        <v>474500</v>
      </c>
    </row>
    <row r="148" spans="1:15" ht="56.25" hidden="1">
      <c r="A148" s="7" t="s">
        <v>190</v>
      </c>
      <c r="B148" s="8" t="s">
        <v>191</v>
      </c>
      <c r="C148" s="20">
        <v>448300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f t="shared" si="16"/>
        <v>448300</v>
      </c>
      <c r="J148" s="20">
        <v>474500</v>
      </c>
      <c r="K148" s="20">
        <v>0</v>
      </c>
      <c r="L148" s="20">
        <v>0</v>
      </c>
      <c r="M148" s="20">
        <v>0</v>
      </c>
      <c r="N148" s="20">
        <v>0</v>
      </c>
      <c r="O148" s="20">
        <f t="shared" si="17"/>
        <v>474500</v>
      </c>
    </row>
    <row r="149" spans="1:15" ht="75" hidden="1">
      <c r="A149" s="7" t="s">
        <v>192</v>
      </c>
      <c r="B149" s="8" t="s">
        <v>193</v>
      </c>
      <c r="C149" s="20">
        <f>C150</f>
        <v>3300</v>
      </c>
      <c r="D149" s="20">
        <f>D150</f>
        <v>0</v>
      </c>
      <c r="E149" s="20">
        <f>E150</f>
        <v>0</v>
      </c>
      <c r="F149" s="20">
        <f>F150</f>
        <v>0</v>
      </c>
      <c r="G149" s="20">
        <f>G150</f>
        <v>0</v>
      </c>
      <c r="H149" s="20">
        <f>H150</f>
        <v>0</v>
      </c>
      <c r="I149" s="20">
        <f t="shared" si="16"/>
        <v>3300</v>
      </c>
      <c r="J149" s="20">
        <f>J150</f>
        <v>27000</v>
      </c>
      <c r="K149" s="20">
        <f>K150</f>
        <v>0</v>
      </c>
      <c r="L149" s="20">
        <f>L150</f>
        <v>0</v>
      </c>
      <c r="M149" s="20">
        <f>M150</f>
        <v>0</v>
      </c>
      <c r="N149" s="20">
        <f>N150</f>
        <v>0</v>
      </c>
      <c r="O149" s="20">
        <f t="shared" si="17"/>
        <v>27000</v>
      </c>
    </row>
    <row r="150" spans="1:15" ht="75" hidden="1">
      <c r="A150" s="7" t="s">
        <v>194</v>
      </c>
      <c r="B150" s="8" t="s">
        <v>195</v>
      </c>
      <c r="C150" s="20">
        <v>3300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f t="shared" si="16"/>
        <v>3300</v>
      </c>
      <c r="J150" s="20">
        <v>27000</v>
      </c>
      <c r="K150" s="20">
        <v>0</v>
      </c>
      <c r="L150" s="20">
        <v>0</v>
      </c>
      <c r="M150" s="20">
        <v>0</v>
      </c>
      <c r="N150" s="20">
        <v>0</v>
      </c>
      <c r="O150" s="20">
        <f t="shared" si="17"/>
        <v>27000</v>
      </c>
    </row>
    <row r="151" spans="1:15" ht="56.25" hidden="1">
      <c r="A151" s="7" t="s">
        <v>271</v>
      </c>
      <c r="B151" s="8" t="s">
        <v>272</v>
      </c>
      <c r="C151" s="20">
        <f>C152</f>
        <v>0</v>
      </c>
      <c r="D151" s="20">
        <f>D152</f>
        <v>70</v>
      </c>
      <c r="E151" s="20">
        <f>E152</f>
        <v>0</v>
      </c>
      <c r="F151" s="20">
        <f>F152</f>
        <v>0</v>
      </c>
      <c r="G151" s="20">
        <f>G152</f>
        <v>0</v>
      </c>
      <c r="H151" s="20">
        <f>H152</f>
        <v>0</v>
      </c>
      <c r="I151" s="20">
        <f t="shared" si="16"/>
        <v>70</v>
      </c>
      <c r="J151" s="20">
        <f>J152</f>
        <v>0</v>
      </c>
      <c r="K151" s="20">
        <f>K152</f>
        <v>0</v>
      </c>
      <c r="L151" s="20">
        <f>L152</f>
        <v>0</v>
      </c>
      <c r="M151" s="20">
        <f>M152</f>
        <v>0</v>
      </c>
      <c r="N151" s="20">
        <f>N152</f>
        <v>0</v>
      </c>
      <c r="O151" s="20">
        <f t="shared" si="17"/>
        <v>0</v>
      </c>
    </row>
    <row r="152" spans="1:15" ht="56.25" hidden="1">
      <c r="A152" s="7" t="s">
        <v>273</v>
      </c>
      <c r="B152" s="8" t="s">
        <v>274</v>
      </c>
      <c r="C152" s="20">
        <v>0</v>
      </c>
      <c r="D152" s="20">
        <v>70</v>
      </c>
      <c r="E152" s="20">
        <v>0</v>
      </c>
      <c r="F152" s="20">
        <v>0</v>
      </c>
      <c r="G152" s="20">
        <v>0</v>
      </c>
      <c r="H152" s="20">
        <v>0</v>
      </c>
      <c r="I152" s="20">
        <f t="shared" si="16"/>
        <v>70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f t="shared" si="17"/>
        <v>0</v>
      </c>
    </row>
    <row r="153" spans="1:15" ht="56.25" hidden="1">
      <c r="A153" s="7" t="s">
        <v>196</v>
      </c>
      <c r="B153" s="8" t="s">
        <v>197</v>
      </c>
      <c r="C153" s="20">
        <f>C154</f>
        <v>100</v>
      </c>
      <c r="D153" s="20">
        <f>D154</f>
        <v>-100</v>
      </c>
      <c r="E153" s="20">
        <f>E154</f>
        <v>0</v>
      </c>
      <c r="F153" s="20">
        <f>F154</f>
        <v>0</v>
      </c>
      <c r="G153" s="20">
        <f>G154</f>
        <v>0</v>
      </c>
      <c r="H153" s="20">
        <f>H154</f>
        <v>0</v>
      </c>
      <c r="I153" s="20">
        <f t="shared" si="16"/>
        <v>0</v>
      </c>
      <c r="J153" s="20">
        <f>J154</f>
        <v>0</v>
      </c>
      <c r="K153" s="20">
        <f>K154</f>
        <v>0</v>
      </c>
      <c r="L153" s="20">
        <f>L154</f>
        <v>0</v>
      </c>
      <c r="M153" s="20">
        <f>M154</f>
        <v>0</v>
      </c>
      <c r="N153" s="20">
        <f>N154</f>
        <v>0</v>
      </c>
      <c r="O153" s="20">
        <f t="shared" si="17"/>
        <v>0</v>
      </c>
    </row>
    <row r="154" spans="1:15" ht="56.25" hidden="1">
      <c r="A154" s="7" t="s">
        <v>198</v>
      </c>
      <c r="B154" s="8" t="s">
        <v>199</v>
      </c>
      <c r="C154" s="20">
        <v>100</v>
      </c>
      <c r="D154" s="20">
        <v>-100</v>
      </c>
      <c r="E154" s="20">
        <v>0</v>
      </c>
      <c r="F154" s="20">
        <v>0</v>
      </c>
      <c r="G154" s="20">
        <v>0</v>
      </c>
      <c r="H154" s="20">
        <v>0</v>
      </c>
      <c r="I154" s="20">
        <f t="shared" si="16"/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f t="shared" si="17"/>
        <v>0</v>
      </c>
    </row>
    <row r="155" spans="1:15" ht="37.5" hidden="1">
      <c r="A155" s="7" t="s">
        <v>200</v>
      </c>
      <c r="B155" s="8" t="s">
        <v>201</v>
      </c>
      <c r="C155" s="20">
        <f>C156</f>
        <v>1362500</v>
      </c>
      <c r="D155" s="20">
        <f>D156</f>
        <v>0</v>
      </c>
      <c r="E155" s="20">
        <f>E156</f>
        <v>0</v>
      </c>
      <c r="F155" s="20">
        <f>F156</f>
        <v>0</v>
      </c>
      <c r="G155" s="20">
        <f>G156</f>
        <v>0</v>
      </c>
      <c r="H155" s="20">
        <f>H156</f>
        <v>0</v>
      </c>
      <c r="I155" s="20">
        <f t="shared" si="16"/>
        <v>1362500</v>
      </c>
      <c r="J155" s="20">
        <f>J156</f>
        <v>1498800</v>
      </c>
      <c r="K155" s="20">
        <f>K156</f>
        <v>0</v>
      </c>
      <c r="L155" s="20">
        <f>L156</f>
        <v>0</v>
      </c>
      <c r="M155" s="20">
        <f>M156</f>
        <v>0</v>
      </c>
      <c r="N155" s="20">
        <f>N156</f>
        <v>0</v>
      </c>
      <c r="O155" s="20">
        <f t="shared" si="17"/>
        <v>1498800</v>
      </c>
    </row>
    <row r="156" spans="1:15" ht="37.5" hidden="1">
      <c r="A156" s="7" t="s">
        <v>202</v>
      </c>
      <c r="B156" s="8" t="s">
        <v>203</v>
      </c>
      <c r="C156" s="20">
        <v>1362500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f t="shared" si="16"/>
        <v>1362500</v>
      </c>
      <c r="J156" s="20">
        <v>1498800</v>
      </c>
      <c r="K156" s="20">
        <v>0</v>
      </c>
      <c r="L156" s="20">
        <v>0</v>
      </c>
      <c r="M156" s="20">
        <v>0</v>
      </c>
      <c r="N156" s="20">
        <v>0</v>
      </c>
      <c r="O156" s="20">
        <f t="shared" si="17"/>
        <v>1498800</v>
      </c>
    </row>
    <row r="157" spans="1:15" ht="18.75" hidden="1">
      <c r="A157" s="7" t="s">
        <v>204</v>
      </c>
      <c r="B157" s="8" t="s">
        <v>205</v>
      </c>
      <c r="C157" s="20">
        <f>C158</f>
        <v>314600</v>
      </c>
      <c r="D157" s="20">
        <f>D158</f>
        <v>-186731.82</v>
      </c>
      <c r="E157" s="20">
        <f>E158</f>
        <v>0</v>
      </c>
      <c r="F157" s="20">
        <f>F158</f>
        <v>0</v>
      </c>
      <c r="G157" s="20">
        <f>G158</f>
        <v>0</v>
      </c>
      <c r="H157" s="20">
        <f>H158</f>
        <v>0</v>
      </c>
      <c r="I157" s="20">
        <f t="shared" si="16"/>
        <v>127868.18</v>
      </c>
      <c r="J157" s="20">
        <f>J158</f>
        <v>1610900</v>
      </c>
      <c r="K157" s="20">
        <f>K158</f>
        <v>-199505.36</v>
      </c>
      <c r="L157" s="20">
        <f>L158</f>
        <v>0</v>
      </c>
      <c r="M157" s="20">
        <f>M158</f>
        <v>0</v>
      </c>
      <c r="N157" s="20">
        <f>N158</f>
        <v>0</v>
      </c>
      <c r="O157" s="20">
        <f t="shared" si="17"/>
        <v>1411394.6400000001</v>
      </c>
    </row>
    <row r="158" spans="1:15" ht="18.75" hidden="1">
      <c r="A158" s="7" t="s">
        <v>206</v>
      </c>
      <c r="B158" s="8" t="s">
        <v>207</v>
      </c>
      <c r="C158" s="20">
        <f>C159+C160+C161</f>
        <v>314600</v>
      </c>
      <c r="D158" s="20">
        <f>D159+D160+D161</f>
        <v>-186731.82</v>
      </c>
      <c r="E158" s="20">
        <f>E159+E160+E161</f>
        <v>0</v>
      </c>
      <c r="F158" s="20">
        <f>F159+F160+F161</f>
        <v>0</v>
      </c>
      <c r="G158" s="20">
        <f>G159+G160+G161</f>
        <v>0</v>
      </c>
      <c r="H158" s="20">
        <f>H159+H160+H161</f>
        <v>0</v>
      </c>
      <c r="I158" s="20">
        <f t="shared" si="16"/>
        <v>127868.18</v>
      </c>
      <c r="J158" s="20">
        <f>J159+J160+J161</f>
        <v>1610900</v>
      </c>
      <c r="K158" s="20">
        <f>K159+K160+K161</f>
        <v>-199505.36</v>
      </c>
      <c r="L158" s="20">
        <f>L159+L160+L161</f>
        <v>0</v>
      </c>
      <c r="M158" s="20">
        <f>M159+M160+M161</f>
        <v>0</v>
      </c>
      <c r="N158" s="20">
        <f>N159+N160+N161</f>
        <v>0</v>
      </c>
      <c r="O158" s="20">
        <f t="shared" si="17"/>
        <v>1411394.6400000001</v>
      </c>
    </row>
    <row r="159" spans="1:15" ht="56.25" hidden="1">
      <c r="A159" s="7"/>
      <c r="B159" s="14" t="s">
        <v>233</v>
      </c>
      <c r="C159" s="20">
        <v>127900</v>
      </c>
      <c r="D159" s="20">
        <v>-31.82</v>
      </c>
      <c r="E159" s="20">
        <v>0</v>
      </c>
      <c r="F159" s="20">
        <v>0</v>
      </c>
      <c r="G159" s="20">
        <v>0</v>
      </c>
      <c r="H159" s="20">
        <v>0</v>
      </c>
      <c r="I159" s="20">
        <f t="shared" si="16"/>
        <v>127868.18</v>
      </c>
      <c r="J159" s="20">
        <v>132100</v>
      </c>
      <c r="K159" s="20">
        <v>-25.36</v>
      </c>
      <c r="L159" s="20">
        <v>0</v>
      </c>
      <c r="M159" s="20">
        <v>0</v>
      </c>
      <c r="N159" s="20">
        <v>0</v>
      </c>
      <c r="O159" s="20">
        <f t="shared" si="17"/>
        <v>132074.64000000001</v>
      </c>
    </row>
    <row r="160" spans="1:15" ht="56.25" hidden="1">
      <c r="A160" s="7"/>
      <c r="B160" s="9" t="s">
        <v>234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f t="shared" si="16"/>
        <v>0</v>
      </c>
      <c r="J160" s="20">
        <v>1292100</v>
      </c>
      <c r="K160" s="20">
        <v>-12780</v>
      </c>
      <c r="L160" s="20">
        <v>0</v>
      </c>
      <c r="M160" s="20">
        <v>0</v>
      </c>
      <c r="N160" s="20">
        <v>0</v>
      </c>
      <c r="O160" s="20">
        <f t="shared" si="17"/>
        <v>1279320</v>
      </c>
    </row>
    <row r="161" spans="1:15" ht="56.25" hidden="1">
      <c r="A161" s="7"/>
      <c r="B161" s="9" t="s">
        <v>235</v>
      </c>
      <c r="C161" s="20">
        <v>186700</v>
      </c>
      <c r="D161" s="20">
        <v>-186700</v>
      </c>
      <c r="E161" s="20">
        <v>0</v>
      </c>
      <c r="F161" s="20">
        <v>0</v>
      </c>
      <c r="G161" s="20">
        <v>0</v>
      </c>
      <c r="H161" s="20">
        <v>0</v>
      </c>
      <c r="I161" s="20">
        <f t="shared" si="16"/>
        <v>0</v>
      </c>
      <c r="J161" s="20">
        <v>186700</v>
      </c>
      <c r="K161" s="20">
        <v>-186700</v>
      </c>
      <c r="L161" s="20">
        <v>0</v>
      </c>
      <c r="M161" s="20">
        <v>0</v>
      </c>
      <c r="N161" s="20">
        <v>0</v>
      </c>
      <c r="O161" s="20">
        <f t="shared" si="17"/>
        <v>0</v>
      </c>
    </row>
    <row r="162" spans="1:15" ht="26.25" hidden="1" customHeight="1">
      <c r="A162" s="7" t="s">
        <v>208</v>
      </c>
      <c r="B162" s="8" t="s">
        <v>209</v>
      </c>
      <c r="C162" s="20">
        <f>C165</f>
        <v>15236100</v>
      </c>
      <c r="D162" s="20">
        <f>D165</f>
        <v>5776038</v>
      </c>
      <c r="E162" s="20">
        <f>E165</f>
        <v>-4342286.22</v>
      </c>
      <c r="F162" s="20">
        <f>F165</f>
        <v>0</v>
      </c>
      <c r="G162" s="20">
        <f>G165+G163</f>
        <v>8624400</v>
      </c>
      <c r="H162" s="20">
        <f>H165+H163</f>
        <v>0</v>
      </c>
      <c r="I162" s="20">
        <f t="shared" si="16"/>
        <v>25294251.780000001</v>
      </c>
      <c r="J162" s="20">
        <f>J165</f>
        <v>0</v>
      </c>
      <c r="K162" s="20">
        <f>K165</f>
        <v>6072544</v>
      </c>
      <c r="L162" s="20">
        <f>L165</f>
        <v>0</v>
      </c>
      <c r="M162" s="20">
        <f>M165</f>
        <v>0</v>
      </c>
      <c r="N162" s="20">
        <f>N165+N163</f>
        <v>8624400</v>
      </c>
      <c r="O162" s="20">
        <f t="shared" si="17"/>
        <v>14696944</v>
      </c>
    </row>
    <row r="163" spans="1:15" ht="75" hidden="1">
      <c r="A163" s="7" t="s">
        <v>292</v>
      </c>
      <c r="B163" s="8" t="s">
        <v>293</v>
      </c>
      <c r="C163" s="20"/>
      <c r="D163" s="20"/>
      <c r="E163" s="20"/>
      <c r="F163" s="20"/>
      <c r="G163" s="20">
        <f>G164</f>
        <v>8624400</v>
      </c>
      <c r="H163" s="20">
        <f>H164</f>
        <v>0</v>
      </c>
      <c r="I163" s="20">
        <f t="shared" si="16"/>
        <v>8624400</v>
      </c>
      <c r="J163" s="20"/>
      <c r="K163" s="20"/>
      <c r="L163" s="20"/>
      <c r="M163" s="20"/>
      <c r="N163" s="20">
        <f>N164</f>
        <v>8624400</v>
      </c>
      <c r="O163" s="20">
        <f t="shared" si="17"/>
        <v>8624400</v>
      </c>
    </row>
    <row r="164" spans="1:15" ht="75" hidden="1">
      <c r="A164" s="7" t="s">
        <v>294</v>
      </c>
      <c r="B164" s="8" t="s">
        <v>295</v>
      </c>
      <c r="C164" s="20"/>
      <c r="D164" s="20"/>
      <c r="E164" s="20"/>
      <c r="F164" s="20"/>
      <c r="G164" s="20">
        <v>8624400</v>
      </c>
      <c r="H164" s="20">
        <v>0</v>
      </c>
      <c r="I164" s="20">
        <f t="shared" si="16"/>
        <v>8624400</v>
      </c>
      <c r="J164" s="20"/>
      <c r="K164" s="20"/>
      <c r="L164" s="20"/>
      <c r="M164" s="20"/>
      <c r="N164" s="20">
        <v>8624400</v>
      </c>
      <c r="O164" s="20">
        <f t="shared" si="17"/>
        <v>8624400</v>
      </c>
    </row>
    <row r="165" spans="1:15" ht="23.25" hidden="1" customHeight="1">
      <c r="A165" s="7" t="s">
        <v>210</v>
      </c>
      <c r="B165" s="8" t="s">
        <v>211</v>
      </c>
      <c r="C165" s="20">
        <f t="shared" ref="C165:H165" si="18">C166</f>
        <v>15236100</v>
      </c>
      <c r="D165" s="20">
        <f t="shared" si="18"/>
        <v>5776038</v>
      </c>
      <c r="E165" s="20">
        <f t="shared" si="18"/>
        <v>-4342286.22</v>
      </c>
      <c r="F165" s="20">
        <f t="shared" si="18"/>
        <v>0</v>
      </c>
      <c r="G165" s="20">
        <f t="shared" si="18"/>
        <v>0</v>
      </c>
      <c r="H165" s="20">
        <f t="shared" si="18"/>
        <v>0</v>
      </c>
      <c r="I165" s="20">
        <f t="shared" si="16"/>
        <v>16669851.780000001</v>
      </c>
      <c r="J165" s="20">
        <f t="shared" ref="J165:N165" si="19">J166</f>
        <v>0</v>
      </c>
      <c r="K165" s="20">
        <f t="shared" si="19"/>
        <v>6072544</v>
      </c>
      <c r="L165" s="20">
        <f t="shared" si="19"/>
        <v>0</v>
      </c>
      <c r="M165" s="20">
        <f t="shared" si="19"/>
        <v>0</v>
      </c>
      <c r="N165" s="20">
        <f t="shared" si="19"/>
        <v>0</v>
      </c>
      <c r="O165" s="20">
        <f t="shared" si="17"/>
        <v>6072544</v>
      </c>
    </row>
    <row r="166" spans="1:15" ht="37.5" hidden="1">
      <c r="A166" s="7" t="s">
        <v>212</v>
      </c>
      <c r="B166" s="8" t="s">
        <v>213</v>
      </c>
      <c r="C166" s="20">
        <f>C167+C168</f>
        <v>15236100</v>
      </c>
      <c r="D166" s="20">
        <f>D167+D168+D169</f>
        <v>5776038</v>
      </c>
      <c r="E166" s="20">
        <f>E167+E168</f>
        <v>-4342286.22</v>
      </c>
      <c r="F166" s="20">
        <f>F167+F168</f>
        <v>0</v>
      </c>
      <c r="G166" s="20">
        <f>G167+G168</f>
        <v>0</v>
      </c>
      <c r="H166" s="20">
        <f>H167+H168</f>
        <v>0</v>
      </c>
      <c r="I166" s="20">
        <f t="shared" si="16"/>
        <v>16669851.780000001</v>
      </c>
      <c r="J166" s="20">
        <f>J167+J168</f>
        <v>0</v>
      </c>
      <c r="K166" s="20">
        <f>K167+K168+K169</f>
        <v>6072544</v>
      </c>
      <c r="L166" s="20">
        <f>L167+L168</f>
        <v>0</v>
      </c>
      <c r="M166" s="20">
        <f>M167+M168</f>
        <v>0</v>
      </c>
      <c r="N166" s="20">
        <f>N167+N168</f>
        <v>0</v>
      </c>
      <c r="O166" s="20">
        <f t="shared" si="17"/>
        <v>6072544</v>
      </c>
    </row>
    <row r="167" spans="1:15" ht="37.5" hidden="1">
      <c r="A167" s="15"/>
      <c r="B167" s="9" t="s">
        <v>236</v>
      </c>
      <c r="C167" s="21">
        <v>14474300</v>
      </c>
      <c r="D167" s="21">
        <v>-12.6</v>
      </c>
      <c r="E167" s="21">
        <v>-4342286.22</v>
      </c>
      <c r="F167" s="21">
        <v>0</v>
      </c>
      <c r="G167" s="21">
        <v>0</v>
      </c>
      <c r="H167" s="21">
        <v>0</v>
      </c>
      <c r="I167" s="20">
        <f t="shared" si="16"/>
        <v>10132001.18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0">
        <f t="shared" si="17"/>
        <v>0</v>
      </c>
    </row>
    <row r="168" spans="1:15" ht="56.25" hidden="1">
      <c r="A168" s="15"/>
      <c r="B168" s="9" t="s">
        <v>237</v>
      </c>
      <c r="C168" s="21">
        <v>761800</v>
      </c>
      <c r="D168" s="21">
        <v>4.5999999999999996</v>
      </c>
      <c r="E168" s="21">
        <v>0</v>
      </c>
      <c r="F168" s="21">
        <v>0</v>
      </c>
      <c r="G168" s="21">
        <v>0</v>
      </c>
      <c r="H168" s="21">
        <v>0</v>
      </c>
      <c r="I168" s="20">
        <f t="shared" si="16"/>
        <v>761804.6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0">
        <f t="shared" si="17"/>
        <v>0</v>
      </c>
    </row>
    <row r="169" spans="1:15" ht="37.5" hidden="1">
      <c r="A169" s="15"/>
      <c r="B169" s="9" t="s">
        <v>284</v>
      </c>
      <c r="C169" s="21">
        <v>0</v>
      </c>
      <c r="D169" s="21">
        <v>5776046</v>
      </c>
      <c r="E169" s="21">
        <v>0</v>
      </c>
      <c r="F169" s="21">
        <v>0</v>
      </c>
      <c r="G169" s="21">
        <v>0</v>
      </c>
      <c r="H169" s="21">
        <v>0</v>
      </c>
      <c r="I169" s="20">
        <f t="shared" si="16"/>
        <v>5776046</v>
      </c>
      <c r="J169" s="21">
        <v>0</v>
      </c>
      <c r="K169" s="21">
        <v>6072544</v>
      </c>
      <c r="L169" s="21">
        <v>0</v>
      </c>
      <c r="M169" s="21">
        <v>0</v>
      </c>
      <c r="N169" s="21">
        <v>0</v>
      </c>
      <c r="O169" s="20">
        <f t="shared" si="17"/>
        <v>6072544</v>
      </c>
    </row>
  </sheetData>
  <mergeCells count="16">
    <mergeCell ref="K7:K9"/>
    <mergeCell ref="O7:O9"/>
    <mergeCell ref="A5:O5"/>
    <mergeCell ref="C7:C9"/>
    <mergeCell ref="A7:A9"/>
    <mergeCell ref="B7:B9"/>
    <mergeCell ref="J7:J9"/>
    <mergeCell ref="D7:D9"/>
    <mergeCell ref="I7:I9"/>
    <mergeCell ref="E7:E9"/>
    <mergeCell ref="L7:L9"/>
    <mergeCell ref="F7:F9"/>
    <mergeCell ref="M7:M9"/>
    <mergeCell ref="G7:G9"/>
    <mergeCell ref="N7:N9"/>
    <mergeCell ref="H7:H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2020-11-12T11:27:16Z</cp:lastPrinted>
  <dcterms:created xsi:type="dcterms:W3CDTF">2019-10-23T04:40:53Z</dcterms:created>
  <dcterms:modified xsi:type="dcterms:W3CDTF">2020-11-12T11:29:14Z</dcterms:modified>
</cp:coreProperties>
</file>