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168" windowWidth="9696" windowHeight="7236" tabRatio="783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<sst xmlns="http://schemas.openxmlformats.org/spreadsheetml/2006/main" count="872" uniqueCount="462">
  <si>
    <t>ЦСР</t>
  </si>
  <si>
    <t>Наименование расходов</t>
  </si>
  <si>
    <t>ИТОГО РАСХОДОВ</t>
  </si>
  <si>
    <t xml:space="preserve">к решению Земского Собрания </t>
  </si>
  <si>
    <t>руб.</t>
  </si>
  <si>
    <t>500</t>
  </si>
  <si>
    <t>Межбюджетные трансферты</t>
  </si>
  <si>
    <t>Резервные фонды</t>
  </si>
  <si>
    <t>Мероприятия по проведению оздоровительной кампании детей</t>
  </si>
  <si>
    <t>Глава муниципального образования</t>
  </si>
  <si>
    <t>Вид    расхо-дов</t>
  </si>
  <si>
    <t>Обслуживание и содержание места размещения бытовых отходов и строительного мусора у автодороги "Уинское-Салаваты"</t>
  </si>
  <si>
    <t>Составление протоколов об административных правонарушениях</t>
  </si>
  <si>
    <t>100</t>
  </si>
  <si>
    <t>800</t>
  </si>
  <si>
    <t>200</t>
  </si>
  <si>
    <t>600</t>
  </si>
  <si>
    <t>300</t>
  </si>
  <si>
    <t>Социальное обеспечение и иные выплаты населению</t>
  </si>
  <si>
    <t>Предоставление субсидий бюджетным, автономным учреждениям и иным некоммерческим организациям</t>
  </si>
  <si>
    <t>Иные бюджетные ассигнования</t>
  </si>
  <si>
    <t>Средства  на содержание автомобильных дорог общего пользования</t>
  </si>
  <si>
    <t>400</t>
  </si>
  <si>
    <t>Передача полномочий по внешнему финансовому контролю</t>
  </si>
  <si>
    <t>Обеспечение хранения,  комплектования,  учета и использования архивных документов государственной части документов архивного фонда Пермского края</t>
  </si>
  <si>
    <t>Администрирование отдельных государственных полномочий по поддержке сельскохозяйственного производства</t>
  </si>
  <si>
    <t>Осуществление государственных полномочий по регистрации и учету граждан, имеющих  право на  получение  жилищных  субсидий в связи с переселением из районов Крайнего Севера и приравненных к ним местностей</t>
  </si>
  <si>
    <t>Организация в границах поселения газоснабжения населения, в части технического обслуживания газопроводов</t>
  </si>
  <si>
    <t>Средства на ремонт автомобильных дорог общего пользования</t>
  </si>
  <si>
    <t>Непрограммные мероприятия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</si>
  <si>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</si>
  <si>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Капитальные вложения в объекты недвижимого имущества государственной (муниципальной) собственности</t>
  </si>
  <si>
    <t>Расходы на уплату взносов в АНО "Предуралье"</t>
  </si>
  <si>
    <t>Расходы на уплату членского взноса в Совет муниципальных образований</t>
  </si>
  <si>
    <t>Развитите отрасли растениеводства</t>
  </si>
  <si>
    <t xml:space="preserve">Мероприятия по поддержке малого и среднего предпринимательства </t>
  </si>
  <si>
    <t>Организация и проведение значимых мероприятий в сфере физической культуры</t>
  </si>
  <si>
    <t/>
  </si>
  <si>
    <t>Организация и проведение значимых мероприятий в сфере дополнительного образования</t>
  </si>
  <si>
    <t>Проведение физкультурных мероприятий и массовых спортивных мероприятий</t>
  </si>
  <si>
    <t>Возмещение убытков по перевозке пассажиров автомобильным транспортом</t>
  </si>
  <si>
    <t>Предоставление мер социальной поддержки отдельным категориям граждан,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</si>
  <si>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Передача полномочий по решению вопросов местного значения в сфере закупок товаров, работ, услуг для обеспечения муниципальных нужд сельских поселений</t>
  </si>
  <si>
    <t>Предоставление мер социальной поддержки педагогическим работникам образовательных муниципальных учреждений,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</si>
  <si>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Руководитель Контрольно-счетной палаты муниципального образования</t>
  </si>
  <si>
    <t>Председатель Земского Собрания  муниципального образования</t>
  </si>
  <si>
    <t>Депутаты (члены) Земского Собрания муниципального образования</t>
  </si>
  <si>
    <t>Предоставление услуги по публикации информации об особо значимых событиях в социально-экономическом развитии Уинского муниципального района, о деятельности органов местного самоуправления района и муниципальных учреждений района, выпуска приложения к газете "Вестник Земского Собрания"</t>
  </si>
  <si>
    <t>Мероприятия, осуществляемые органами местного самоуправления, в рамках непрограммных направлений расходов</t>
  </si>
  <si>
    <t>Обеспечение деятельности органов местного самоуправления</t>
  </si>
  <si>
    <t>35 2 00 00000</t>
  </si>
  <si>
    <t>35 2 01 00000</t>
  </si>
  <si>
    <t>Основное мероприятие "Дополнительное образование в области спорта"</t>
  </si>
  <si>
    <t>35 2 01 00110</t>
  </si>
  <si>
    <t xml:space="preserve">Обеспечение деятельности (оказания услуг, выполнения работ) муниципальных  учреждений </t>
  </si>
  <si>
    <t>35 1 00 00000</t>
  </si>
  <si>
    <t>35 1 01 00000</t>
  </si>
  <si>
    <t>Основное мероприятие "Культурно-досуговое обслуживание населения"</t>
  </si>
  <si>
    <t>35 1 01 00110</t>
  </si>
  <si>
    <t>35 1 02 00000</t>
  </si>
  <si>
    <t>Основное мероприятие "Библиотечное обслуживание населения"</t>
  </si>
  <si>
    <t>35 1 02 00110</t>
  </si>
  <si>
    <t>35 1 03 00000</t>
  </si>
  <si>
    <t>Основное мероприятие "Музейное дело"</t>
  </si>
  <si>
    <t>35 1 03 00110</t>
  </si>
  <si>
    <t>35 1 04 00000</t>
  </si>
  <si>
    <t>Основное мероприятие "Организация и проведение значимых мероприятий в сфере искусства и культуры"</t>
  </si>
  <si>
    <t>Организация и проведение мероприятий в сфере культуры и искусства</t>
  </si>
  <si>
    <t>Основное мероприятие "Организация и проведение значимых мероприятий в сфере культуры и молодёжной политики"</t>
  </si>
  <si>
    <t>Организация и проведение мероприятий в сфере культуры и молодёжной политики</t>
  </si>
  <si>
    <t>Основное мероприятие "Обеспечение деятельности органов местного самоуправления"</t>
  </si>
  <si>
    <t>Содержание деятельности органов местного самоуправления</t>
  </si>
  <si>
    <t>Основное мероприятие "Административное, финансово-экономическое и хозяйственное обеспечение"</t>
  </si>
  <si>
    <t>35 4 00 00000</t>
  </si>
  <si>
    <t>35 4 01 00000</t>
  </si>
  <si>
    <t>Основное мероприятие "Меры социальной поддержки отдельным категориям граждан,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</si>
  <si>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35 4 02 00000</t>
  </si>
  <si>
    <t>Основное мероприятие "Меры социальной помощи и поддержки отдельных категорий населения Пермского края"</t>
  </si>
  <si>
    <t>Обеспечение работников учреждений бюджетной сферы Пермского края путёвками на санаторно-курортное лечение и оздоровление</t>
  </si>
  <si>
    <t>35 2 02 00000</t>
  </si>
  <si>
    <t>Основное мероприятие "Обслуживание населения в сфере физической культуры и спорта"</t>
  </si>
  <si>
    <t>32 1 00 00000</t>
  </si>
  <si>
    <t>32 1 01 00000</t>
  </si>
  <si>
    <t>Основное мероприятие"Предоставление дошкольного образования в дошкольных образовательных организациях дошкольных учреждений"</t>
  </si>
  <si>
    <t>32 1 01 00110</t>
  </si>
  <si>
    <t>32 2 00 00000</t>
  </si>
  <si>
    <t>32 2 01 00000</t>
  </si>
  <si>
    <t>Основное мероприятие "Предоставление общего (начального, основного, среднего) образования в общеобразовательных организациях"</t>
  </si>
  <si>
    <t>32 2 01 00110</t>
  </si>
  <si>
    <t>32 1 02 00000</t>
  </si>
  <si>
    <t>32 2 02 00000</t>
  </si>
  <si>
    <t>32 3 01 00000</t>
  </si>
  <si>
    <t>Основное мероприятие "Предоставление дополнительного образования детей по дополнительным общеобразовательным программам в организациях дополнительного образования"</t>
  </si>
  <si>
    <t>32 3 01 00110</t>
  </si>
  <si>
    <t>32 3 02 00000</t>
  </si>
  <si>
    <t>Основное мероприятие "Мероприятия в сфере дополнительного образования"</t>
  </si>
  <si>
    <t>32 1 03 00000</t>
  </si>
  <si>
    <t>Основное мероприятие "Предоставление мер социальной помощи и поддержки многодетным семьям и семьям с детьми"</t>
  </si>
  <si>
    <t>32 4 01 00000</t>
  </si>
  <si>
    <t>Основное мероприятие "Создание условий для удовлетворения потребности детей и родителей в качественном и доступном отдыхе и оздоровлении"</t>
  </si>
  <si>
    <t>Мероприятия по организации оздоровления и отдыха детей</t>
  </si>
  <si>
    <t>32 5 00 00000</t>
  </si>
  <si>
    <t>Основное мероприятие "Развитие физической культуры и спорта"</t>
  </si>
  <si>
    <t>32 6 00 00000</t>
  </si>
  <si>
    <t>32 6 01 00000</t>
  </si>
  <si>
    <t>32 6 01 00090</t>
  </si>
  <si>
    <t>32 6 02 00000</t>
  </si>
  <si>
    <t>Основное мероприятие "Обеспечение деятельности казенного учреждения по работе по мониторингу и развитию образования"</t>
  </si>
  <si>
    <t>32 6 02 00110</t>
  </si>
  <si>
    <t>32 6 03 00000</t>
  </si>
  <si>
    <t>Основное мероприятие "Обеспечение деятельности прочих учреждений в области образования"</t>
  </si>
  <si>
    <t>32 6 03 00110</t>
  </si>
  <si>
    <t>32 6 04 00000</t>
  </si>
  <si>
    <t>Основное мероприятие "Организация и проведение прочих мероприятий в области образования"</t>
  </si>
  <si>
    <t>Организация и проведение прочих мероприятий в области образования</t>
  </si>
  <si>
    <t>32 2 03 00000</t>
  </si>
  <si>
    <t>32 3 03 00000</t>
  </si>
  <si>
    <t>32 4 00 00000</t>
  </si>
  <si>
    <t>33 1 01 00000</t>
  </si>
  <si>
    <t>Основное мероприятие "Расходы на уплату взносов"</t>
  </si>
  <si>
    <t>33 2 00 00000</t>
  </si>
  <si>
    <t>33 2 01 00000</t>
  </si>
  <si>
    <t>33 2 01 00090</t>
  </si>
  <si>
    <t>Образование комиссий  по  делам несовершеннолетних  и  защите их прав и организация их деятельности</t>
  </si>
  <si>
    <t>33 2 01 2К080</t>
  </si>
  <si>
    <t>Основное направление "Меры социальной помощи и поддержки отдельных категорий населения"</t>
  </si>
  <si>
    <t>Расходы на выплату пенсии за выслугу лет лицам,замещавшим муниципальные должности, должности муницуипальной службы в органах местного самоуправления</t>
  </si>
  <si>
    <t>33 2 02 00000</t>
  </si>
  <si>
    <t>Основное мероприятие "Публикация информации в периодической печати"</t>
  </si>
  <si>
    <t>33 1 02 00000</t>
  </si>
  <si>
    <t>34 1 00 00000</t>
  </si>
  <si>
    <t>34 1 01 00000</t>
  </si>
  <si>
    <t>34 1 01 00090</t>
  </si>
  <si>
    <t>341 01 05030</t>
  </si>
  <si>
    <t>34 2 00 00000</t>
  </si>
  <si>
    <t>34 2 01 00000</t>
  </si>
  <si>
    <t>Основное мероприятие "Резервный фонд администрации Уинского муниципального района"</t>
  </si>
  <si>
    <t>Основное мероприятие "Выравнивание бюджетной обеспеченности поселений из районного фонда финансовой поддержки поселений"</t>
  </si>
  <si>
    <t>34 4 00 00000</t>
  </si>
  <si>
    <t>34 4 01 00000</t>
  </si>
  <si>
    <t>36 1 00 00000</t>
  </si>
  <si>
    <t>36 1 01 00000</t>
  </si>
  <si>
    <t>Основное мероприятие "Развитие сельского хозяйства"</t>
  </si>
  <si>
    <t>Основное мероприятие "Государственная поддержка кредитования малых форм хозяйствования"</t>
  </si>
  <si>
    <t>36 2 00 00000</t>
  </si>
  <si>
    <t>36 2 01 00000</t>
  </si>
  <si>
    <t>Основное мероприятие "Финансовая поддержка малого и среднего предпринимательства"</t>
  </si>
  <si>
    <t>37 0 01 00000</t>
  </si>
  <si>
    <t>Основное мероприятие "Мероприятия по управлению муниципальным имуществом и земельными участками"</t>
  </si>
  <si>
    <t>Управление объектами (инвентарные, кадастровые, оценочные, межевые работы)</t>
  </si>
  <si>
    <t>Основное мероприятие "Прочие расходы в области коммунального хозяйства"</t>
  </si>
  <si>
    <t>37 0 02 00000</t>
  </si>
  <si>
    <t>38 1 00 00000</t>
  </si>
  <si>
    <t>38 1 01 02700</t>
  </si>
  <si>
    <t>38 2 00 00000</t>
  </si>
  <si>
    <t>38 2 01 00000</t>
  </si>
  <si>
    <t>Основное мероприятие "Расходы в области благоустройства"</t>
  </si>
  <si>
    <t>Основное мероприятие "Приведение в нормативное состояние автомобильных дорог муниципального значения"</t>
  </si>
  <si>
    <t>Основное мероприятие "Оказание услуг по перевозке пассажиров"</t>
  </si>
  <si>
    <t>38 4 01 00000</t>
  </si>
  <si>
    <t>38 4 01 00110</t>
  </si>
  <si>
    <t>38 4 01 2С080</t>
  </si>
  <si>
    <t>38 4 00 00000</t>
  </si>
  <si>
    <t>38 2 03 00000</t>
  </si>
  <si>
    <t>81 0 00 00000</t>
  </si>
  <si>
    <t>81 0 00 00020</t>
  </si>
  <si>
    <t>81 0 00 00030</t>
  </si>
  <si>
    <t>81 0 00 00040</t>
  </si>
  <si>
    <t>81 0 00 00090</t>
  </si>
  <si>
    <t>81 0 00 05020</t>
  </si>
  <si>
    <t>36 1 02 00000</t>
  </si>
  <si>
    <t>32 3 00 00000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</si>
  <si>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</si>
  <si>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38 2 02 00000</t>
  </si>
  <si>
    <t>82 0 00 00000</t>
  </si>
  <si>
    <t>32 3 02 01010</t>
  </si>
  <si>
    <t>33 1 01 02010</t>
  </si>
  <si>
    <t>33 1 01 02020</t>
  </si>
  <si>
    <t>33 1 02 02030</t>
  </si>
  <si>
    <t>33 2 01 00010</t>
  </si>
  <si>
    <t>33 2 02 02040</t>
  </si>
  <si>
    <t>34 2 01 03010</t>
  </si>
  <si>
    <t>34 4 01 03020</t>
  </si>
  <si>
    <t>35 1 04 04010</t>
  </si>
  <si>
    <t>35 2 02 04030</t>
  </si>
  <si>
    <t>36 0 00 00000</t>
  </si>
  <si>
    <t>36 1 01 05010</t>
  </si>
  <si>
    <t>36 2 01 05040</t>
  </si>
  <si>
    <t>37 0 01 06010</t>
  </si>
  <si>
    <t>38 2 03 07040</t>
  </si>
  <si>
    <t>32 5 01 01030</t>
  </si>
  <si>
    <t>38 3 00 00000</t>
  </si>
  <si>
    <t>32 6 04 01040</t>
  </si>
  <si>
    <t>37 0 03 00000</t>
  </si>
  <si>
    <t>37 0 03 06040</t>
  </si>
  <si>
    <t>Основное мероприятие "Прочие мероприятия в в области жилищного хозяйства"</t>
  </si>
  <si>
    <t>37 0 02 06020</t>
  </si>
  <si>
    <t>Основное мероприятие "Обеспечение реализации муниципальной программы "Устойчивое развитие сельских территорий "</t>
  </si>
  <si>
    <t>38 1 01 00000</t>
  </si>
  <si>
    <t>Выравнивание бюджетной обеспеченности поселения из районного фонда финансовой поддержки поселений</t>
  </si>
  <si>
    <t>35 5 01 00000</t>
  </si>
  <si>
    <t>35 5 01 00090</t>
  </si>
  <si>
    <t>35 5 02 00110</t>
  </si>
  <si>
    <t>35 5 02 00000</t>
  </si>
  <si>
    <t>35 5 03 00000</t>
  </si>
  <si>
    <t>35 5 03 04020</t>
  </si>
  <si>
    <t>35 5 00 00000</t>
  </si>
  <si>
    <t>Взносы на капитальный ремонт общего имущества в многоквартирных домах, находящиеся в ведение муниципальной казны</t>
  </si>
  <si>
    <t>Передача части отдельных полномочий органов местного самоуправления по организации исполнения  бюджета сельского поселения</t>
  </si>
  <si>
    <t>33 1 00 00000</t>
  </si>
  <si>
    <t>33 2 01 59300</t>
  </si>
  <si>
    <t>Государственная регистрация актов гражданского состояния</t>
  </si>
  <si>
    <t>38 3 02 00000</t>
  </si>
  <si>
    <t>Основное мероприятие "Меры социальной помощи и поддержки отдельных категорий населения"</t>
  </si>
  <si>
    <t>Осуществление полномочий по созданию и организации деятельности административных комиссий</t>
  </si>
  <si>
    <t>передача полномочий по осуществлению внутреннего муниципального финансового контроля</t>
  </si>
  <si>
    <t>82 0 00 01020</t>
  </si>
  <si>
    <t>Подпрограмма "Развитие транспортной системы и благоустройства Уинского муниципального района" муниципальной  программы Уинского муниципального района "Устойчивое развитие сельских территорий   Уинского муниципального района на 2017-2019 года"</t>
  </si>
  <si>
    <t>32 1 01 2Н020</t>
  </si>
  <si>
    <t>34 4 02 00000</t>
  </si>
  <si>
    <t>Основное мероприятие "Иные межбюджетные трансферты"</t>
  </si>
  <si>
    <t>34 4 02 01010</t>
  </si>
  <si>
    <t>Иные межбюджетные трансферты</t>
  </si>
  <si>
    <t>37 0 01 06020</t>
  </si>
  <si>
    <t>37 0 01 06030</t>
  </si>
  <si>
    <t>Разработка карт (планов) территориальных зон</t>
  </si>
  <si>
    <t>Межевание и кадастровые работы в отношении границ населенных пунктов</t>
  </si>
  <si>
    <t>Основное мероприятие"Эффективное управление земельными ресурсами"</t>
  </si>
  <si>
    <t>Основное мероприятие "Страхование "</t>
  </si>
  <si>
    <t>Страхование ГТС</t>
  </si>
  <si>
    <t>Проведение комплексных кадастровых работ</t>
  </si>
  <si>
    <t>Основное мероприятие "Сельское жилье"</t>
  </si>
  <si>
    <t>38 3 03 00000</t>
  </si>
  <si>
    <t>Обеспечение жильем отдельных категорий граждан, установленных федеральными законами от 12 января 1995 г. № 5-ФЗ «О ветеранах», в соответствии с Указом Президента Российской Федерации от 07.05.2008 г. №714 «Об обеспечении жильем ветеранов Великой Отечественной войны 1941-1945 годов»</t>
  </si>
  <si>
    <t>38 3 02 51340</t>
  </si>
  <si>
    <t>Подпрограмма "Обеспечение реализации муниципальной программы  (обеспечивающая программа)"  муниципальной  программы Уинского муниципального района "Управление муниципальными финансами и муниципальным долгом Уинского муниципального района" на 2018-2020 годы</t>
  </si>
  <si>
    <t>Передача полномочий по решению вопросов местного значения в части осуществления контроля, предусмотренного частью 5 статьи 99 Федерального закона от 05.04.2013 №44-ФЗ</t>
  </si>
  <si>
    <t>Подпрограмма "Повышение финансовой устойчивости бюджетов сельских поселений, входящих в состав Уинского муниципального района" муниципальной программы Уинского муниципального района "Управление муниципальными финансами и муниципальным долгом Уинского муниципального района" на 2018-2020 годы</t>
  </si>
  <si>
    <t>35 4 01 2С170</t>
  </si>
  <si>
    <t>35 4 01 2С180</t>
  </si>
  <si>
    <t xml:space="preserve">Подпрограмма "Меры социальной помощи и поддержки отдельных категорий населения Уинского района" на 2018-2020 годы муниципальной программы Уинского муниципального района "Развитие культуры, молодежной политики, физической культуры и спорта в Уинском муниципальном районе" на 2018-2020 годы </t>
  </si>
  <si>
    <r>
      <t xml:space="preserve">Подпрограмма "Развитие физической культуры и спорта 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в Уинском муниципальном районе " на 2018-2020 годы муниципальной  программы Уинского муниципального района  "Развитие культуры, молодежной политики, физической культуры и спорта в Уинском муниципальном районе" на 2018-2020 годы</t>
    </r>
  </si>
  <si>
    <t xml:space="preserve">Подпрограмма "Обеспечение финансово-хозяйственной деятельности учреждений культуры" на 2018-2020 годы муниципальной программы Уинского муниципального района "Развитие культуры, молодежной политики, физической культуры и спорта в Уинском муниципальном районе" на 2018-2020 годы </t>
  </si>
  <si>
    <t>39 0 00 00000</t>
  </si>
  <si>
    <t>Муниципальная программа «Гармонизация межнациональных и межконфессиональных отношений в  Уинском муниципальном районе» на 2018-2020 годы»</t>
  </si>
  <si>
    <t>39 0 02 00000</t>
  </si>
  <si>
    <t>Основное мероприятие «Сохранение и развитие духовного и культурного потенциала народов, проживающих на территории Уинского муниципального района на основе идей межэтнического и межконфессионального согласия»</t>
  </si>
  <si>
    <t>39 0 02 07010</t>
  </si>
  <si>
    <t>Проведение национальных праздников, выставок-ярмарок, мастер-классов (традиционных для Пермского края художественных народных промыслов)</t>
  </si>
  <si>
    <t>39 0 02 07020</t>
  </si>
  <si>
    <t>Участие в краевых, меж-региональных и всероссийских выставках-ярмарках народных и ре-месел мастеров-ремесленников Уинского района</t>
  </si>
  <si>
    <t>39 0 02 07030</t>
  </si>
  <si>
    <t>37 0 02 2С070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</si>
  <si>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</si>
  <si>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37 0 02 2С080</t>
  </si>
  <si>
    <t>Субвенции на 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</si>
  <si>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Муниципальная  программа Уинского муниципального района"Экономическое развитие   Уинского муниципального района на 2018-2020 годы"</t>
  </si>
  <si>
    <t>Подпрограмма "Развитие сельского хозяйства Уинского муниципального района на 2018-2020 годы" муниципальной  программы Уинского муниципального района "Экономическое развитие   Уинского муниципального района на 2018-2020 годы"</t>
  </si>
  <si>
    <t>36 1 02 R5430</t>
  </si>
  <si>
    <t>Поддержка достижения целевых показателей региональных программ развития агропромышленного комплекса</t>
  </si>
  <si>
    <t>36 1 02 2У030</t>
  </si>
  <si>
    <t>Поддержка достижения целевых показателей региональных программ развития агропромышленного комплекса (расходы, не софинансируемые из федерального бюджета)</t>
  </si>
  <si>
    <t>Подпрограмма "Поддержка малого и среднего предпринимательства в Уинском муниципальном районе на 2018-2020 годы" муниципальной программы Уинского муниципального района  "Экономическое развитие   Уинского муниципального района на 2018-2020 годы"</t>
  </si>
  <si>
    <t xml:space="preserve">Единая субвенция на выполнение отдельных государственных полномочий в сфере образования </t>
  </si>
  <si>
    <t>32 1 02 2С170</t>
  </si>
  <si>
    <t>32 1 03 2Н020</t>
  </si>
  <si>
    <t>Единая субвенция на выполнение отдельных государственных полномочий в сфере образования(Предоставление  выплаты компенсации части  родительской платы за присмотр и уход за ребёнком  в образовательных организациях, реализующих  общеобразовательную  программу дошкольного образования )</t>
  </si>
  <si>
    <t>Подпрограмма «Развитие системы начального, основного, среднего общего образования» муниципальной программы Уинского муниципального района "Развитие системы образования в Уинском муниципальном районе на 2018-2020 годы"</t>
  </si>
  <si>
    <t>32 2 01 2Н020</t>
  </si>
  <si>
    <t>32 2 02 2С170</t>
  </si>
  <si>
    <t>32 3 03 2С170</t>
  </si>
  <si>
    <t>Подпрограмма «Развитие системы воспитания и дополнительного образования» муниципальной программы Уинского муниципального района "Развитие системы образования в Уинском муниципальном районе на 2018 -2020 годы"</t>
  </si>
  <si>
    <t>Подпрограмма «Организация в каникулярное время, оздоровления и занятости детей» муниципальной программы Уинского муниципального района "Развитие системы образования в Уинском муниципальном районе на 2018-2020 годы</t>
  </si>
  <si>
    <t>32 4 01 01020</t>
  </si>
  <si>
    <t>32 4 01 2С140</t>
  </si>
  <si>
    <t>Подпрограмма «Развитие физической культуры и спорта в общобразовательных учреждениях» муниципальной программы Уинского муниципального района "Развитие системы образования в Уинском муниципальном районе на 2018- 2020 годы"</t>
  </si>
  <si>
    <t>Подпрограмма «Развитие системы управления образования» муниципальной программы Уинского муниципального района "Развитие системы образования в Уинском муниципальном районе на 2018-2020 годы</t>
  </si>
  <si>
    <t>32 6 03 2Н020</t>
  </si>
  <si>
    <t>Единая субвенция на выполнение отдельных государственных полномочий в сфере образования (Предоставление  выплаты компенсации части  родительской платы за присмотр и уход за ребёнком  в образовательных организациях, реализующих  общеобразовательную  программу дошкольного образования администрирование)</t>
  </si>
  <si>
    <t>32 2 03 2Н020</t>
  </si>
  <si>
    <t>Единая субвенция на выполнение отдельных государственных полномочий в сфере образования(Предоставление мер социальной поддержки учащимся из многодетных и малоимущих семей)</t>
  </si>
  <si>
    <t>Муниципальная  программа Уинского муниципального района «Развитие системы образования в Уинском муниципальном районе на 2018-2020 годы"</t>
  </si>
  <si>
    <t>Подпрограмма «Развитие системы дошкольного образования» муниципальной программы Уинского муниципального района "Развитие системы образования в Уинском муниципальном районе на 2018-2020 годы"</t>
  </si>
  <si>
    <t>Подпрограмма "Комплексное обустройство сельских поселений объектам социальной и инженерной инфраструктуры" муниципальной программы  Уинского муниципального района "Устойчивое развитие сельских территорий   Уинского муниципального района на 2018-2020 годы"</t>
  </si>
  <si>
    <t>Основное мероприятите "Развитие инфраструктуры в Уинском муниципальном районе"</t>
  </si>
  <si>
    <t>38 1 01 02800</t>
  </si>
  <si>
    <t>38 4 01 2С090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</si>
  <si>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 (администрирование)</t>
  </si>
  <si>
    <t>38 2 04 00000</t>
  </si>
  <si>
    <t>Основное мероприятие "Передача полномочий сельскими поселениями"</t>
  </si>
  <si>
    <t>38 2 04 07000</t>
  </si>
  <si>
    <t>Основное мероприятие "Передача полномочий  по дорожной деятельности в отношении автомобильных дорог местного значения в границах населенных пунктов поселения"</t>
  </si>
  <si>
    <t>Софинансирование ремонта автомобильных дорог</t>
  </si>
  <si>
    <t>Подпрограмма "Формирование общедоступной информационно-коммуникационной среды"  муниципальной  программы Уинского муниципального района "Развитие муниципального управленитя в Уинском муниципальном районе на 2018-2020 годы"</t>
  </si>
  <si>
    <t>Муниципальная программа Уинского муниципального района "Развитие муниципального управления в Уинском муниципальном районе на 2018-2020 годы"</t>
  </si>
  <si>
    <t>Подпрограмма "Развитие муниципальной службы и организация деятельности администрации Уинского муниципального района"  муниципальной программы Уинского муниципального района "Развитие муниципального управления в Уинском муниципальном районе" на 2018-2020 годы</t>
  </si>
  <si>
    <t>33 2 01 2С050</t>
  </si>
  <si>
    <t>33 2 01 2П040</t>
  </si>
  <si>
    <t>33 2 01 2П060</t>
  </si>
  <si>
    <t>33 2  01 2У110</t>
  </si>
  <si>
    <t>33 2  01 2Т060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</si>
  <si>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</si>
  <si>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33 2 01 05010</t>
  </si>
  <si>
    <t>Составление (изменение, дополнение) списков кандидатов в присяжные заседатели федеральных судов общей юрисдикции в Российской Федерации</t>
  </si>
  <si>
    <t>34 0 00 00000</t>
  </si>
  <si>
    <t>Проведение мероприятий, направленных на гармонизацию межэтнических отношений</t>
  </si>
  <si>
    <t>35 0 00 00000</t>
  </si>
  <si>
    <t>32 0 00 00000</t>
  </si>
  <si>
    <t>33 0 00 00000</t>
  </si>
  <si>
    <t>37 0 00 00000</t>
  </si>
  <si>
    <t>38 0 00 00000</t>
  </si>
  <si>
    <t xml:space="preserve"> Муниципальная  программа Уинского муниципального района "Устойчивое развитие сельских территорий   Уинского муниципального района на 2018-2020 годы"</t>
  </si>
  <si>
    <t>Муниципальная  программа Уинского муниципального района "Управление муниципальным имуществом на территории Уинского муниципального района" на 2018-2020 годы</t>
  </si>
  <si>
    <t>Муниципальная  программа Уинского муниципального района "Развитие культуры, молодежной политики, физической культуры и спорта в Уинском муниципальном районе"на 2018-2020 годы</t>
  </si>
  <si>
    <t xml:space="preserve">Подпрограмма "Развитие сферы культуры в Уинском муниципальном районе " на 2018-2020 годы муниципальной программы Уинского муниципального района "Развитие культуры, молодежной политики, физической культуры и спорта в Уинском муниципальном районе" на 2018-2020 годы </t>
  </si>
  <si>
    <t>Подпрограмма "Социальная поддержка населения"  муниципальной программы  Уинского муниципального района "Устойчивое развитие сельских территорий   Уинского муниципального района на 2018-2020 годы"</t>
  </si>
  <si>
    <t>Подпрограмма "Обеспечение реализации муниципальной программы (обеспечивающая программа)" муниципальной  программы Уинского муниципального района "Устойчивое развитие сельских территорий   Уинского муниципального района на 2018-2020 годы"</t>
  </si>
  <si>
    <t>37 0 05 00000</t>
  </si>
  <si>
    <t>37 0 05 06010</t>
  </si>
  <si>
    <t>37 0 04 00000</t>
  </si>
  <si>
    <t>37 0 04 06010</t>
  </si>
  <si>
    <t>33 2 01 51200</t>
  </si>
  <si>
    <t>80  0 00 00000</t>
  </si>
  <si>
    <t>в том числе</t>
  </si>
  <si>
    <t>Газификация жилого фонда  с. Уинское. Распределительные газопроводы 7-я  очередь</t>
  </si>
  <si>
    <t>38 1 01 SР040</t>
  </si>
  <si>
    <t>38 3 03 SP040</t>
  </si>
  <si>
    <t>38 1 01 02600</t>
  </si>
  <si>
    <t>Пристрой к детскому саду по ул. 30 лет Победы 2 в с. Уинское (ПИР)</t>
  </si>
  <si>
    <t xml:space="preserve">Наружные сети газопровода низкого давления по ул. Ленина, Коммунистическая, Набережная, 9 Мая, Молодежная в с. Нижний Сып Уинского района Пермского края </t>
  </si>
  <si>
    <t>Устройство дренажа на объекте «Основная общеобразовательная школа на 500 учащихся  в с. Уинское Пермского края»(ПИР)</t>
  </si>
  <si>
    <t>Подпрограмма "Нормативно-методическое обеспечение и организация бюджетного процесса в Уинском муниципальном районе"  муниципальной  программы Уинского муниципального района "Управление муниципальными финансами и муниципальным долгом Уинского муниципального района" на 2018-2020 год</t>
  </si>
  <si>
    <t>Закупка товаров, работ и услуг для обеспечения государственных (муниципальных) нужд</t>
  </si>
  <si>
    <t>32 2 04 00000</t>
  </si>
  <si>
    <t>Основное мероприятие "Исполнение расходного обязательства муниципального района за счет субсидий, предусмотренных на софинансирование расходов из разных уровней бюджетов "</t>
  </si>
  <si>
    <t>32 2 04 SР040</t>
  </si>
  <si>
    <t>Ремонт здания   МБОУ "Ломовская СОШ"</t>
  </si>
  <si>
    <t xml:space="preserve">в том числе </t>
  </si>
  <si>
    <t>за счет средств местного бюджета</t>
  </si>
  <si>
    <t>за счет средств краевого бюджета</t>
  </si>
  <si>
    <t>35 4 02 SС240</t>
  </si>
  <si>
    <t>38 4 01 01110</t>
  </si>
  <si>
    <t xml:space="preserve">Передача полномочий на администрирование сельскими поселениями </t>
  </si>
  <si>
    <t>Ведомственная целевая программа  "Территория безопасности"</t>
  </si>
  <si>
    <t>82 0 00 01030</t>
  </si>
  <si>
    <t>Средства на софинансирование проектов инициативного бюджетирования</t>
  </si>
  <si>
    <t>38 2 02 07010</t>
  </si>
  <si>
    <t>38 2 01 07020</t>
  </si>
  <si>
    <t>38 2 01 07030</t>
  </si>
  <si>
    <t>Муниципальная  программа Уинского муниципального района "Управление муниципальными финансами и муниципальным долгом Уинского муниципального района" на 2018-2020 годы</t>
  </si>
  <si>
    <t>Капитальные вложения в объекты  государственной (муниципальной) собственности</t>
  </si>
  <si>
    <t>Капитальные вложения в объекты государственной (муниципальной) собственности</t>
  </si>
  <si>
    <t>83 0 00 00000</t>
  </si>
  <si>
    <t>Реализация мероприятий не связанных с мероприятиями, осуществляемых органами местного самоуправления, в рамках непрограммных направлений</t>
  </si>
  <si>
    <t>83 0 00 01050</t>
  </si>
  <si>
    <t>Субсидия юридическим лицам оказывающим услуги по теплоснабжению на возмещение затрат за потребленный газ</t>
  </si>
  <si>
    <t>Реконструкция здания школы по адресу: с. Уинское, ул. 30 лет Победы, 2, под здание детского сада</t>
  </si>
  <si>
    <t>37 0 02 06050</t>
  </si>
  <si>
    <t>Приобретение специализированного жилья</t>
  </si>
  <si>
    <t>32 2 07 00000</t>
  </si>
  <si>
    <t>Основное мероприятие "Реализация проекта инициативного бюджетирования "Быстрее, Выше, Сильнее!"</t>
  </si>
  <si>
    <t>Проект инициативного бюджетирования "Быстрее, Выше, Сильнее!" (создание полосы препятствий)</t>
  </si>
  <si>
    <t>в том числе:</t>
  </si>
  <si>
    <t>средства индивидуальных предпринимателей и юридических лиц, общественных организаций</t>
  </si>
  <si>
    <t>средства местного бюджета</t>
  </si>
  <si>
    <t>средства населения</t>
  </si>
  <si>
    <t xml:space="preserve">Изменные строки по распределению бюджетных ассигнований по целевым статья (муниципальным программам и непрограммным направлениям деятельности), группам видов расходов классификации расходов бюджета на 2018 год. </t>
  </si>
  <si>
    <t>средства краевого бюджета</t>
  </si>
  <si>
    <t>Капитальный ремонт покрытия спортзала МБОУ "Аспинская СОШ"</t>
  </si>
  <si>
    <t>Ремонт здания МБОУ "Верхнесыповская ООШ"</t>
  </si>
  <si>
    <t>Ремонт кровли МКОУ "Воскресенская ООШ"</t>
  </si>
  <si>
    <t>32 1 04 SР040</t>
  </si>
  <si>
    <t>32 1 04 00000</t>
  </si>
  <si>
    <t>Проект инициативного бюджетирования (реализация проекта инициативного бюджетирования "Открытая площадка"</t>
  </si>
  <si>
    <t>средства  населения</t>
  </si>
  <si>
    <t>34 1 01 05050</t>
  </si>
  <si>
    <t>34 1 01 05040</t>
  </si>
  <si>
    <t>Ремонт здания МКДОУ д/с "Пчелка" с. Аспа</t>
  </si>
  <si>
    <t>35 1 01 SP080</t>
  </si>
  <si>
    <t>32 2 07 SP080</t>
  </si>
  <si>
    <t>38 1 01 02900</t>
  </si>
  <si>
    <t>38 1 01 09010</t>
  </si>
  <si>
    <t>Сельский дом культуры на 200 мест в с. Аспа Уинского района Пермского края.</t>
  </si>
  <si>
    <t>38 1 01 SЦ230</t>
  </si>
  <si>
    <t>Строительство (реконструкция) гидротехнических сооружений муниципальной собственности, бесхозяйных гидротехнических сооружений</t>
  </si>
  <si>
    <t>38 1 01 08020</t>
  </si>
  <si>
    <t>Реконструкция ГТС пруда в с. Суда Уинского района (Остатки прошлого года)</t>
  </si>
  <si>
    <t>38 1 01 06050</t>
  </si>
  <si>
    <t>Газификация жилого фонда с. Аспа (улицы Макарова, Школьная Свердлова)</t>
  </si>
  <si>
    <t>38 1 01 06070</t>
  </si>
  <si>
    <t>Наружные сети газопровода низкого давления по ул. Ленина, Коммунистическая, Набережная, 9 Мая, Молодежная в с. Нижний Сып Уинского района Пермского края (Остатки прошлого года)</t>
  </si>
  <si>
    <t>38 2 01 ST040</t>
  </si>
  <si>
    <t>Проектирование, строительство (реконструкция), капитальный ремонт и ремонт атомобильных дорог общего пользования местного значения, находящихся на территории Пермского края</t>
  </si>
  <si>
    <t>Ремонт автомобильных дорог по ул.Свободы, Юбилейная, Заречная  в с.Уинское Уинского муниципального района</t>
  </si>
  <si>
    <t>Ремонт  автомобильных дорог по ул. Луговая, Юбилейная, Нагорная, Молодежная, Южная, Школьная, Зеленая в с.Барсаи Воскресенского сельского поселения Уинского муниципального района</t>
  </si>
  <si>
    <t>Ремонт автомобильных дорог по ул. Советская, Мира в д. Ломь Ломовского сельского поселения Уинского муниципального района</t>
  </si>
  <si>
    <t>Ремонт автомобильных  дорог по ул. Полевая, Нижняя в д. Красногорка; ул. Молодежная, Свердлова, Ленина в с. Аспа Аспинского сельского поселения Уинского муниципального района</t>
  </si>
  <si>
    <t>Ремонт  автомобильных  дорог  по ул. Набережная, Коммунистическая, 9  Мая, Ленина в с.Нижний Сып;  ул.Заречная, Полевая, Центральная в с. Верхний Сып; ул.Новая в д.Средний Сып, ул. Маршала Жукова в д. Малое Рогожниково Нижнесыповского  сельского поселения Уинского муниципального района</t>
  </si>
  <si>
    <t>Ремонт автомобильных дорог по ул. Октябрьская, Сибагатуллина, 9 Мая, Колхозная, Советская в с. Чайка; ул. Центральная, Нагорная, Труда, Зеленая в д.Усть-Телес Чайкинского сельского поселения Уинского муниципального района</t>
  </si>
  <si>
    <t>Ремонт автомобильных дорог по ул. 8 Марта, Приозерная, Мира, Центральная, Советская, Садовая, Рабочая, Полевая, Ивановская в с. Суда; ул. Запрудная, Чапаева в д. Усановка; в д. Луговая Судинского сельского поселения Уинского муниципального района</t>
  </si>
  <si>
    <t>Ремонт автомобильных дорог общего пользования "Михино-Уинское"-Суда</t>
  </si>
  <si>
    <t>Ремонт автомобильной дороги общего пользования "Уинское-Казьмяшка"</t>
  </si>
  <si>
    <t>Ремонт автомобильной дороги общего пользования "Уинское-Деменево" - В.Тулва</t>
  </si>
  <si>
    <t>Ремонт автомобильной дороги общего пользования "Уинское-Кочешовка"</t>
  </si>
  <si>
    <t>38 2 04 ST040</t>
  </si>
  <si>
    <t>Поддержка муниципальных программ формирования современной городской среды</t>
  </si>
  <si>
    <t xml:space="preserve"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</t>
  </si>
  <si>
    <t>38 2 02 L5550</t>
  </si>
  <si>
    <t>35 1 01 L4670</t>
  </si>
  <si>
    <t xml:space="preserve">Обеспечение развития и укрепления материально-технической базы домов культуры в населенных пунктах с числом жителей до 50 тысяч человек </t>
  </si>
  <si>
    <t>Подпрограмма "Обеспечение жильем молодых семей в Уинском муниципальном районе" на 2018-2020 годы муниципальной програмы "Развитие культуры, молодежной политики, физической культуры и спорта в</t>
  </si>
  <si>
    <t>Основное мероприятие «Улучшение жилищных условий молодых семей»</t>
  </si>
  <si>
    <t>Обеспечение жильем молодых семей (Предоставление социальных выплат молодых семьям за счет средств краевого бюджета в размере 10% расчетной (средней) стоимости жилья)</t>
  </si>
  <si>
    <t>35 3 00 00000</t>
  </si>
  <si>
    <t>35 3 01 00000</t>
  </si>
  <si>
    <t>35 3 01 2С020</t>
  </si>
  <si>
    <t>32 2 05 00000</t>
  </si>
  <si>
    <t>Основное мероприятие "Мероприятия в сфере общего образования"</t>
  </si>
  <si>
    <t>32 2 05 01010</t>
  </si>
  <si>
    <t>Организация и проведение значимых мероприятий в сфере общего образования</t>
  </si>
  <si>
    <t>32 2 05 01020</t>
  </si>
  <si>
    <t>Участие школьников во всеросийских, краевых олимпиадах, конкурсах, конференциях</t>
  </si>
  <si>
    <t>38 1 01 SФ130</t>
  </si>
  <si>
    <t>Строительство спортивных объектов, устройство спортивных площадок и оснащение объектов спортивным оборудованием и инвентарем для занятий физической культурой и спортом</t>
  </si>
  <si>
    <t>37 0 01 06040</t>
  </si>
  <si>
    <t>Внесения изменений в Правила землепользования и застройки Нижнесыповского сельского поселения.</t>
  </si>
  <si>
    <t xml:space="preserve">Ремонт автомобильных дорог по ул. Центральная, пер. Первый, ул. Нур в с. Барсаи Воскресенского сельского поселения Уинского муниципального района   </t>
  </si>
  <si>
    <t>Ремонт автомобильной дороги по ул. Заречная в д. Курмакаш Ломовского сельского поселения Уинского муниципального района</t>
  </si>
  <si>
    <t xml:space="preserve">Ремонт автомобильных дорог по ул. Центральная в с. Верхний Сып; ул.Коммунистическая в с. Нижний Сып Нижнесыповского сельского поселения Уинского муниципального района </t>
  </si>
  <si>
    <t>Ремонт автомобильных дорог по ул. Рабочая, ул. Школьная, ул. Центральная в с. Суда; ул. Запрудная, ул. Чапаева в д. Усановка Судинского сельского поселения Уинского муниципального района</t>
  </si>
  <si>
    <t>Ремонт автомобильных дорог по ул. Лесная, ул. Полевая, ул. Сибагатуллина, ул. 9 Мая, ул. Молодежная в с. Чайка Чайкинского сельского поселения Уинского муниципального района</t>
  </si>
  <si>
    <t>Ремонт автомобильных дорог по ул. 30 лет Победы, ул. Космонавтов, ул. Кирова в с. Уинское Уинского сельского поселения Уинского муниципального района</t>
  </si>
  <si>
    <t>38 1 01 01080</t>
  </si>
  <si>
    <t>Реконструкция сетей водопровода в д.Ломь Уинского муниципального района Пермского края, протяженностью 8 км.</t>
  </si>
  <si>
    <t>38 2 02 SЖ090</t>
  </si>
  <si>
    <t>Поддержка муниципальных программ формирования современной городской среды (расходы, не софинансируемые из федерального бюджета )</t>
  </si>
  <si>
    <t>38 3 03 L5670</t>
  </si>
  <si>
    <t>Реализация мероприятий по устойчивому развитию сельских территорий (улучшения жилищных условий молодых семей и молодых специалистов, проживающих в сельской местности)</t>
  </si>
  <si>
    <t>за счет средств федерального бюджета</t>
  </si>
  <si>
    <t>38 2 03 07050</t>
  </si>
  <si>
    <t>Оказание услуг по перевозке пассажиров и багажа автомобильным транспортом</t>
  </si>
  <si>
    <t>38 1 01 00300</t>
  </si>
  <si>
    <t>Электромонтажные работы в здании администрации по адресу с. Уинское, ул. Октябрьская, 1</t>
  </si>
  <si>
    <t>Общеобразовательная школа на 50 учащихся по ул.Коммунистическая, 61, в с.Нижний Сып, Уинского района, Пермского края</t>
  </si>
  <si>
    <t>Обеспечение условий для развития физической культуры и массового спорта.</t>
  </si>
  <si>
    <t>32 2 01 2Ф180</t>
  </si>
  <si>
    <t>38 3 01 00000</t>
  </si>
  <si>
    <t>Основное мероприятие "Меры социальной поддержки реабилитированных и лиц, признанных постадавшими от политических репрессий</t>
  </si>
  <si>
    <t>38 3 01 2С190</t>
  </si>
  <si>
    <t>Обеспечение жилыми помещениями реабилитироваанных лиц, имеющих инвалидность или являющихся пенсионерами, и проживающих совместно членов их семей</t>
  </si>
  <si>
    <t>38 4 01 2С190</t>
  </si>
  <si>
    <t>Осуществление государственных полномочий на обеспечение жилыми помещениями реабилитироваанных лиц, имеющих инвалидность или являющихся пенсионерами, и проживающих совместно членов их семей</t>
  </si>
  <si>
    <t>Ремонт автомобильных дорог по ул. Центральная, пер. Первый, ул. Нур в с. Барсаи Воскресенского сельского поселения Уинского муниципального района</t>
  </si>
  <si>
    <t>Ремонт автомобильных дорог по ул Центральная в с. Верхний Сып; ул. Коммунистическая с.Нижний Сып Нижнесыповского сельского поселения Уинского муниципального района</t>
  </si>
  <si>
    <t>Ремонт участков автомобильной дороги «Уинское - Верхний Сып» Уинского муниципального района</t>
  </si>
  <si>
    <t>37 0 01 06100</t>
  </si>
  <si>
    <t>Содержание и обслуживание имущества казны</t>
  </si>
  <si>
    <t>37 0 02 06040</t>
  </si>
  <si>
    <t>Мероприятия в области жилищного хозяйства</t>
  </si>
  <si>
    <t>82 0 00 SР040</t>
  </si>
  <si>
    <t>Приложение 2</t>
  </si>
  <si>
    <t xml:space="preserve">от 20 сентября 2018 № 370 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</si>
</sst>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"/>
    <numFmt numFmtId="182" formatCode="0.000E+00;\ĝ"/>
    <numFmt numFmtId="183" formatCode="0.000E+00;\ה"/>
    <numFmt numFmtId="184" formatCode="0.00E+00;\ה"/>
    <numFmt numFmtId="185" formatCode="[$-FC19]d\ mmmm\ yyyy\ &quot;г.&quot;"/>
    <numFmt numFmtId="186" formatCode="000000"/>
    <numFmt numFmtId="187" formatCode="0.0000"/>
    <numFmt numFmtId="188" formatCode="#,##0.0"/>
    <numFmt numFmtId="189" formatCode="#,##0.000"/>
    <numFmt numFmtId="190" formatCode="_(* #,##0.00_);_(* \(#,##0.00\);_(* &quot;-&quot;??_);_(@_)"/>
    <numFmt numFmtId="191" formatCode="_-* #,##0.00\ _D_M_-;\-* #,##0.00\ _D_M_-;_-* &quot;-&quot;??\ _D_M_-;_-@_-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7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Helv"/>
      <family val="0"/>
    </font>
    <font>
      <sz val="11"/>
      <name val="Times New Roman"/>
      <family val="1"/>
    </font>
    <font>
      <sz val="8"/>
      <name val="Arial Cyr"/>
      <family val="0"/>
    </font>
    <font>
      <sz val="12"/>
      <color indexed="10"/>
      <name val="Times New Roman"/>
      <family val="1"/>
    </font>
    <font>
      <b/>
      <sz val="8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9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/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</borders>
  <cellStyleXfs count="3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54" fillId="8" borderId="0" applyNumberFormat="0" applyBorder="0" applyAlignment="0" applyProtection="0"/>
    <xf numFmtId="0" fontId="6" fillId="9" borderId="0" applyNumberFormat="0" applyBorder="0" applyAlignment="0" applyProtection="0"/>
    <xf numFmtId="0" fontId="54" fillId="10" borderId="0" applyNumberFormat="0" applyBorder="0" applyAlignment="0" applyProtection="0"/>
    <xf numFmtId="0" fontId="6" fillId="7" borderId="0" applyNumberFormat="0" applyBorder="0" applyAlignment="0" applyProtection="0"/>
    <xf numFmtId="0" fontId="54" fillId="11" borderId="0" applyNumberFormat="0" applyBorder="0" applyAlignment="0" applyProtection="0"/>
    <xf numFmtId="0" fontId="6" fillId="12" borderId="0" applyNumberFormat="0" applyBorder="0" applyAlignment="0" applyProtection="0"/>
    <xf numFmtId="0" fontId="54" fillId="13" borderId="0" applyNumberFormat="0" applyBorder="0" applyAlignment="0" applyProtection="0"/>
    <xf numFmtId="0" fontId="6" fillId="14" borderId="0" applyNumberFormat="0" applyBorder="0" applyAlignment="0" applyProtection="0"/>
    <xf numFmtId="0" fontId="54" fillId="15" borderId="0" applyNumberFormat="0" applyBorder="0" applyAlignment="0" applyProtection="0"/>
    <xf numFmtId="0" fontId="6" fillId="16" borderId="0" applyNumberFormat="0" applyBorder="0" applyAlignment="0" applyProtection="0"/>
    <xf numFmtId="0" fontId="54" fillId="17" borderId="0" applyNumberFormat="0" applyBorder="0" applyAlignment="0" applyProtection="0"/>
    <xf numFmtId="0" fontId="6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3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9" borderId="0" applyNumberFormat="0" applyBorder="0" applyAlignment="0" applyProtection="0"/>
    <xf numFmtId="0" fontId="28" fillId="18" borderId="0" applyNumberFormat="0" applyBorder="0" applyAlignment="0" applyProtection="0"/>
    <xf numFmtId="0" fontId="54" fillId="22" borderId="0" applyNumberFormat="0" applyBorder="0" applyAlignment="0" applyProtection="0"/>
    <xf numFmtId="0" fontId="6" fillId="6" borderId="0" applyNumberFormat="0" applyBorder="0" applyAlignment="0" applyProtection="0"/>
    <xf numFmtId="0" fontId="54" fillId="23" borderId="0" applyNumberFormat="0" applyBorder="0" applyAlignment="0" applyProtection="0"/>
    <xf numFmtId="0" fontId="6" fillId="3" borderId="0" applyNumberFormat="0" applyBorder="0" applyAlignment="0" applyProtection="0"/>
    <xf numFmtId="0" fontId="54" fillId="24" borderId="0" applyNumberFormat="0" applyBorder="0" applyAlignment="0" applyProtection="0"/>
    <xf numFmtId="0" fontId="6" fillId="25" borderId="0" applyNumberFormat="0" applyBorder="0" applyAlignment="0" applyProtection="0"/>
    <xf numFmtId="0" fontId="54" fillId="26" borderId="0" applyNumberFormat="0" applyBorder="0" applyAlignment="0" applyProtection="0"/>
    <xf numFmtId="0" fontId="6" fillId="14" borderId="0" applyNumberFormat="0" applyBorder="0" applyAlignment="0" applyProtection="0"/>
    <xf numFmtId="0" fontId="54" fillId="27" borderId="0" applyNumberFormat="0" applyBorder="0" applyAlignment="0" applyProtection="0"/>
    <xf numFmtId="0" fontId="6" fillId="6" borderId="0" applyNumberFormat="0" applyBorder="0" applyAlignment="0" applyProtection="0"/>
    <xf numFmtId="0" fontId="54" fillId="28" borderId="0" applyNumberFormat="0" applyBorder="0" applyAlignment="0" applyProtection="0"/>
    <xf numFmtId="0" fontId="6" fillId="29" borderId="0" applyNumberFormat="0" applyBorder="0" applyAlignment="0" applyProtection="0"/>
    <xf numFmtId="0" fontId="32" fillId="19" borderId="0" applyNumberFormat="0" applyBorder="0" applyAlignment="0" applyProtection="0"/>
    <xf numFmtId="0" fontId="32" fillId="3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19" borderId="0" applyNumberFormat="0" applyBorder="0" applyAlignment="0" applyProtection="0"/>
    <xf numFmtId="0" fontId="32" fillId="18" borderId="0" applyNumberFormat="0" applyBorder="0" applyAlignment="0" applyProtection="0"/>
    <xf numFmtId="0" fontId="55" fillId="30" borderId="0" applyNumberFormat="0" applyBorder="0" applyAlignment="0" applyProtection="0"/>
    <xf numFmtId="0" fontId="7" fillId="31" borderId="0" applyNumberFormat="0" applyBorder="0" applyAlignment="0" applyProtection="0"/>
    <xf numFmtId="0" fontId="55" fillId="32" borderId="0" applyNumberFormat="0" applyBorder="0" applyAlignment="0" applyProtection="0"/>
    <xf numFmtId="0" fontId="7" fillId="3" borderId="0" applyNumberFormat="0" applyBorder="0" applyAlignment="0" applyProtection="0"/>
    <xf numFmtId="0" fontId="55" fillId="33" borderId="0" applyNumberFormat="0" applyBorder="0" applyAlignment="0" applyProtection="0"/>
    <xf numFmtId="0" fontId="7" fillId="25" borderId="0" applyNumberFormat="0" applyBorder="0" applyAlignment="0" applyProtection="0"/>
    <xf numFmtId="0" fontId="55" fillId="34" borderId="0" applyNumberFormat="0" applyBorder="0" applyAlignment="0" applyProtection="0"/>
    <xf numFmtId="0" fontId="7" fillId="35" borderId="0" applyNumberFormat="0" applyBorder="0" applyAlignment="0" applyProtection="0"/>
    <xf numFmtId="0" fontId="55" fillId="36" borderId="0" applyNumberFormat="0" applyBorder="0" applyAlignment="0" applyProtection="0"/>
    <xf numFmtId="0" fontId="7" fillId="37" borderId="0" applyNumberFormat="0" applyBorder="0" applyAlignment="0" applyProtection="0"/>
    <xf numFmtId="0" fontId="55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7" fillId="46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57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0" borderId="0" applyNumberFormat="0" applyBorder="0" applyAlignment="0" applyProtection="0"/>
    <xf numFmtId="0" fontId="7" fillId="61" borderId="0" applyNumberFormat="0" applyBorder="0" applyAlignment="0" applyProtection="0"/>
    <xf numFmtId="0" fontId="7" fillId="62" borderId="0" applyNumberFormat="0" applyBorder="0" applyAlignment="0" applyProtection="0"/>
    <xf numFmtId="0" fontId="33" fillId="47" borderId="0" applyNumberFormat="0" applyBorder="0" applyAlignment="0" applyProtection="0"/>
    <xf numFmtId="0" fontId="34" fillId="63" borderId="1" applyNumberFormat="0" applyAlignment="0" applyProtection="0"/>
    <xf numFmtId="0" fontId="15" fillId="48" borderId="2" applyNumberFormat="0" applyAlignment="0" applyProtection="0"/>
    <xf numFmtId="0" fontId="14" fillId="64" borderId="0" applyNumberFormat="0" applyBorder="0" applyAlignment="0" applyProtection="0"/>
    <xf numFmtId="0" fontId="14" fillId="65" borderId="0" applyNumberFormat="0" applyBorder="0" applyAlignment="0" applyProtection="0"/>
    <xf numFmtId="0" fontId="14" fillId="66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67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60" borderId="1" applyNumberFormat="0" applyAlignment="0" applyProtection="0"/>
    <xf numFmtId="0" fontId="40" fillId="0" borderId="6" applyNumberFormat="0" applyFill="0" applyAlignment="0" applyProtection="0"/>
    <xf numFmtId="0" fontId="17" fillId="60" borderId="0" applyNumberFormat="0" applyBorder="0" applyAlignment="0" applyProtection="0"/>
    <xf numFmtId="0" fontId="0" fillId="0" borderId="0">
      <alignment/>
      <protection/>
    </xf>
    <xf numFmtId="0" fontId="5" fillId="59" borderId="7" applyNumberFormat="0" applyFont="0" applyAlignment="0" applyProtection="0"/>
    <xf numFmtId="0" fontId="9" fillId="63" borderId="8" applyNumberFormat="0" applyAlignment="0" applyProtection="0"/>
    <xf numFmtId="4" fontId="23" fillId="68" borderId="9" applyNumberFormat="0" applyProtection="0">
      <alignment vertical="center"/>
    </xf>
    <xf numFmtId="4" fontId="41" fillId="68" borderId="10" applyNumberFormat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4" fontId="24" fillId="68" borderId="9" applyNumberFormat="0" applyProtection="0">
      <alignment vertical="center"/>
    </xf>
    <xf numFmtId="4" fontId="42" fillId="68" borderId="10" applyNumberFormat="0" applyProtection="0">
      <alignment vertical="center"/>
    </xf>
    <xf numFmtId="0" fontId="5" fillId="0" borderId="0">
      <alignment/>
      <protection/>
    </xf>
    <xf numFmtId="4" fontId="23" fillId="68" borderId="9" applyNumberFormat="0" applyProtection="0">
      <alignment horizontal="left" vertical="center" indent="1"/>
    </xf>
    <xf numFmtId="4" fontId="41" fillId="68" borderId="10" applyNumberFormat="0" applyProtection="0">
      <alignment horizontal="left" vertical="center" indent="1"/>
    </xf>
    <xf numFmtId="0" fontId="5" fillId="0" borderId="0">
      <alignment/>
      <protection/>
    </xf>
    <xf numFmtId="4" fontId="23" fillId="68" borderId="9" applyNumberFormat="0" applyProtection="0">
      <alignment horizontal="left" vertical="center" indent="1"/>
    </xf>
    <xf numFmtId="0" fontId="25" fillId="68" borderId="10" applyNumberFormat="0" applyProtection="0">
      <alignment horizontal="left" vertical="top" indent="1"/>
    </xf>
    <xf numFmtId="0" fontId="41" fillId="68" borderId="10" applyNumberFormat="0" applyProtection="0">
      <alignment horizontal="left" vertical="top" indent="1"/>
    </xf>
    <xf numFmtId="0" fontId="5" fillId="0" borderId="0">
      <alignment/>
      <protection/>
    </xf>
    <xf numFmtId="4" fontId="23" fillId="37" borderId="9" applyNumberFormat="0" applyProtection="0">
      <alignment horizontal="left" vertical="center" indent="1"/>
    </xf>
    <xf numFmtId="4" fontId="41" fillId="2" borderId="0" applyNumberFormat="0" applyProtection="0">
      <alignment horizontal="left" vertical="center" indent="1"/>
    </xf>
    <xf numFmtId="0" fontId="5" fillId="0" borderId="0">
      <alignment/>
      <protection/>
    </xf>
    <xf numFmtId="4" fontId="23" fillId="7" borderId="9" applyNumberFormat="0" applyProtection="0">
      <alignment horizontal="right" vertical="center"/>
    </xf>
    <xf numFmtId="4" fontId="28" fillId="7" borderId="10" applyNumberFormat="0" applyProtection="0">
      <alignment horizontal="right" vertical="center"/>
    </xf>
    <xf numFmtId="0" fontId="5" fillId="0" borderId="0">
      <alignment/>
      <protection/>
    </xf>
    <xf numFmtId="4" fontId="23" fillId="69" borderId="9" applyNumberFormat="0" applyProtection="0">
      <alignment horizontal="right" vertical="center"/>
    </xf>
    <xf numFmtId="4" fontId="28" fillId="3" borderId="10" applyNumberFormat="0" applyProtection="0">
      <alignment horizontal="right" vertical="center"/>
    </xf>
    <xf numFmtId="0" fontId="5" fillId="0" borderId="0">
      <alignment/>
      <protection/>
    </xf>
    <xf numFmtId="4" fontId="23" fillId="70" borderId="11" applyNumberFormat="0" applyProtection="0">
      <alignment horizontal="right" vertical="center"/>
    </xf>
    <xf numFmtId="4" fontId="28" fillId="70" borderId="10" applyNumberFormat="0" applyProtection="0">
      <alignment horizontal="right" vertical="center"/>
    </xf>
    <xf numFmtId="0" fontId="5" fillId="0" borderId="0">
      <alignment/>
      <protection/>
    </xf>
    <xf numFmtId="4" fontId="23" fillId="29" borderId="9" applyNumberFormat="0" applyProtection="0">
      <alignment horizontal="right" vertical="center"/>
    </xf>
    <xf numFmtId="4" fontId="28" fillId="29" borderId="10" applyNumberFormat="0" applyProtection="0">
      <alignment horizontal="right" vertical="center"/>
    </xf>
    <xf numFmtId="0" fontId="5" fillId="0" borderId="0">
      <alignment/>
      <protection/>
    </xf>
    <xf numFmtId="4" fontId="23" fillId="39" borderId="9" applyNumberFormat="0" applyProtection="0">
      <alignment horizontal="right" vertical="center"/>
    </xf>
    <xf numFmtId="4" fontId="28" fillId="39" borderId="10" applyNumberFormat="0" applyProtection="0">
      <alignment horizontal="right" vertical="center"/>
    </xf>
    <xf numFmtId="0" fontId="5" fillId="0" borderId="0">
      <alignment/>
      <protection/>
    </xf>
    <xf numFmtId="4" fontId="23" fillId="71" borderId="9" applyNumberFormat="0" applyProtection="0">
      <alignment horizontal="right" vertical="center"/>
    </xf>
    <xf numFmtId="4" fontId="28" fillId="71" borderId="10" applyNumberFormat="0" applyProtection="0">
      <alignment horizontal="right" vertical="center"/>
    </xf>
    <xf numFmtId="0" fontId="5" fillId="0" borderId="0">
      <alignment/>
      <protection/>
    </xf>
    <xf numFmtId="4" fontId="23" fillId="20" borderId="9" applyNumberFormat="0" applyProtection="0">
      <alignment horizontal="right" vertical="center"/>
    </xf>
    <xf numFmtId="4" fontId="28" fillId="20" borderId="10" applyNumberFormat="0" applyProtection="0">
      <alignment horizontal="right" vertical="center"/>
    </xf>
    <xf numFmtId="0" fontId="5" fillId="0" borderId="0">
      <alignment/>
      <protection/>
    </xf>
    <xf numFmtId="4" fontId="23" fillId="72" borderId="9" applyNumberFormat="0" applyProtection="0">
      <alignment horizontal="right" vertical="center"/>
    </xf>
    <xf numFmtId="4" fontId="28" fillId="72" borderId="10" applyNumberFormat="0" applyProtection="0">
      <alignment horizontal="right" vertical="center"/>
    </xf>
    <xf numFmtId="0" fontId="5" fillId="0" borderId="0">
      <alignment/>
      <protection/>
    </xf>
    <xf numFmtId="4" fontId="23" fillId="25" borderId="9" applyNumberFormat="0" applyProtection="0">
      <alignment horizontal="right" vertical="center"/>
    </xf>
    <xf numFmtId="4" fontId="28" fillId="25" borderId="10" applyNumberFormat="0" applyProtection="0">
      <alignment horizontal="right" vertical="center"/>
    </xf>
    <xf numFmtId="0" fontId="5" fillId="0" borderId="0">
      <alignment/>
      <protection/>
    </xf>
    <xf numFmtId="4" fontId="23" fillId="73" borderId="11" applyNumberFormat="0" applyProtection="0">
      <alignment horizontal="left" vertical="center" indent="1"/>
    </xf>
    <xf numFmtId="4" fontId="41" fillId="73" borderId="12" applyNumberFormat="0" applyProtection="0">
      <alignment horizontal="left" vertical="center" indent="1"/>
    </xf>
    <xf numFmtId="0" fontId="5" fillId="0" borderId="0">
      <alignment/>
      <protection/>
    </xf>
    <xf numFmtId="4" fontId="5" fillId="19" borderId="11" applyNumberFormat="0" applyProtection="0">
      <alignment horizontal="left" vertical="center" indent="1"/>
    </xf>
    <xf numFmtId="4" fontId="28" fillId="74" borderId="0" applyNumberFormat="0" applyProtection="0">
      <alignment horizontal="left" vertical="center" indent="1"/>
    </xf>
    <xf numFmtId="0" fontId="5" fillId="0" borderId="0">
      <alignment/>
      <protection/>
    </xf>
    <xf numFmtId="4" fontId="5" fillId="19" borderId="11" applyNumberFormat="0" applyProtection="0">
      <alignment horizontal="left" vertical="center" indent="1"/>
    </xf>
    <xf numFmtId="4" fontId="43" fillId="19" borderId="0" applyNumberFormat="0" applyProtection="0">
      <alignment horizontal="left" vertical="center" indent="1"/>
    </xf>
    <xf numFmtId="0" fontId="5" fillId="0" borderId="0">
      <alignment/>
      <protection/>
    </xf>
    <xf numFmtId="4" fontId="23" fillId="2" borderId="9" applyNumberFormat="0" applyProtection="0">
      <alignment horizontal="right" vertical="center"/>
    </xf>
    <xf numFmtId="4" fontId="28" fillId="2" borderId="10" applyNumberFormat="0" applyProtection="0">
      <alignment horizontal="right" vertical="center"/>
    </xf>
    <xf numFmtId="0" fontId="5" fillId="0" borderId="0">
      <alignment/>
      <protection/>
    </xf>
    <xf numFmtId="4" fontId="23" fillId="74" borderId="11" applyNumberFormat="0" applyProtection="0">
      <alignment horizontal="left" vertical="center" indent="1"/>
    </xf>
    <xf numFmtId="4" fontId="28" fillId="74" borderId="0" applyNumberFormat="0" applyProtection="0">
      <alignment horizontal="left" vertical="center" indent="1"/>
    </xf>
    <xf numFmtId="0" fontId="5" fillId="0" borderId="0">
      <alignment/>
      <protection/>
    </xf>
    <xf numFmtId="4" fontId="23" fillId="2" borderId="11" applyNumberFormat="0" applyProtection="0">
      <alignment horizontal="left" vertical="center" indent="1"/>
    </xf>
    <xf numFmtId="4" fontId="28" fillId="2" borderId="0" applyNumberFormat="0" applyProtection="0">
      <alignment horizontal="left" vertical="center" indent="1"/>
    </xf>
    <xf numFmtId="0" fontId="5" fillId="0" borderId="0">
      <alignment/>
      <protection/>
    </xf>
    <xf numFmtId="0" fontId="5" fillId="19" borderId="10" applyNumberFormat="0" applyProtection="0">
      <alignment horizontal="left" vertical="center" indent="1"/>
    </xf>
    <xf numFmtId="0" fontId="23" fillId="21" borderId="9" applyNumberFormat="0" applyProtection="0">
      <alignment horizontal="left" vertical="center" indent="1"/>
    </xf>
    <xf numFmtId="0" fontId="5" fillId="19" borderId="10" applyNumberFormat="0" applyProtection="0">
      <alignment horizontal="left" vertical="center" indent="1"/>
    </xf>
    <xf numFmtId="0" fontId="23" fillId="19" borderId="10" applyNumberFormat="0" applyProtection="0">
      <alignment horizontal="left" vertical="top" indent="1"/>
    </xf>
    <xf numFmtId="0" fontId="5" fillId="19" borderId="10" applyNumberFormat="0" applyProtection="0">
      <alignment horizontal="left" vertical="top" indent="1"/>
    </xf>
    <xf numFmtId="0" fontId="5" fillId="0" borderId="0">
      <alignment/>
      <protection/>
    </xf>
    <xf numFmtId="0" fontId="5" fillId="2" borderId="10" applyNumberFormat="0" applyProtection="0">
      <alignment horizontal="left" vertical="center" indent="1"/>
    </xf>
    <xf numFmtId="0" fontId="23" fillId="75" borderId="9" applyNumberFormat="0" applyProtection="0">
      <alignment horizontal="left" vertical="center" indent="1"/>
    </xf>
    <xf numFmtId="0" fontId="23" fillId="2" borderId="10" applyNumberFormat="0" applyProtection="0">
      <alignment horizontal="left" vertical="top" indent="1"/>
    </xf>
    <xf numFmtId="0" fontId="5" fillId="2" borderId="10" applyNumberFormat="0" applyProtection="0">
      <alignment horizontal="left" vertical="top" indent="1"/>
    </xf>
    <xf numFmtId="0" fontId="5" fillId="0" borderId="0">
      <alignment/>
      <protection/>
    </xf>
    <xf numFmtId="0" fontId="5" fillId="6" borderId="10" applyNumberFormat="0" applyProtection="0">
      <alignment horizontal="left" vertical="center" indent="1"/>
    </xf>
    <xf numFmtId="0" fontId="23" fillId="6" borderId="9" applyNumberFormat="0" applyProtection="0">
      <alignment horizontal="left" vertical="center" indent="1"/>
    </xf>
    <xf numFmtId="0" fontId="23" fillId="6" borderId="10" applyNumberFormat="0" applyProtection="0">
      <alignment horizontal="left" vertical="top" indent="1"/>
    </xf>
    <xf numFmtId="0" fontId="5" fillId="6" borderId="10" applyNumberFormat="0" applyProtection="0">
      <alignment horizontal="left" vertical="top" indent="1"/>
    </xf>
    <xf numFmtId="0" fontId="5" fillId="0" borderId="0">
      <alignment/>
      <protection/>
    </xf>
    <xf numFmtId="0" fontId="23" fillId="74" borderId="9" applyNumberFormat="0" applyProtection="0">
      <alignment horizontal="left" vertical="center" indent="1"/>
    </xf>
    <xf numFmtId="0" fontId="5" fillId="74" borderId="10" applyNumberFormat="0" applyProtection="0">
      <alignment horizontal="left" vertical="center" indent="1"/>
    </xf>
    <xf numFmtId="0" fontId="5" fillId="0" borderId="0">
      <alignment/>
      <protection/>
    </xf>
    <xf numFmtId="0" fontId="23" fillId="74" borderId="10" applyNumberFormat="0" applyProtection="0">
      <alignment horizontal="left" vertical="top" indent="1"/>
    </xf>
    <xf numFmtId="0" fontId="5" fillId="74" borderId="10" applyNumberFormat="0" applyProtection="0">
      <alignment horizontal="left" vertical="top" indent="1"/>
    </xf>
    <xf numFmtId="0" fontId="5" fillId="0" borderId="0">
      <alignment/>
      <protection/>
    </xf>
    <xf numFmtId="0" fontId="23" fillId="5" borderId="13" applyNumberFormat="0">
      <alignment/>
      <protection locked="0"/>
    </xf>
    <xf numFmtId="0" fontId="5" fillId="5" borderId="14" applyNumberFormat="0">
      <alignment/>
      <protection locked="0"/>
    </xf>
    <xf numFmtId="0" fontId="5" fillId="0" borderId="0">
      <alignment/>
      <protection/>
    </xf>
    <xf numFmtId="0" fontId="26" fillId="19" borderId="15" applyBorder="0">
      <alignment/>
      <protection/>
    </xf>
    <xf numFmtId="4" fontId="27" fillId="4" borderId="10" applyNumberFormat="0" applyProtection="0">
      <alignment vertical="center"/>
    </xf>
    <xf numFmtId="4" fontId="28" fillId="4" borderId="10" applyNumberFormat="0" applyProtection="0">
      <alignment vertical="center"/>
    </xf>
    <xf numFmtId="0" fontId="5" fillId="0" borderId="0">
      <alignment/>
      <protection/>
    </xf>
    <xf numFmtId="4" fontId="24" fillId="4" borderId="14" applyNumberFormat="0" applyProtection="0">
      <alignment vertical="center"/>
    </xf>
    <xf numFmtId="4" fontId="44" fillId="4" borderId="10" applyNumberFormat="0" applyProtection="0">
      <alignment vertical="center"/>
    </xf>
    <xf numFmtId="0" fontId="5" fillId="0" borderId="0">
      <alignment/>
      <protection/>
    </xf>
    <xf numFmtId="4" fontId="27" fillId="21" borderId="10" applyNumberFormat="0" applyProtection="0">
      <alignment horizontal="left" vertical="center" indent="1"/>
    </xf>
    <xf numFmtId="4" fontId="28" fillId="4" borderId="10" applyNumberFormat="0" applyProtection="0">
      <alignment horizontal="left" vertical="center" indent="1"/>
    </xf>
    <xf numFmtId="0" fontId="5" fillId="0" borderId="0">
      <alignment/>
      <protection/>
    </xf>
    <xf numFmtId="0" fontId="27" fillId="4" borderId="10" applyNumberFormat="0" applyProtection="0">
      <alignment horizontal="left" vertical="top" indent="1"/>
    </xf>
    <xf numFmtId="0" fontId="28" fillId="4" borderId="10" applyNumberFormat="0" applyProtection="0">
      <alignment horizontal="left" vertical="top" indent="1"/>
    </xf>
    <xf numFmtId="0" fontId="5" fillId="0" borderId="0">
      <alignment/>
      <protection/>
    </xf>
    <xf numFmtId="4" fontId="28" fillId="74" borderId="10" applyNumberFormat="0" applyProtection="0">
      <alignment horizontal="right" vertical="center"/>
    </xf>
    <xf numFmtId="4" fontId="23" fillId="0" borderId="9" applyNumberFormat="0" applyProtection="0">
      <alignment horizontal="right" vertical="center"/>
    </xf>
    <xf numFmtId="4" fontId="23" fillId="0" borderId="9" applyNumberFormat="0" applyProtection="0">
      <alignment horizontal="right" vertical="center"/>
    </xf>
    <xf numFmtId="4" fontId="24" fillId="5" borderId="9" applyNumberFormat="0" applyProtection="0">
      <alignment horizontal="right" vertical="center"/>
    </xf>
    <xf numFmtId="4" fontId="44" fillId="74" borderId="10" applyNumberFormat="0" applyProtection="0">
      <alignment horizontal="right" vertical="center"/>
    </xf>
    <xf numFmtId="0" fontId="5" fillId="0" borderId="0">
      <alignment/>
      <protection/>
    </xf>
    <xf numFmtId="4" fontId="23" fillId="37" borderId="9" applyNumberFormat="0" applyProtection="0">
      <alignment horizontal="left" vertical="center" indent="1"/>
    </xf>
    <xf numFmtId="4" fontId="28" fillId="2" borderId="10" applyNumberFormat="0" applyProtection="0">
      <alignment horizontal="left" vertical="center" indent="1"/>
    </xf>
    <xf numFmtId="0" fontId="5" fillId="0" borderId="0">
      <alignment/>
      <protection/>
    </xf>
    <xf numFmtId="0" fontId="5" fillId="0" borderId="0">
      <alignment/>
      <protection/>
    </xf>
    <xf numFmtId="0" fontId="27" fillId="2" borderId="10" applyNumberFormat="0" applyProtection="0">
      <alignment horizontal="left" vertical="top" indent="1"/>
    </xf>
    <xf numFmtId="0" fontId="28" fillId="2" borderId="10" applyNumberFormat="0" applyProtection="0">
      <alignment horizontal="left" vertical="top" indent="1"/>
    </xf>
    <xf numFmtId="0" fontId="5" fillId="0" borderId="0">
      <alignment/>
      <protection/>
    </xf>
    <xf numFmtId="4" fontId="29" fillId="76" borderId="11" applyNumberFormat="0" applyProtection="0">
      <alignment horizontal="left" vertical="center" indent="1"/>
    </xf>
    <xf numFmtId="4" fontId="45" fillId="76" borderId="0" applyNumberFormat="0" applyProtection="0">
      <alignment horizontal="left" vertical="center" indent="1"/>
    </xf>
    <xf numFmtId="0" fontId="5" fillId="0" borderId="0">
      <alignment/>
      <protection/>
    </xf>
    <xf numFmtId="0" fontId="23" fillId="77" borderId="14">
      <alignment/>
      <protection/>
    </xf>
    <xf numFmtId="4" fontId="30" fillId="5" borderId="9" applyNumberFormat="0" applyProtection="0">
      <alignment horizontal="right" vertical="center"/>
    </xf>
    <xf numFmtId="4" fontId="46" fillId="74" borderId="10" applyNumberFormat="0" applyProtection="0">
      <alignment horizontal="right" vertical="center"/>
    </xf>
    <xf numFmtId="0" fontId="5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16" applyNumberFormat="0" applyFill="0" applyAlignment="0" applyProtection="0"/>
    <xf numFmtId="0" fontId="21" fillId="0" borderId="0" applyNumberFormat="0" applyFill="0" applyBorder="0" applyAlignment="0" applyProtection="0"/>
    <xf numFmtId="0" fontId="55" fillId="78" borderId="0" applyNumberFormat="0" applyBorder="0" applyAlignment="0" applyProtection="0"/>
    <xf numFmtId="0" fontId="7" fillId="79" borderId="0" applyNumberFormat="0" applyBorder="0" applyAlignment="0" applyProtection="0"/>
    <xf numFmtId="0" fontId="55" fillId="80" borderId="0" applyNumberFormat="0" applyBorder="0" applyAlignment="0" applyProtection="0"/>
    <xf numFmtId="0" fontId="7" fillId="70" borderId="0" applyNumberFormat="0" applyBorder="0" applyAlignment="0" applyProtection="0"/>
    <xf numFmtId="0" fontId="55" fillId="81" borderId="0" applyNumberFormat="0" applyBorder="0" applyAlignment="0" applyProtection="0"/>
    <xf numFmtId="0" fontId="7" fillId="20" borderId="0" applyNumberFormat="0" applyBorder="0" applyAlignment="0" applyProtection="0"/>
    <xf numFmtId="0" fontId="55" fillId="82" borderId="0" applyNumberFormat="0" applyBorder="0" applyAlignment="0" applyProtection="0"/>
    <xf numFmtId="0" fontId="7" fillId="35" borderId="0" applyNumberFormat="0" applyBorder="0" applyAlignment="0" applyProtection="0"/>
    <xf numFmtId="0" fontId="55" fillId="83" borderId="0" applyNumberFormat="0" applyBorder="0" applyAlignment="0" applyProtection="0"/>
    <xf numFmtId="0" fontId="7" fillId="37" borderId="0" applyNumberFormat="0" applyBorder="0" applyAlignment="0" applyProtection="0"/>
    <xf numFmtId="0" fontId="55" fillId="84" borderId="0" applyNumberFormat="0" applyBorder="0" applyAlignment="0" applyProtection="0"/>
    <xf numFmtId="0" fontId="7" fillId="71" borderId="0" applyNumberFormat="0" applyBorder="0" applyAlignment="0" applyProtection="0"/>
    <xf numFmtId="0" fontId="56" fillId="85" borderId="17" applyNumberFormat="0" applyAlignment="0" applyProtection="0"/>
    <xf numFmtId="0" fontId="8" fillId="18" borderId="1" applyNumberFormat="0" applyAlignment="0" applyProtection="0"/>
    <xf numFmtId="0" fontId="57" fillId="86" borderId="18" applyNumberFormat="0" applyAlignment="0" applyProtection="0"/>
    <xf numFmtId="0" fontId="9" fillId="21" borderId="8" applyNumberFormat="0" applyAlignment="0" applyProtection="0"/>
    <xf numFmtId="0" fontId="58" fillId="86" borderId="17" applyNumberFormat="0" applyAlignment="0" applyProtection="0"/>
    <xf numFmtId="0" fontId="10" fillId="21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19" applyNumberFormat="0" applyFill="0" applyAlignment="0" applyProtection="0"/>
    <xf numFmtId="0" fontId="11" fillId="0" borderId="20" applyNumberFormat="0" applyFill="0" applyAlignment="0" applyProtection="0"/>
    <xf numFmtId="0" fontId="60" fillId="0" borderId="21" applyNumberFormat="0" applyFill="0" applyAlignment="0" applyProtection="0"/>
    <xf numFmtId="0" fontId="12" fillId="0" borderId="4" applyNumberFormat="0" applyFill="0" applyAlignment="0" applyProtection="0"/>
    <xf numFmtId="0" fontId="61" fillId="0" borderId="22" applyNumberFormat="0" applyFill="0" applyAlignment="0" applyProtection="0"/>
    <xf numFmtId="0" fontId="13" fillId="0" borderId="23" applyNumberFormat="0" applyFill="0" applyAlignment="0" applyProtection="0"/>
    <xf numFmtId="0" fontId="6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2" fillId="0" borderId="24" applyNumberFormat="0" applyFill="0" applyAlignment="0" applyProtection="0"/>
    <xf numFmtId="0" fontId="14" fillId="0" borderId="25" applyNumberFormat="0" applyFill="0" applyAlignment="0" applyProtection="0"/>
    <xf numFmtId="0" fontId="63" fillId="87" borderId="26" applyNumberFormat="0" applyAlignment="0" applyProtection="0"/>
    <xf numFmtId="0" fontId="15" fillId="88" borderId="2" applyNumberFormat="0" applyAlignment="0" applyProtection="0"/>
    <xf numFmtId="0" fontId="6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5" fillId="89" borderId="0" applyNumberFormat="0" applyBorder="0" applyAlignment="0" applyProtection="0"/>
    <xf numFmtId="0" fontId="17" fillId="68" borderId="0" applyNumberFormat="0" applyBorder="0" applyAlignment="0" applyProtection="0"/>
    <xf numFmtId="0" fontId="6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3" fillId="9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23" fillId="90" borderId="0">
      <alignment/>
      <protection/>
    </xf>
    <xf numFmtId="0" fontId="2" fillId="0" borderId="0" applyNumberFormat="0" applyFill="0" applyBorder="0" applyAlignment="0" applyProtection="0"/>
    <xf numFmtId="0" fontId="66" fillId="91" borderId="0" applyNumberFormat="0" applyBorder="0" applyAlignment="0" applyProtection="0"/>
    <xf numFmtId="0" fontId="18" fillId="7" borderId="0" applyNumberFormat="0" applyBorder="0" applyAlignment="0" applyProtection="0"/>
    <xf numFmtId="0" fontId="6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92" borderId="27" applyNumberFormat="0" applyFont="0" applyAlignment="0" applyProtection="0"/>
    <xf numFmtId="0" fontId="5" fillId="4" borderId="7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8" fillId="0" borderId="28" applyNumberFormat="0" applyFill="0" applyAlignment="0" applyProtection="0"/>
    <xf numFmtId="0" fontId="20" fillId="0" borderId="29" applyNumberFormat="0" applyFill="0" applyAlignment="0" applyProtection="0"/>
    <xf numFmtId="0" fontId="47" fillId="0" borderId="0">
      <alignment/>
      <protection/>
    </xf>
    <xf numFmtId="0" fontId="6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0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0" fontId="70" fillId="93" borderId="0" applyNumberFormat="0" applyBorder="0" applyAlignment="0" applyProtection="0"/>
    <xf numFmtId="0" fontId="22" fillId="12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4" fontId="3" fillId="0" borderId="0" xfId="0" applyNumberFormat="1" applyFont="1" applyFill="1" applyAlignment="1">
      <alignment horizontal="left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wrapText="1"/>
    </xf>
    <xf numFmtId="4" fontId="3" fillId="0" borderId="0" xfId="0" applyNumberFormat="1" applyFont="1" applyFill="1" applyAlignment="1">
      <alignment horizontal="right"/>
    </xf>
    <xf numFmtId="0" fontId="3" fillId="0" borderId="14" xfId="0" applyFont="1" applyFill="1" applyBorder="1" applyAlignment="1">
      <alignment horizontal="center" wrapText="1"/>
    </xf>
    <xf numFmtId="0" fontId="3" fillId="0" borderId="14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3" fontId="3" fillId="0" borderId="14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4" fontId="48" fillId="0" borderId="0" xfId="0" applyNumberFormat="1" applyFont="1" applyFill="1" applyAlignment="1">
      <alignment horizontal="left"/>
    </xf>
    <xf numFmtId="0" fontId="48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 wrapText="1"/>
    </xf>
    <xf numFmtId="0" fontId="3" fillId="94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49" fontId="3" fillId="94" borderId="0" xfId="0" applyNumberFormat="1" applyFont="1" applyFill="1" applyBorder="1" applyAlignment="1">
      <alignment horizontal="left"/>
    </xf>
    <xf numFmtId="0" fontId="3" fillId="94" borderId="0" xfId="0" applyFont="1" applyFill="1" applyBorder="1" applyAlignment="1">
      <alignment horizontal="left" wrapText="1"/>
    </xf>
    <xf numFmtId="4" fontId="3" fillId="94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4" fillId="0" borderId="14" xfId="0" applyNumberFormat="1" applyFont="1" applyFill="1" applyBorder="1" applyAlignment="1">
      <alignment horizontal="left"/>
    </xf>
    <xf numFmtId="0" fontId="4" fillId="0" borderId="14" xfId="0" applyFont="1" applyFill="1" applyBorder="1" applyAlignment="1">
      <alignment horizontal="left" wrapText="1"/>
    </xf>
    <xf numFmtId="49" fontId="3" fillId="0" borderId="14" xfId="0" applyNumberFormat="1" applyFont="1" applyFill="1" applyBorder="1" applyAlignment="1">
      <alignment horizontal="left" wrapText="1"/>
    </xf>
    <xf numFmtId="49" fontId="3" fillId="0" borderId="14" xfId="0" applyNumberFormat="1" applyFont="1" applyFill="1" applyBorder="1" applyAlignment="1">
      <alignment horizontal="left"/>
    </xf>
    <xf numFmtId="0" fontId="3" fillId="0" borderId="14" xfId="0" applyFont="1" applyFill="1" applyBorder="1" applyAlignment="1">
      <alignment horizontal="left" wrapText="1"/>
    </xf>
    <xf numFmtId="0" fontId="3" fillId="0" borderId="14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wrapText="1"/>
    </xf>
    <xf numFmtId="0" fontId="3" fillId="0" borderId="14" xfId="0" applyFont="1" applyFill="1" applyBorder="1" applyAlignment="1">
      <alignment wrapText="1"/>
    </xf>
    <xf numFmtId="49" fontId="3" fillId="0" borderId="14" xfId="0" applyNumberFormat="1" applyFont="1" applyFill="1" applyBorder="1" applyAlignment="1">
      <alignment/>
    </xf>
    <xf numFmtId="49" fontId="3" fillId="0" borderId="14" xfId="0" applyNumberFormat="1" applyFont="1" applyFill="1" applyBorder="1" applyAlignment="1" applyProtection="1">
      <alignment horizontal="left" vertical="center" wrapText="1"/>
      <protection/>
    </xf>
    <xf numFmtId="49" fontId="51" fillId="0" borderId="30" xfId="0" applyNumberFormat="1" applyFont="1" applyFill="1" applyBorder="1" applyAlignment="1" applyProtection="1">
      <alignment horizontal="center" vertical="center" wrapText="1"/>
      <protection/>
    </xf>
    <xf numFmtId="49" fontId="3" fillId="0" borderId="31" xfId="0" applyNumberFormat="1" applyFont="1" applyFill="1" applyBorder="1" applyAlignment="1" applyProtection="1">
      <alignment horizontal="left" vertical="center" wrapText="1"/>
      <protection/>
    </xf>
    <xf numFmtId="0" fontId="3" fillId="0" borderId="32" xfId="0" applyNumberFormat="1" applyFont="1" applyFill="1" applyBorder="1" applyAlignment="1">
      <alignment horizontal="left" vertical="top" wrapText="1"/>
    </xf>
    <xf numFmtId="49" fontId="3" fillId="0" borderId="14" xfId="0" applyNumberFormat="1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left" vertical="top"/>
    </xf>
    <xf numFmtId="0" fontId="3" fillId="0" borderId="14" xfId="0" applyNumberFormat="1" applyFont="1" applyFill="1" applyBorder="1" applyAlignment="1">
      <alignment horizontal="left" vertical="top" wrapText="1" shrinkToFit="1"/>
    </xf>
    <xf numFmtId="0" fontId="3" fillId="0" borderId="14" xfId="0" applyFont="1" applyFill="1" applyBorder="1" applyAlignment="1">
      <alignment horizontal="left"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49" fontId="48" fillId="0" borderId="14" xfId="0" applyNumberFormat="1" applyFont="1" applyFill="1" applyBorder="1" applyAlignment="1">
      <alignment horizontal="left"/>
    </xf>
    <xf numFmtId="0" fontId="3" fillId="0" borderId="14" xfId="0" applyFont="1" applyFill="1" applyBorder="1" applyAlignment="1">
      <alignment horizontal="justify" vertical="top"/>
    </xf>
    <xf numFmtId="0" fontId="4" fillId="0" borderId="14" xfId="0" applyFont="1" applyFill="1" applyBorder="1" applyAlignment="1">
      <alignment horizontal="left"/>
    </xf>
    <xf numFmtId="0" fontId="3" fillId="0" borderId="32" xfId="0" applyFont="1" applyFill="1" applyBorder="1" applyAlignment="1">
      <alignment wrapText="1"/>
    </xf>
    <xf numFmtId="9" fontId="3" fillId="0" borderId="14" xfId="304" applyFont="1" applyFill="1" applyBorder="1" applyAlignment="1">
      <alignment horizontal="left"/>
    </xf>
    <xf numFmtId="9" fontId="3" fillId="0" borderId="14" xfId="304" applyFont="1" applyFill="1" applyBorder="1" applyAlignment="1">
      <alignment horizontal="center" wrapText="1"/>
    </xf>
    <xf numFmtId="9" fontId="3" fillId="0" borderId="33" xfId="304" applyFont="1" applyFill="1" applyBorder="1" applyAlignment="1">
      <alignment horizontal="left" vertical="center" wrapText="1"/>
    </xf>
    <xf numFmtId="9" fontId="3" fillId="0" borderId="32" xfId="304" applyFont="1" applyFill="1" applyBorder="1" applyAlignment="1">
      <alignment wrapText="1"/>
    </xf>
    <xf numFmtId="49" fontId="3" fillId="0" borderId="32" xfId="0" applyNumberFormat="1" applyFont="1" applyFill="1" applyBorder="1" applyAlignment="1">
      <alignment horizontal="left" vertical="center" wrapText="1"/>
    </xf>
    <xf numFmtId="49" fontId="3" fillId="0" borderId="34" xfId="0" applyNumberFormat="1" applyFont="1" applyFill="1" applyBorder="1" applyAlignment="1" applyProtection="1">
      <alignment horizontal="center" vertical="center" wrapText="1"/>
      <protection/>
    </xf>
    <xf numFmtId="49" fontId="3" fillId="0" borderId="34" xfId="0" applyNumberFormat="1" applyFont="1" applyFill="1" applyBorder="1" applyAlignment="1" applyProtection="1">
      <alignment horizontal="left" vertical="center" wrapText="1"/>
      <protection/>
    </xf>
    <xf numFmtId="0" fontId="3" fillId="0" borderId="33" xfId="0" applyFont="1" applyFill="1" applyBorder="1" applyAlignment="1">
      <alignment horizontal="left" wrapText="1"/>
    </xf>
    <xf numFmtId="0" fontId="3" fillId="0" borderId="35" xfId="0" applyFont="1" applyFill="1" applyBorder="1" applyAlignment="1">
      <alignment wrapText="1"/>
    </xf>
    <xf numFmtId="0" fontId="3" fillId="0" borderId="36" xfId="0" applyFont="1" applyFill="1" applyBorder="1" applyAlignment="1">
      <alignment wrapText="1"/>
    </xf>
    <xf numFmtId="0" fontId="3" fillId="0" borderId="37" xfId="0" applyFont="1" applyFill="1" applyBorder="1" applyAlignment="1">
      <alignment wrapText="1"/>
    </xf>
    <xf numFmtId="0" fontId="3" fillId="0" borderId="38" xfId="0" applyFont="1" applyFill="1" applyBorder="1" applyAlignment="1">
      <alignment wrapText="1"/>
    </xf>
    <xf numFmtId="0" fontId="3" fillId="0" borderId="39" xfId="0" applyFont="1" applyFill="1" applyBorder="1" applyAlignment="1">
      <alignment wrapText="1"/>
    </xf>
    <xf numFmtId="0" fontId="3" fillId="0" borderId="39" xfId="0" applyFont="1" applyFill="1" applyBorder="1" applyAlignment="1">
      <alignment horizontal="left" wrapText="1"/>
    </xf>
    <xf numFmtId="0" fontId="3" fillId="0" borderId="32" xfId="0" applyFont="1" applyFill="1" applyBorder="1" applyAlignment="1">
      <alignment horizontal="left" wrapText="1"/>
    </xf>
    <xf numFmtId="0" fontId="71" fillId="0" borderId="14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left" wrapText="1"/>
    </xf>
    <xf numFmtId="0" fontId="72" fillId="0" borderId="14" xfId="0" applyFont="1" applyFill="1" applyBorder="1" applyAlignment="1">
      <alignment vertical="top" wrapText="1"/>
    </xf>
    <xf numFmtId="49" fontId="51" fillId="0" borderId="33" xfId="0" applyNumberFormat="1" applyFont="1" applyFill="1" applyBorder="1" applyAlignment="1" applyProtection="1">
      <alignment horizontal="center" wrapText="1"/>
      <protection/>
    </xf>
    <xf numFmtId="0" fontId="3" fillId="0" borderId="14" xfId="0" applyNumberFormat="1" applyFont="1" applyFill="1" applyBorder="1" applyAlignment="1">
      <alignment horizontal="left" wrapText="1"/>
    </xf>
    <xf numFmtId="49" fontId="3" fillId="0" borderId="14" xfId="0" applyNumberFormat="1" applyFont="1" applyFill="1" applyBorder="1" applyAlignment="1">
      <alignment horizontal="center" vertical="top"/>
    </xf>
    <xf numFmtId="49" fontId="3" fillId="0" borderId="14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/>
    </xf>
    <xf numFmtId="49" fontId="48" fillId="0" borderId="14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vertical="top" wrapText="1"/>
    </xf>
    <xf numFmtId="4" fontId="4" fillId="94" borderId="14" xfId="0" applyNumberFormat="1" applyFont="1" applyFill="1" applyBorder="1" applyAlignment="1">
      <alignment/>
    </xf>
    <xf numFmtId="4" fontId="3" fillId="94" borderId="14" xfId="0" applyNumberFormat="1" applyFont="1" applyFill="1" applyBorder="1" applyAlignment="1">
      <alignment/>
    </xf>
    <xf numFmtId="49" fontId="3" fillId="0" borderId="31" xfId="0" applyNumberFormat="1" applyFont="1" applyBorder="1" applyAlignment="1" applyProtection="1">
      <alignment horizontal="left" vertical="center" wrapText="1"/>
      <protection/>
    </xf>
    <xf numFmtId="49" fontId="3" fillId="94" borderId="14" xfId="0" applyNumberFormat="1" applyFont="1" applyFill="1" applyBorder="1" applyAlignment="1">
      <alignment horizontal="left"/>
    </xf>
    <xf numFmtId="49" fontId="3" fillId="0" borderId="14" xfId="0" applyNumberFormat="1" applyFont="1" applyBorder="1" applyAlignment="1" applyProtection="1">
      <alignment horizontal="left" vertical="center" wrapText="1"/>
      <protection/>
    </xf>
    <xf numFmtId="49" fontId="3" fillId="94" borderId="14" xfId="0" applyNumberFormat="1" applyFont="1" applyFill="1" applyBorder="1" applyAlignment="1">
      <alignment horizontal="center"/>
    </xf>
    <xf numFmtId="0" fontId="3" fillId="94" borderId="32" xfId="0" applyFont="1" applyFill="1" applyBorder="1" applyAlignment="1">
      <alignment horizontal="left" wrapText="1"/>
    </xf>
    <xf numFmtId="49" fontId="3" fillId="0" borderId="40" xfId="0" applyNumberFormat="1" applyFont="1" applyFill="1" applyBorder="1" applyAlignment="1" applyProtection="1">
      <alignment horizontal="center" vertical="center" wrapText="1"/>
      <protection/>
    </xf>
    <xf numFmtId="49" fontId="3" fillId="0" borderId="40" xfId="0" applyNumberFormat="1" applyFont="1" applyFill="1" applyBorder="1" applyAlignment="1" applyProtection="1">
      <alignment horizontal="center" wrapText="1"/>
      <protection/>
    </xf>
    <xf numFmtId="49" fontId="3" fillId="0" borderId="30" xfId="0" applyNumberFormat="1" applyFont="1" applyFill="1" applyBorder="1" applyAlignment="1" applyProtection="1">
      <alignment horizontal="left" vertical="center" wrapText="1"/>
      <protection/>
    </xf>
    <xf numFmtId="4" fontId="3" fillId="94" borderId="14" xfId="0" applyNumberFormat="1" applyFont="1" applyFill="1" applyBorder="1" applyAlignment="1">
      <alignment wrapText="1"/>
    </xf>
    <xf numFmtId="4" fontId="3" fillId="94" borderId="14" xfId="0" applyNumberFormat="1" applyFont="1" applyFill="1" applyBorder="1" applyAlignment="1" applyProtection="1">
      <alignment horizontal="right" vertical="center" wrapText="1"/>
      <protection/>
    </xf>
    <xf numFmtId="4" fontId="3" fillId="94" borderId="41" xfId="0" applyNumberFormat="1" applyFont="1" applyFill="1" applyBorder="1" applyAlignment="1" applyProtection="1">
      <alignment horizontal="right" vertical="center" wrapText="1"/>
      <protection/>
    </xf>
    <xf numFmtId="4" fontId="71" fillId="94" borderId="14" xfId="0" applyNumberFormat="1" applyFont="1" applyFill="1" applyBorder="1" applyAlignment="1">
      <alignment horizontal="right" vertical="center"/>
    </xf>
    <xf numFmtId="0" fontId="3" fillId="94" borderId="32" xfId="0" applyFont="1" applyFill="1" applyBorder="1" applyAlignment="1">
      <alignment wrapText="1"/>
    </xf>
    <xf numFmtId="49" fontId="4" fillId="94" borderId="0" xfId="0" applyNumberFormat="1" applyFont="1" applyFill="1" applyAlignment="1">
      <alignment horizontal="center" wrapText="1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2" xfId="23"/>
    <cellStyle name="20% - Акцент2 2" xfId="24"/>
    <cellStyle name="20% - Акцент3" xfId="25"/>
    <cellStyle name="20% - Акцент3 2" xfId="26"/>
    <cellStyle name="20% - Акцент4" xfId="27"/>
    <cellStyle name="20% - Акцент4 2" xfId="28"/>
    <cellStyle name="20% - Акцент5" xfId="29"/>
    <cellStyle name="20% - Акцент5 2" xfId="30"/>
    <cellStyle name="20% - Акцент6" xfId="31"/>
    <cellStyle name="20% - Акцент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1 2" xfId="58"/>
    <cellStyle name="60% - Акцент2" xfId="59"/>
    <cellStyle name="60% - Акцент2 2" xfId="60"/>
    <cellStyle name="60% - Акцент3" xfId="61"/>
    <cellStyle name="60% - Акцент3 2" xfId="62"/>
    <cellStyle name="60% - Акцент4" xfId="63"/>
    <cellStyle name="60% - Акцент4 2" xfId="64"/>
    <cellStyle name="60% - Акцент5" xfId="65"/>
    <cellStyle name="60% - Акцент5 2" xfId="66"/>
    <cellStyle name="60% - Акцент6" xfId="67"/>
    <cellStyle name="60% - Акцент6 2" xfId="68"/>
    <cellStyle name="Accent1" xfId="69"/>
    <cellStyle name="Accent1 - 20%" xfId="70"/>
    <cellStyle name="Accent1 - 40%" xfId="71"/>
    <cellStyle name="Accent1 - 60%" xfId="72"/>
    <cellStyle name="Accent2" xfId="73"/>
    <cellStyle name="Accent2 - 20%" xfId="74"/>
    <cellStyle name="Accent2 - 40%" xfId="75"/>
    <cellStyle name="Accent2 - 60%" xfId="76"/>
    <cellStyle name="Accent3" xfId="77"/>
    <cellStyle name="Accent3 - 20%" xfId="78"/>
    <cellStyle name="Accent3 - 40%" xfId="79"/>
    <cellStyle name="Accent3 - 60%" xfId="80"/>
    <cellStyle name="Accent3_10" xfId="81"/>
    <cellStyle name="Accent4" xfId="82"/>
    <cellStyle name="Accent4 - 20%" xfId="83"/>
    <cellStyle name="Accent4 - 40%" xfId="84"/>
    <cellStyle name="Accent4 - 60%" xfId="85"/>
    <cellStyle name="Accent4_10" xfId="86"/>
    <cellStyle name="Accent5" xfId="87"/>
    <cellStyle name="Accent5 - 20%" xfId="88"/>
    <cellStyle name="Accent5 - 40%" xfId="89"/>
    <cellStyle name="Accent5 - 60%" xfId="90"/>
    <cellStyle name="Accent5_10" xfId="91"/>
    <cellStyle name="Accent6" xfId="92"/>
    <cellStyle name="Accent6 - 20%" xfId="93"/>
    <cellStyle name="Accent6 - 40%" xfId="94"/>
    <cellStyle name="Accent6 - 60%" xfId="95"/>
    <cellStyle name="Accent6_10" xfId="96"/>
    <cellStyle name="Bad" xfId="97"/>
    <cellStyle name="Calculation" xfId="98"/>
    <cellStyle name="Check Cell" xfId="99"/>
    <cellStyle name="Emphasis 1" xfId="100"/>
    <cellStyle name="Emphasis 2" xfId="101"/>
    <cellStyle name="Emphasis 3" xfId="102"/>
    <cellStyle name="Explanatory Text" xfId="103"/>
    <cellStyle name="Good" xfId="104"/>
    <cellStyle name="Heading 1" xfId="105"/>
    <cellStyle name="Heading 2" xfId="106"/>
    <cellStyle name="Heading 3" xfId="107"/>
    <cellStyle name="Heading 4" xfId="108"/>
    <cellStyle name="Input" xfId="109"/>
    <cellStyle name="Linked Cell" xfId="110"/>
    <cellStyle name="Neutral" xfId="111"/>
    <cellStyle name="Normal_Regional Data for IGR" xfId="112"/>
    <cellStyle name="Note" xfId="113"/>
    <cellStyle name="Output" xfId="114"/>
    <cellStyle name="SAPBEXaggData" xfId="115"/>
    <cellStyle name="SAPBEXaggData 2" xfId="116"/>
    <cellStyle name="SAPBEXaggData 3" xfId="117"/>
    <cellStyle name="SAPBEXaggData_Приложения к закону (поправки)" xfId="118"/>
    <cellStyle name="SAPBEXaggDataEmph" xfId="119"/>
    <cellStyle name="SAPBEXaggDataEmph 2" xfId="120"/>
    <cellStyle name="SAPBEXaggDataEmph 3" xfId="121"/>
    <cellStyle name="SAPBEXaggItem" xfId="122"/>
    <cellStyle name="SAPBEXaggItem 2" xfId="123"/>
    <cellStyle name="SAPBEXaggItem 3" xfId="124"/>
    <cellStyle name="SAPBEXaggItem_8" xfId="125"/>
    <cellStyle name="SAPBEXaggItemX" xfId="126"/>
    <cellStyle name="SAPBEXaggItemX 2" xfId="127"/>
    <cellStyle name="SAPBEXaggItemX 3" xfId="128"/>
    <cellStyle name="SAPBEXchaText" xfId="129"/>
    <cellStyle name="SAPBEXchaText 2" xfId="130"/>
    <cellStyle name="SAPBEXchaText 3" xfId="131"/>
    <cellStyle name="SAPBEXexcBad7" xfId="132"/>
    <cellStyle name="SAPBEXexcBad7 2" xfId="133"/>
    <cellStyle name="SAPBEXexcBad7 3" xfId="134"/>
    <cellStyle name="SAPBEXexcBad8" xfId="135"/>
    <cellStyle name="SAPBEXexcBad8 2" xfId="136"/>
    <cellStyle name="SAPBEXexcBad8 3" xfId="137"/>
    <cellStyle name="SAPBEXexcBad9" xfId="138"/>
    <cellStyle name="SAPBEXexcBad9 2" xfId="139"/>
    <cellStyle name="SAPBEXexcBad9 3" xfId="140"/>
    <cellStyle name="SAPBEXexcCritical4" xfId="141"/>
    <cellStyle name="SAPBEXexcCritical4 2" xfId="142"/>
    <cellStyle name="SAPBEXexcCritical4 3" xfId="143"/>
    <cellStyle name="SAPBEXexcCritical5" xfId="144"/>
    <cellStyle name="SAPBEXexcCritical5 2" xfId="145"/>
    <cellStyle name="SAPBEXexcCritical5 3" xfId="146"/>
    <cellStyle name="SAPBEXexcCritical6" xfId="147"/>
    <cellStyle name="SAPBEXexcCritical6 2" xfId="148"/>
    <cellStyle name="SAPBEXexcCritical6 3" xfId="149"/>
    <cellStyle name="SAPBEXexcGood1" xfId="150"/>
    <cellStyle name="SAPBEXexcGood1 2" xfId="151"/>
    <cellStyle name="SAPBEXexcGood1 3" xfId="152"/>
    <cellStyle name="SAPBEXexcGood2" xfId="153"/>
    <cellStyle name="SAPBEXexcGood2 2" xfId="154"/>
    <cellStyle name="SAPBEXexcGood2 3" xfId="155"/>
    <cellStyle name="SAPBEXexcGood3" xfId="156"/>
    <cellStyle name="SAPBEXexcGood3 2" xfId="157"/>
    <cellStyle name="SAPBEXexcGood3 3" xfId="158"/>
    <cellStyle name="SAPBEXfilterDrill" xfId="159"/>
    <cellStyle name="SAPBEXfilterDrill 2" xfId="160"/>
    <cellStyle name="SAPBEXfilterDrill 3" xfId="161"/>
    <cellStyle name="SAPBEXfilterItem" xfId="162"/>
    <cellStyle name="SAPBEXfilterItem 2" xfId="163"/>
    <cellStyle name="SAPBEXfilterItem 3" xfId="164"/>
    <cellStyle name="SAPBEXfilterText" xfId="165"/>
    <cellStyle name="SAPBEXfilterText 2" xfId="166"/>
    <cellStyle name="SAPBEXfilterText 3" xfId="167"/>
    <cellStyle name="SAPBEXformats" xfId="168"/>
    <cellStyle name="SAPBEXformats 2" xfId="169"/>
    <cellStyle name="SAPBEXformats 3" xfId="170"/>
    <cellStyle name="SAPBEXheaderItem" xfId="171"/>
    <cellStyle name="SAPBEXheaderItem 2" xfId="172"/>
    <cellStyle name="SAPBEXheaderItem 3" xfId="173"/>
    <cellStyle name="SAPBEXheaderText" xfId="174"/>
    <cellStyle name="SAPBEXheaderText 2" xfId="175"/>
    <cellStyle name="SAPBEXheaderText 3" xfId="176"/>
    <cellStyle name="SAPBEXHLevel0" xfId="177"/>
    <cellStyle name="SAPBEXHLevel0 2" xfId="178"/>
    <cellStyle name="SAPBEXHLevel0 2 2 3" xfId="179"/>
    <cellStyle name="SAPBEXHLevel0X" xfId="180"/>
    <cellStyle name="SAPBEXHLevel0X 2" xfId="181"/>
    <cellStyle name="SAPBEXHLevel0X 3" xfId="182"/>
    <cellStyle name="SAPBEXHLevel1" xfId="183"/>
    <cellStyle name="SAPBEXHLevel1 2" xfId="184"/>
    <cellStyle name="SAPBEXHLevel1X" xfId="185"/>
    <cellStyle name="SAPBEXHLevel1X 2" xfId="186"/>
    <cellStyle name="SAPBEXHLevel1X 3" xfId="187"/>
    <cellStyle name="SAPBEXHLevel2" xfId="188"/>
    <cellStyle name="SAPBEXHLevel2 2" xfId="189"/>
    <cellStyle name="SAPBEXHLevel2X" xfId="190"/>
    <cellStyle name="SAPBEXHLevel2X 2" xfId="191"/>
    <cellStyle name="SAPBEXHLevel2X 3" xfId="192"/>
    <cellStyle name="SAPBEXHLevel3" xfId="193"/>
    <cellStyle name="SAPBEXHLevel3 2" xfId="194"/>
    <cellStyle name="SAPBEXHLevel3 3" xfId="195"/>
    <cellStyle name="SAPBEXHLevel3X" xfId="196"/>
    <cellStyle name="SAPBEXHLevel3X 2" xfId="197"/>
    <cellStyle name="SAPBEXHLevel3X 3" xfId="198"/>
    <cellStyle name="SAPBEXinputData" xfId="199"/>
    <cellStyle name="SAPBEXinputData 2" xfId="200"/>
    <cellStyle name="SAPBEXinputData 3" xfId="201"/>
    <cellStyle name="SAPBEXItemHeader" xfId="202"/>
    <cellStyle name="SAPBEXresData" xfId="203"/>
    <cellStyle name="SAPBEXresData 2" xfId="204"/>
    <cellStyle name="SAPBEXresData 3" xfId="205"/>
    <cellStyle name="SAPBEXresDataEmph" xfId="206"/>
    <cellStyle name="SAPBEXresDataEmph 2" xfId="207"/>
    <cellStyle name="SAPBEXresDataEmph 3" xfId="208"/>
    <cellStyle name="SAPBEXresItem" xfId="209"/>
    <cellStyle name="SAPBEXresItem 2" xfId="210"/>
    <cellStyle name="SAPBEXresItem 3" xfId="211"/>
    <cellStyle name="SAPBEXresItemX" xfId="212"/>
    <cellStyle name="SAPBEXresItemX 2" xfId="213"/>
    <cellStyle name="SAPBEXresItemX 3" xfId="214"/>
    <cellStyle name="SAPBEXstdData" xfId="215"/>
    <cellStyle name="SAPBEXstdData 2" xfId="216"/>
    <cellStyle name="SAPBEXstdData_726-ПК (прил.)" xfId="217"/>
    <cellStyle name="SAPBEXstdDataEmph" xfId="218"/>
    <cellStyle name="SAPBEXstdDataEmph 2" xfId="219"/>
    <cellStyle name="SAPBEXstdDataEmph 3" xfId="220"/>
    <cellStyle name="SAPBEXstdItem" xfId="221"/>
    <cellStyle name="SAPBEXstdItem 2" xfId="222"/>
    <cellStyle name="SAPBEXstdItem 3" xfId="223"/>
    <cellStyle name="SAPBEXstdItem_726-ПК (прил.)" xfId="224"/>
    <cellStyle name="SAPBEXstdItemX" xfId="225"/>
    <cellStyle name="SAPBEXstdItemX 2" xfId="226"/>
    <cellStyle name="SAPBEXstdItemX 3" xfId="227"/>
    <cellStyle name="SAPBEXtitle" xfId="228"/>
    <cellStyle name="SAPBEXtitle 2" xfId="229"/>
    <cellStyle name="SAPBEXtitle 3" xfId="230"/>
    <cellStyle name="SAPBEXunassignedItem" xfId="231"/>
    <cellStyle name="SAPBEXundefined" xfId="232"/>
    <cellStyle name="SAPBEXundefined 2" xfId="233"/>
    <cellStyle name="SAPBEXundefined 3" xfId="234"/>
    <cellStyle name="Sheet Title" xfId="235"/>
    <cellStyle name="Title" xfId="236"/>
    <cellStyle name="Total" xfId="237"/>
    <cellStyle name="Warning Text" xfId="238"/>
    <cellStyle name="Акцент1" xfId="239"/>
    <cellStyle name="Акцент1 2" xfId="240"/>
    <cellStyle name="Акцент2" xfId="241"/>
    <cellStyle name="Акцент2 2" xfId="242"/>
    <cellStyle name="Акцент3" xfId="243"/>
    <cellStyle name="Акцент3 2" xfId="244"/>
    <cellStyle name="Акцент4" xfId="245"/>
    <cellStyle name="Акцент4 2" xfId="246"/>
    <cellStyle name="Акцент5" xfId="247"/>
    <cellStyle name="Акцент5 2" xfId="248"/>
    <cellStyle name="Акцент6" xfId="249"/>
    <cellStyle name="Акцент6 2" xfId="250"/>
    <cellStyle name="Ввод " xfId="251"/>
    <cellStyle name="Ввод  2" xfId="252"/>
    <cellStyle name="Вывод" xfId="253"/>
    <cellStyle name="Вывод 2" xfId="254"/>
    <cellStyle name="Вычисление" xfId="255"/>
    <cellStyle name="Вычисление 2" xfId="256"/>
    <cellStyle name="Hyperlink" xfId="257"/>
    <cellStyle name="Currency" xfId="258"/>
    <cellStyle name="Currency [0]" xfId="259"/>
    <cellStyle name="Заголовок 1" xfId="260"/>
    <cellStyle name="Заголовок 1 2" xfId="261"/>
    <cellStyle name="Заголовок 2" xfId="262"/>
    <cellStyle name="Заголовок 2 2" xfId="263"/>
    <cellStyle name="Заголовок 3" xfId="264"/>
    <cellStyle name="Заголовок 3 2" xfId="265"/>
    <cellStyle name="Заголовок 4" xfId="266"/>
    <cellStyle name="Заголовок 4 2" xfId="267"/>
    <cellStyle name="Итог" xfId="268"/>
    <cellStyle name="Итог 2" xfId="269"/>
    <cellStyle name="Контрольная ячейка" xfId="270"/>
    <cellStyle name="Контрольная ячейка 2" xfId="271"/>
    <cellStyle name="Название" xfId="272"/>
    <cellStyle name="Название 2" xfId="273"/>
    <cellStyle name="Нейтральный" xfId="274"/>
    <cellStyle name="Нейтральный 2" xfId="275"/>
    <cellStyle name="Обычный 10" xfId="276"/>
    <cellStyle name="Обычный 11" xfId="277"/>
    <cellStyle name="Обычный 2" xfId="278"/>
    <cellStyle name="Обычный 2 2" xfId="279"/>
    <cellStyle name="Обычный 2 2 2" xfId="280"/>
    <cellStyle name="Обычный 3" xfId="281"/>
    <cellStyle name="Обычный 3 2" xfId="282"/>
    <cellStyle name="Обычный 4" xfId="283"/>
    <cellStyle name="Обычный 5" xfId="284"/>
    <cellStyle name="Обычный 6" xfId="285"/>
    <cellStyle name="Обычный 7" xfId="286"/>
    <cellStyle name="Обычный 8" xfId="287"/>
    <cellStyle name="Обычный 9" xfId="288"/>
    <cellStyle name="Followed Hyperlink" xfId="289"/>
    <cellStyle name="Плохой" xfId="290"/>
    <cellStyle name="Плохой 2" xfId="291"/>
    <cellStyle name="Пояснение" xfId="292"/>
    <cellStyle name="Пояснение 2" xfId="293"/>
    <cellStyle name="Примечание" xfId="294"/>
    <cellStyle name="Примечание 2" xfId="295"/>
    <cellStyle name="Percent" xfId="296"/>
    <cellStyle name="Процентный 2" xfId="297"/>
    <cellStyle name="Процентный 2 2" xfId="298"/>
    <cellStyle name="Процентный 3" xfId="299"/>
    <cellStyle name="Процентный 3 2" xfId="300"/>
    <cellStyle name="Процентный 3 3" xfId="301"/>
    <cellStyle name="Процентный 4" xfId="302"/>
    <cellStyle name="Процентный 5" xfId="303"/>
    <cellStyle name="Процентный 6" xfId="304"/>
    <cellStyle name="Связанная ячейка" xfId="305"/>
    <cellStyle name="Связанная ячейка 2" xfId="306"/>
    <cellStyle name="Стиль 1" xfId="307"/>
    <cellStyle name="Текст предупреждения" xfId="308"/>
    <cellStyle name="Текст предупреждения 2" xfId="309"/>
    <cellStyle name="Comma" xfId="310"/>
    <cellStyle name="Comma [0]" xfId="311"/>
    <cellStyle name="Финансовый 2" xfId="312"/>
    <cellStyle name="Финансовый 3" xfId="313"/>
    <cellStyle name="Финансовый 4" xfId="314"/>
    <cellStyle name="Хороший" xfId="315"/>
    <cellStyle name="Хороший 2" xfId="3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5"/>
  <sheetViews>
    <sheetView tabSelected="1" zoomScale="90" zoomScaleNormal="90" zoomScalePageLayoutView="0" workbookViewId="0" topLeftCell="A1">
      <selection activeCell="E6" sqref="E6"/>
    </sheetView>
  </sheetViews>
  <sheetFormatPr defaultColWidth="9.125" defaultRowHeight="12.75"/>
  <cols>
    <col min="1" max="1" width="16.00390625" style="1" customWidth="1"/>
    <col min="2" max="2" width="5.00390625" style="1" customWidth="1"/>
    <col min="3" max="3" width="67.625" style="2" customWidth="1"/>
    <col min="4" max="4" width="32.50390625" style="15" customWidth="1"/>
    <col min="5" max="5" width="16.125" style="3" bestFit="1" customWidth="1"/>
    <col min="6" max="6" width="15.625" style="3" bestFit="1" customWidth="1"/>
    <col min="7" max="16384" width="9.125" style="3" customWidth="1"/>
  </cols>
  <sheetData>
    <row r="1" spans="4:5" ht="15">
      <c r="D1" s="16" t="s">
        <v>460</v>
      </c>
      <c r="E1" s="17"/>
    </row>
    <row r="2" spans="4:5" ht="15">
      <c r="D2" s="16" t="s">
        <v>3</v>
      </c>
      <c r="E2" s="17"/>
    </row>
    <row r="3" spans="4:5" ht="15">
      <c r="D3" s="16" t="s">
        <v>461</v>
      </c>
      <c r="E3" s="17"/>
    </row>
    <row r="4" spans="3:4" ht="18.75" customHeight="1">
      <c r="C4" s="4"/>
      <c r="D4" s="5"/>
    </row>
    <row r="6" spans="1:5" ht="77.25" customHeight="1">
      <c r="A6" s="90" t="s">
        <v>366</v>
      </c>
      <c r="B6" s="90"/>
      <c r="C6" s="90"/>
      <c r="D6" s="90"/>
      <c r="E6" s="18"/>
    </row>
    <row r="7" spans="1:4" ht="15.75" customHeight="1">
      <c r="A7" s="6"/>
      <c r="B7" s="6"/>
      <c r="C7" s="7"/>
      <c r="D7" s="8" t="s">
        <v>4</v>
      </c>
    </row>
    <row r="8" spans="1:4" s="11" customFormat="1" ht="47.25" customHeight="1">
      <c r="A8" s="9" t="s">
        <v>0</v>
      </c>
      <c r="B8" s="9" t="s">
        <v>10</v>
      </c>
      <c r="C8" s="9" t="s">
        <v>1</v>
      </c>
      <c r="D8" s="10">
        <v>2018</v>
      </c>
    </row>
    <row r="9" spans="1:4" s="11" customFormat="1" ht="15.75" customHeight="1">
      <c r="A9" s="9">
        <v>3</v>
      </c>
      <c r="B9" s="9">
        <v>4</v>
      </c>
      <c r="C9" s="9">
        <v>5</v>
      </c>
      <c r="D9" s="12">
        <v>6</v>
      </c>
    </row>
    <row r="10" spans="1:4" s="13" customFormat="1" ht="46.5" hidden="1">
      <c r="A10" s="25" t="s">
        <v>307</v>
      </c>
      <c r="B10" s="25"/>
      <c r="C10" s="26" t="s">
        <v>281</v>
      </c>
      <c r="D10" s="75">
        <f>D11+D36+D88+D98+D108+D114</f>
        <v>202880401.56</v>
      </c>
    </row>
    <row r="11" spans="1:4" s="13" customFormat="1" ht="62.25" hidden="1">
      <c r="A11" s="27" t="s">
        <v>81</v>
      </c>
      <c r="B11" s="28"/>
      <c r="C11" s="29" t="s">
        <v>282</v>
      </c>
      <c r="D11" s="76">
        <f>D12+D22+D26+D29</f>
        <v>56796111.96</v>
      </c>
    </row>
    <row r="12" spans="1:4" s="13" customFormat="1" ht="46.5" hidden="1">
      <c r="A12" s="27" t="s">
        <v>82</v>
      </c>
      <c r="B12" s="28"/>
      <c r="C12" s="30" t="s">
        <v>83</v>
      </c>
      <c r="D12" s="76">
        <f>D13+D17</f>
        <v>54092804.75</v>
      </c>
    </row>
    <row r="13" spans="1:6" s="13" customFormat="1" ht="30.75" hidden="1">
      <c r="A13" s="27" t="s">
        <v>84</v>
      </c>
      <c r="B13" s="28"/>
      <c r="C13" s="30" t="s">
        <v>54</v>
      </c>
      <c r="D13" s="76">
        <f>D14+D16+D15</f>
        <v>16804604.75</v>
      </c>
      <c r="F13" s="20"/>
    </row>
    <row r="14" spans="1:4" s="13" customFormat="1" ht="30.75" customHeight="1" hidden="1">
      <c r="A14" s="28"/>
      <c r="B14" s="28" t="s">
        <v>15</v>
      </c>
      <c r="C14" s="32" t="s">
        <v>332</v>
      </c>
      <c r="D14" s="76">
        <v>13935902.57</v>
      </c>
    </row>
    <row r="15" spans="1:4" s="13" customFormat="1" ht="30.75" hidden="1">
      <c r="A15" s="28"/>
      <c r="B15" s="28" t="s">
        <v>16</v>
      </c>
      <c r="C15" s="29" t="s">
        <v>19</v>
      </c>
      <c r="D15" s="76">
        <v>1226104</v>
      </c>
    </row>
    <row r="16" spans="1:4" s="13" customFormat="1" ht="15" hidden="1">
      <c r="A16" s="28"/>
      <c r="B16" s="28" t="s">
        <v>14</v>
      </c>
      <c r="C16" s="29" t="s">
        <v>20</v>
      </c>
      <c r="D16" s="76">
        <v>1642598.18</v>
      </c>
    </row>
    <row r="17" spans="1:4" s="13" customFormat="1" ht="30.75" hidden="1">
      <c r="A17" s="27" t="s">
        <v>218</v>
      </c>
      <c r="B17" s="28"/>
      <c r="C17" s="29" t="s">
        <v>263</v>
      </c>
      <c r="D17" s="76">
        <f>D18+D19+D21+D20</f>
        <v>37288200</v>
      </c>
    </row>
    <row r="18" spans="1:4" s="13" customFormat="1" ht="62.25" hidden="1">
      <c r="A18" s="27"/>
      <c r="B18" s="28" t="s">
        <v>13</v>
      </c>
      <c r="C18" s="32" t="s">
        <v>30</v>
      </c>
      <c r="D18" s="76">
        <v>32786422</v>
      </c>
    </row>
    <row r="19" spans="1:4" s="13" customFormat="1" ht="30.75" hidden="1">
      <c r="A19" s="27"/>
      <c r="B19" s="28" t="s">
        <v>15</v>
      </c>
      <c r="C19" s="32" t="s">
        <v>332</v>
      </c>
      <c r="D19" s="76">
        <v>1596432</v>
      </c>
    </row>
    <row r="20" spans="1:4" s="13" customFormat="1" ht="15" hidden="1">
      <c r="A20" s="27"/>
      <c r="B20" s="28" t="s">
        <v>17</v>
      </c>
      <c r="C20" s="29" t="s">
        <v>18</v>
      </c>
      <c r="D20" s="76">
        <v>0</v>
      </c>
    </row>
    <row r="21" spans="1:4" s="13" customFormat="1" ht="30.75" hidden="1">
      <c r="A21" s="28"/>
      <c r="B21" s="28" t="s">
        <v>16</v>
      </c>
      <c r="C21" s="29" t="s">
        <v>19</v>
      </c>
      <c r="D21" s="76">
        <v>2905346</v>
      </c>
    </row>
    <row r="22" spans="1:4" s="13" customFormat="1" ht="62.25" hidden="1">
      <c r="A22" s="27" t="s">
        <v>89</v>
      </c>
      <c r="B22" s="33"/>
      <c r="C22" s="30" t="s">
        <v>75</v>
      </c>
      <c r="D22" s="76">
        <f>D23</f>
        <v>617960.75</v>
      </c>
    </row>
    <row r="23" spans="1:4" s="13" customFormat="1" ht="78" hidden="1">
      <c r="A23" s="27" t="s">
        <v>264</v>
      </c>
      <c r="B23" s="33"/>
      <c r="C23" s="30" t="s">
        <v>43</v>
      </c>
      <c r="D23" s="76">
        <f>D24+D25</f>
        <v>617960.75</v>
      </c>
    </row>
    <row r="24" spans="1:4" s="13" customFormat="1" ht="62.25" hidden="1">
      <c r="A24" s="27"/>
      <c r="B24" s="28" t="s">
        <v>13</v>
      </c>
      <c r="C24" s="32" t="s">
        <v>30</v>
      </c>
      <c r="D24" s="76">
        <v>478337.22</v>
      </c>
    </row>
    <row r="25" spans="1:4" s="13" customFormat="1" ht="15" hidden="1">
      <c r="A25" s="28"/>
      <c r="B25" s="28" t="s">
        <v>17</v>
      </c>
      <c r="C25" s="29" t="s">
        <v>18</v>
      </c>
      <c r="D25" s="76">
        <v>139623.53</v>
      </c>
    </row>
    <row r="26" spans="1:4" s="13" customFormat="1" ht="30.75" hidden="1">
      <c r="A26" s="27" t="s">
        <v>96</v>
      </c>
      <c r="B26" s="28"/>
      <c r="C26" s="29" t="s">
        <v>97</v>
      </c>
      <c r="D26" s="76">
        <f>D27</f>
        <v>1241300</v>
      </c>
    </row>
    <row r="27" spans="1:4" s="13" customFormat="1" ht="78" hidden="1">
      <c r="A27" s="27" t="s">
        <v>265</v>
      </c>
      <c r="B27" s="28"/>
      <c r="C27" s="29" t="s">
        <v>266</v>
      </c>
      <c r="D27" s="76">
        <f>D28</f>
        <v>1241300</v>
      </c>
    </row>
    <row r="28" spans="1:4" s="13" customFormat="1" ht="15" hidden="1">
      <c r="A28" s="27"/>
      <c r="B28" s="28" t="s">
        <v>17</v>
      </c>
      <c r="C28" s="29" t="s">
        <v>18</v>
      </c>
      <c r="D28" s="76">
        <v>1241300</v>
      </c>
    </row>
    <row r="29" spans="1:4" s="13" customFormat="1" ht="46.5" hidden="1">
      <c r="A29" s="28" t="s">
        <v>372</v>
      </c>
      <c r="B29" s="28"/>
      <c r="C29" s="29" t="s">
        <v>334</v>
      </c>
      <c r="D29" s="76">
        <f>D30</f>
        <v>844046.46</v>
      </c>
    </row>
    <row r="30" spans="1:9" s="13" customFormat="1" ht="46.5" hidden="1">
      <c r="A30" s="28" t="s">
        <v>371</v>
      </c>
      <c r="B30" s="28"/>
      <c r="C30" s="29" t="s">
        <v>172</v>
      </c>
      <c r="D30" s="76">
        <f>D32</f>
        <v>844046.46</v>
      </c>
      <c r="E30" s="66"/>
      <c r="F30" s="21"/>
      <c r="G30" s="22"/>
      <c r="H30" s="23"/>
      <c r="I30" s="24"/>
    </row>
    <row r="31" spans="1:9" s="13" customFormat="1" ht="15" hidden="1">
      <c r="A31" s="28"/>
      <c r="B31" s="28"/>
      <c r="C31" s="29" t="s">
        <v>362</v>
      </c>
      <c r="D31" s="76"/>
      <c r="E31" s="66"/>
      <c r="F31" s="21"/>
      <c r="G31" s="22"/>
      <c r="H31" s="23"/>
      <c r="I31" s="24"/>
    </row>
    <row r="32" spans="1:9" s="13" customFormat="1" ht="30.75" hidden="1">
      <c r="A32" s="28"/>
      <c r="B32" s="28" t="s">
        <v>15</v>
      </c>
      <c r="C32" s="31" t="s">
        <v>332</v>
      </c>
      <c r="D32" s="76">
        <f>D33</f>
        <v>844046.46</v>
      </c>
      <c r="E32" s="66"/>
      <c r="F32" s="21"/>
      <c r="G32" s="22"/>
      <c r="H32" s="23"/>
      <c r="I32" s="24"/>
    </row>
    <row r="33" spans="1:9" s="13" customFormat="1" ht="15" hidden="1">
      <c r="A33" s="28"/>
      <c r="B33" s="28"/>
      <c r="C33" s="29" t="s">
        <v>377</v>
      </c>
      <c r="D33" s="76">
        <f>D34+D35</f>
        <v>844046.46</v>
      </c>
      <c r="E33" s="66"/>
      <c r="F33" s="21"/>
      <c r="G33" s="22"/>
      <c r="H33" s="23"/>
      <c r="I33" s="24"/>
    </row>
    <row r="34" spans="1:9" s="13" customFormat="1" ht="15" hidden="1">
      <c r="A34" s="28"/>
      <c r="B34" s="28"/>
      <c r="C34" s="38" t="s">
        <v>338</v>
      </c>
      <c r="D34" s="76">
        <v>240562.22</v>
      </c>
      <c r="E34" s="66"/>
      <c r="F34" s="21"/>
      <c r="G34" s="22"/>
      <c r="H34" s="23"/>
      <c r="I34" s="24"/>
    </row>
    <row r="35" spans="1:9" s="13" customFormat="1" ht="15" hidden="1">
      <c r="A35" s="28"/>
      <c r="B35" s="28"/>
      <c r="C35" s="38" t="s">
        <v>339</v>
      </c>
      <c r="D35" s="76">
        <v>603484.24</v>
      </c>
      <c r="E35" s="66"/>
      <c r="F35" s="21"/>
      <c r="G35" s="22"/>
      <c r="H35" s="23"/>
      <c r="I35" s="24"/>
    </row>
    <row r="36" spans="1:4" s="13" customFormat="1" ht="62.25" hidden="1">
      <c r="A36" s="27" t="s">
        <v>85</v>
      </c>
      <c r="B36" s="28"/>
      <c r="C36" s="29" t="s">
        <v>267</v>
      </c>
      <c r="D36" s="76">
        <f>D37+D46+D53+D58+D80+D75</f>
        <v>125331720.27999999</v>
      </c>
    </row>
    <row r="37" spans="1:4" s="13" customFormat="1" ht="46.5" hidden="1">
      <c r="A37" s="27" t="s">
        <v>86</v>
      </c>
      <c r="B37" s="28"/>
      <c r="C37" s="29" t="s">
        <v>87</v>
      </c>
      <c r="D37" s="76">
        <f>D38+D42</f>
        <v>108078777.75999999</v>
      </c>
    </row>
    <row r="38" spans="1:4" s="13" customFormat="1" ht="30.75" hidden="1">
      <c r="A38" s="27" t="s">
        <v>88</v>
      </c>
      <c r="B38" s="28"/>
      <c r="C38" s="30" t="s">
        <v>54</v>
      </c>
      <c r="D38" s="76">
        <f>D39+D40+D41</f>
        <v>21735277.759999998</v>
      </c>
    </row>
    <row r="39" spans="1:4" s="13" customFormat="1" ht="30.75" hidden="1">
      <c r="A39" s="28"/>
      <c r="B39" s="28" t="s">
        <v>15</v>
      </c>
      <c r="C39" s="32" t="s">
        <v>332</v>
      </c>
      <c r="D39" s="76">
        <v>4292340.18</v>
      </c>
    </row>
    <row r="40" spans="1:4" s="13" customFormat="1" ht="30.75" hidden="1">
      <c r="A40" s="28"/>
      <c r="B40" s="33" t="s">
        <v>16</v>
      </c>
      <c r="C40" s="30" t="s">
        <v>19</v>
      </c>
      <c r="D40" s="76">
        <v>16897436.58</v>
      </c>
    </row>
    <row r="41" spans="1:4" s="13" customFormat="1" ht="15" hidden="1">
      <c r="A41" s="28"/>
      <c r="B41" s="28" t="s">
        <v>14</v>
      </c>
      <c r="C41" s="29" t="s">
        <v>20</v>
      </c>
      <c r="D41" s="76">
        <v>545501</v>
      </c>
    </row>
    <row r="42" spans="1:4" s="13" customFormat="1" ht="30.75" hidden="1">
      <c r="A42" s="27" t="s">
        <v>268</v>
      </c>
      <c r="B42" s="28"/>
      <c r="C42" s="29" t="s">
        <v>263</v>
      </c>
      <c r="D42" s="76">
        <f>D43+D44+D45</f>
        <v>86343500</v>
      </c>
    </row>
    <row r="43" spans="1:4" s="13" customFormat="1" ht="62.25" hidden="1">
      <c r="A43" s="27"/>
      <c r="B43" s="28" t="s">
        <v>13</v>
      </c>
      <c r="C43" s="32" t="s">
        <v>30</v>
      </c>
      <c r="D43" s="76">
        <v>18647561</v>
      </c>
    </row>
    <row r="44" spans="1:4" s="13" customFormat="1" ht="30.75" hidden="1">
      <c r="A44" s="27"/>
      <c r="B44" s="28" t="s">
        <v>15</v>
      </c>
      <c r="C44" s="32" t="s">
        <v>332</v>
      </c>
      <c r="D44" s="76">
        <v>240456</v>
      </c>
    </row>
    <row r="45" spans="1:4" s="13" customFormat="1" ht="30.75" hidden="1">
      <c r="A45" s="28"/>
      <c r="B45" s="28" t="s">
        <v>16</v>
      </c>
      <c r="C45" s="29" t="s">
        <v>19</v>
      </c>
      <c r="D45" s="76">
        <v>67455483</v>
      </c>
    </row>
    <row r="46" spans="1:4" s="13" customFormat="1" ht="62.25" hidden="1">
      <c r="A46" s="27" t="s">
        <v>90</v>
      </c>
      <c r="B46" s="33"/>
      <c r="C46" s="30" t="s">
        <v>75</v>
      </c>
      <c r="D46" s="76">
        <f>D49+D47</f>
        <v>3919016.05</v>
      </c>
    </row>
    <row r="47" spans="1:4" s="13" customFormat="1" ht="30.75" hidden="1">
      <c r="A47" s="27" t="s">
        <v>445</v>
      </c>
      <c r="B47" s="33"/>
      <c r="C47" s="77" t="s">
        <v>444</v>
      </c>
      <c r="D47" s="76">
        <f>D48</f>
        <v>174376.8</v>
      </c>
    </row>
    <row r="48" spans="1:4" s="13" customFormat="1" ht="30.75" hidden="1">
      <c r="A48" s="27"/>
      <c r="B48" s="28" t="s">
        <v>16</v>
      </c>
      <c r="C48" s="29" t="s">
        <v>19</v>
      </c>
      <c r="D48" s="76">
        <v>174376.8</v>
      </c>
    </row>
    <row r="49" spans="1:4" s="13" customFormat="1" ht="78" hidden="1">
      <c r="A49" s="27" t="s">
        <v>269</v>
      </c>
      <c r="B49" s="33"/>
      <c r="C49" s="30" t="s">
        <v>43</v>
      </c>
      <c r="D49" s="76">
        <f>D50+D51+D52</f>
        <v>3744639.25</v>
      </c>
    </row>
    <row r="50" spans="1:4" s="13" customFormat="1" ht="62.25" hidden="1">
      <c r="A50" s="27"/>
      <c r="B50" s="28" t="s">
        <v>13</v>
      </c>
      <c r="C50" s="32" t="s">
        <v>30</v>
      </c>
      <c r="D50" s="76">
        <v>613949.25</v>
      </c>
    </row>
    <row r="51" spans="1:4" s="13" customFormat="1" ht="15" hidden="1">
      <c r="A51" s="28"/>
      <c r="B51" s="28" t="s">
        <v>17</v>
      </c>
      <c r="C51" s="29" t="s">
        <v>18</v>
      </c>
      <c r="D51" s="76">
        <v>1366491.04</v>
      </c>
    </row>
    <row r="52" spans="1:4" s="13" customFormat="1" ht="30.75" hidden="1">
      <c r="A52" s="28"/>
      <c r="B52" s="28" t="s">
        <v>16</v>
      </c>
      <c r="C52" s="29" t="s">
        <v>19</v>
      </c>
      <c r="D52" s="76">
        <v>1764198.96</v>
      </c>
    </row>
    <row r="53" spans="1:4" s="13" customFormat="1" ht="30.75" hidden="1">
      <c r="A53" s="27" t="s">
        <v>115</v>
      </c>
      <c r="B53" s="28"/>
      <c r="C53" s="29" t="s">
        <v>97</v>
      </c>
      <c r="D53" s="76">
        <f>D54</f>
        <v>9588700</v>
      </c>
    </row>
    <row r="54" spans="1:4" s="13" customFormat="1" ht="46.5" hidden="1">
      <c r="A54" s="27" t="s">
        <v>279</v>
      </c>
      <c r="B54" s="28"/>
      <c r="C54" s="29" t="s">
        <v>280</v>
      </c>
      <c r="D54" s="76">
        <f>D55+D56+D57</f>
        <v>9588700</v>
      </c>
    </row>
    <row r="55" spans="1:4" s="13" customFormat="1" ht="30.75" hidden="1">
      <c r="A55" s="27"/>
      <c r="B55" s="28" t="s">
        <v>15</v>
      </c>
      <c r="C55" s="32" t="s">
        <v>332</v>
      </c>
      <c r="D55" s="76">
        <v>1281200.57</v>
      </c>
    </row>
    <row r="56" spans="1:4" s="13" customFormat="1" ht="15" hidden="1">
      <c r="A56" s="28"/>
      <c r="B56" s="28" t="s">
        <v>17</v>
      </c>
      <c r="C56" s="29" t="s">
        <v>18</v>
      </c>
      <c r="D56" s="76">
        <v>132500</v>
      </c>
    </row>
    <row r="57" spans="1:4" s="13" customFormat="1" ht="30.75" hidden="1">
      <c r="A57" s="28"/>
      <c r="B57" s="28" t="s">
        <v>16</v>
      </c>
      <c r="C57" s="29" t="s">
        <v>19</v>
      </c>
      <c r="D57" s="76">
        <v>8174999.43</v>
      </c>
    </row>
    <row r="58" spans="1:4" s="13" customFormat="1" ht="46.5" hidden="1">
      <c r="A58" s="28" t="s">
        <v>333</v>
      </c>
      <c r="B58" s="28"/>
      <c r="C58" s="29" t="s">
        <v>334</v>
      </c>
      <c r="D58" s="76">
        <f>D59</f>
        <v>3119464.52</v>
      </c>
    </row>
    <row r="59" spans="1:4" s="13" customFormat="1" ht="46.5" hidden="1">
      <c r="A59" s="28" t="s">
        <v>335</v>
      </c>
      <c r="B59" s="28"/>
      <c r="C59" s="29" t="s">
        <v>172</v>
      </c>
      <c r="D59" s="76">
        <f>D60+D71</f>
        <v>3119464.52</v>
      </c>
    </row>
    <row r="60" spans="1:4" s="13" customFormat="1" ht="30.75" hidden="1">
      <c r="A60" s="28"/>
      <c r="B60" s="28" t="s">
        <v>16</v>
      </c>
      <c r="C60" s="29" t="s">
        <v>19</v>
      </c>
      <c r="D60" s="76">
        <f>D62+D65+D68</f>
        <v>2798902.94</v>
      </c>
    </row>
    <row r="61" spans="1:4" s="13" customFormat="1" ht="15" hidden="1">
      <c r="A61" s="28"/>
      <c r="B61" s="28"/>
      <c r="C61" s="32" t="s">
        <v>337</v>
      </c>
      <c r="D61" s="76"/>
    </row>
    <row r="62" spans="1:4" s="13" customFormat="1" ht="15" hidden="1">
      <c r="A62" s="28"/>
      <c r="B62" s="28"/>
      <c r="C62" s="29" t="s">
        <v>336</v>
      </c>
      <c r="D62" s="76">
        <f>D63+D64</f>
        <v>733466.67</v>
      </c>
    </row>
    <row r="63" spans="1:4" s="13" customFormat="1" ht="15" hidden="1">
      <c r="A63" s="28"/>
      <c r="B63" s="28"/>
      <c r="C63" s="38" t="s">
        <v>338</v>
      </c>
      <c r="D63" s="76">
        <v>183366.67</v>
      </c>
    </row>
    <row r="64" spans="1:4" s="13" customFormat="1" ht="15" hidden="1">
      <c r="A64" s="28"/>
      <c r="B64" s="28"/>
      <c r="C64" s="38" t="s">
        <v>339</v>
      </c>
      <c r="D64" s="76">
        <v>550100</v>
      </c>
    </row>
    <row r="65" spans="1:4" s="13" customFormat="1" ht="30.75" hidden="1">
      <c r="A65" s="28"/>
      <c r="B65" s="28"/>
      <c r="C65" s="38" t="s">
        <v>368</v>
      </c>
      <c r="D65" s="76">
        <f>D66+D67</f>
        <v>1641536.27</v>
      </c>
    </row>
    <row r="66" spans="1:4" s="13" customFormat="1" ht="15" hidden="1">
      <c r="A66" s="28"/>
      <c r="B66" s="28"/>
      <c r="C66" s="38" t="s">
        <v>338</v>
      </c>
      <c r="D66" s="76">
        <v>610652.95</v>
      </c>
    </row>
    <row r="67" spans="1:4" s="13" customFormat="1" ht="15" hidden="1">
      <c r="A67" s="28"/>
      <c r="B67" s="28"/>
      <c r="C67" s="38" t="s">
        <v>339</v>
      </c>
      <c r="D67" s="76">
        <v>1030883.32</v>
      </c>
    </row>
    <row r="68" spans="1:4" s="13" customFormat="1" ht="15" hidden="1">
      <c r="A68" s="28"/>
      <c r="B68" s="28"/>
      <c r="C68" s="38" t="s">
        <v>369</v>
      </c>
      <c r="D68" s="76">
        <f>D69+D70</f>
        <v>423900</v>
      </c>
    </row>
    <row r="69" spans="1:4" s="13" customFormat="1" ht="15" hidden="1">
      <c r="A69" s="28"/>
      <c r="B69" s="28"/>
      <c r="C69" s="38" t="s">
        <v>338</v>
      </c>
      <c r="D69" s="76">
        <v>134383.79</v>
      </c>
    </row>
    <row r="70" spans="1:4" s="13" customFormat="1" ht="15" hidden="1">
      <c r="A70" s="28"/>
      <c r="B70" s="28"/>
      <c r="C70" s="38" t="s">
        <v>339</v>
      </c>
      <c r="D70" s="76">
        <v>289516.21</v>
      </c>
    </row>
    <row r="71" spans="1:4" s="13" customFormat="1" ht="30.75" hidden="1">
      <c r="A71" s="28"/>
      <c r="B71" s="28" t="s">
        <v>15</v>
      </c>
      <c r="C71" s="31" t="s">
        <v>332</v>
      </c>
      <c r="D71" s="76">
        <f>D72</f>
        <v>320561.58</v>
      </c>
    </row>
    <row r="72" spans="1:4" s="13" customFormat="1" ht="15" hidden="1">
      <c r="A72" s="28"/>
      <c r="B72" s="28"/>
      <c r="C72" s="67" t="s">
        <v>370</v>
      </c>
      <c r="D72" s="76">
        <f>D73+D74</f>
        <v>320561.58</v>
      </c>
    </row>
    <row r="73" spans="1:4" s="13" customFormat="1" ht="15" hidden="1">
      <c r="A73" s="28"/>
      <c r="B73" s="28"/>
      <c r="C73" s="38" t="s">
        <v>338</v>
      </c>
      <c r="D73" s="76">
        <v>97922.98</v>
      </c>
    </row>
    <row r="74" spans="1:4" s="13" customFormat="1" ht="15" hidden="1">
      <c r="A74" s="28"/>
      <c r="B74" s="28"/>
      <c r="C74" s="38" t="s">
        <v>339</v>
      </c>
      <c r="D74" s="76">
        <v>222638.6</v>
      </c>
    </row>
    <row r="75" spans="1:4" s="13" customFormat="1" ht="15" hidden="1">
      <c r="A75" s="82" t="s">
        <v>416</v>
      </c>
      <c r="B75" s="42"/>
      <c r="C75" s="84" t="s">
        <v>417</v>
      </c>
      <c r="D75" s="76">
        <f>D76+D78</f>
        <v>65119.95</v>
      </c>
    </row>
    <row r="76" spans="1:4" s="13" customFormat="1" ht="30.75" hidden="1">
      <c r="A76" s="83" t="s">
        <v>418</v>
      </c>
      <c r="B76" s="42"/>
      <c r="C76" s="84" t="s">
        <v>419</v>
      </c>
      <c r="D76" s="76">
        <f>D77</f>
        <v>19600</v>
      </c>
    </row>
    <row r="77" spans="1:4" s="13" customFormat="1" ht="30.75" hidden="1">
      <c r="A77" s="68"/>
      <c r="B77" s="28" t="s">
        <v>16</v>
      </c>
      <c r="C77" s="63" t="s">
        <v>19</v>
      </c>
      <c r="D77" s="76">
        <v>19600</v>
      </c>
    </row>
    <row r="78" spans="1:4" s="13" customFormat="1" ht="30.75" hidden="1">
      <c r="A78" s="83" t="s">
        <v>420</v>
      </c>
      <c r="B78" s="72"/>
      <c r="C78" s="84" t="s">
        <v>421</v>
      </c>
      <c r="D78" s="76">
        <f>D79</f>
        <v>45519.95</v>
      </c>
    </row>
    <row r="79" spans="1:4" s="13" customFormat="1" ht="30.75" hidden="1">
      <c r="A79" s="28"/>
      <c r="B79" s="28" t="s">
        <v>16</v>
      </c>
      <c r="C79" s="63" t="s">
        <v>19</v>
      </c>
      <c r="D79" s="76">
        <v>45519.95</v>
      </c>
    </row>
    <row r="80" spans="1:4" s="13" customFormat="1" ht="30.75" hidden="1">
      <c r="A80" s="28" t="s">
        <v>359</v>
      </c>
      <c r="B80" s="28"/>
      <c r="C80" s="38" t="s">
        <v>360</v>
      </c>
      <c r="D80" s="76">
        <f>D81</f>
        <v>560642</v>
      </c>
    </row>
    <row r="81" spans="1:4" s="13" customFormat="1" ht="30.75" hidden="1">
      <c r="A81" s="28" t="s">
        <v>379</v>
      </c>
      <c r="B81" s="28"/>
      <c r="C81" s="38" t="s">
        <v>361</v>
      </c>
      <c r="D81" s="76">
        <f>D82</f>
        <v>560642</v>
      </c>
    </row>
    <row r="82" spans="1:4" s="13" customFormat="1" ht="30.75" hidden="1">
      <c r="A82" s="28"/>
      <c r="B82" s="28" t="s">
        <v>16</v>
      </c>
      <c r="C82" s="29" t="s">
        <v>19</v>
      </c>
      <c r="D82" s="76">
        <f>D86+D87+D85+D84</f>
        <v>560642</v>
      </c>
    </row>
    <row r="83" spans="1:4" s="13" customFormat="1" ht="15" hidden="1">
      <c r="A83" s="28"/>
      <c r="B83" s="28"/>
      <c r="C83" s="32" t="s">
        <v>362</v>
      </c>
      <c r="D83" s="76"/>
    </row>
    <row r="84" spans="1:4" s="13" customFormat="1" ht="15" hidden="1">
      <c r="A84" s="28"/>
      <c r="B84" s="28"/>
      <c r="C84" s="31" t="s">
        <v>367</v>
      </c>
      <c r="D84" s="76">
        <v>504577</v>
      </c>
    </row>
    <row r="85" spans="1:4" s="13" customFormat="1" ht="15" hidden="1">
      <c r="A85" s="28"/>
      <c r="B85" s="28"/>
      <c r="C85" s="32" t="s">
        <v>364</v>
      </c>
      <c r="D85" s="76">
        <v>547</v>
      </c>
    </row>
    <row r="86" spans="1:4" s="13" customFormat="1" ht="15" hidden="1">
      <c r="A86" s="28"/>
      <c r="B86" s="28"/>
      <c r="C86" s="32" t="s">
        <v>374</v>
      </c>
      <c r="D86" s="76">
        <v>28040</v>
      </c>
    </row>
    <row r="87" spans="1:4" s="13" customFormat="1" ht="30.75" hidden="1">
      <c r="A87" s="28"/>
      <c r="B87" s="28"/>
      <c r="C87" s="32" t="s">
        <v>363</v>
      </c>
      <c r="D87" s="76">
        <v>27478</v>
      </c>
    </row>
    <row r="88" spans="1:4" s="13" customFormat="1" ht="62.25" hidden="1">
      <c r="A88" s="27" t="s">
        <v>171</v>
      </c>
      <c r="B88" s="28"/>
      <c r="C88" s="29" t="s">
        <v>271</v>
      </c>
      <c r="D88" s="76">
        <f>D89+D92+D95</f>
        <v>9365357.25</v>
      </c>
    </row>
    <row r="89" spans="1:4" s="13" customFormat="1" ht="46.5" hidden="1">
      <c r="A89" s="27" t="s">
        <v>91</v>
      </c>
      <c r="B89" s="28"/>
      <c r="C89" s="29" t="s">
        <v>92</v>
      </c>
      <c r="D89" s="76">
        <f>D90</f>
        <v>9008984</v>
      </c>
    </row>
    <row r="90" spans="1:4" s="13" customFormat="1" ht="30.75" hidden="1">
      <c r="A90" s="27" t="s">
        <v>93</v>
      </c>
      <c r="B90" s="28"/>
      <c r="C90" s="30" t="s">
        <v>54</v>
      </c>
      <c r="D90" s="76">
        <f>D91</f>
        <v>9008984</v>
      </c>
    </row>
    <row r="91" spans="1:4" s="13" customFormat="1" ht="30.75" hidden="1">
      <c r="A91" s="27"/>
      <c r="B91" s="28" t="s">
        <v>16</v>
      </c>
      <c r="C91" s="29" t="s">
        <v>19</v>
      </c>
      <c r="D91" s="76">
        <v>9008984</v>
      </c>
    </row>
    <row r="92" spans="1:4" s="13" customFormat="1" ht="30.75" hidden="1">
      <c r="A92" s="27" t="s">
        <v>94</v>
      </c>
      <c r="B92" s="28"/>
      <c r="C92" s="29" t="s">
        <v>95</v>
      </c>
      <c r="D92" s="76">
        <f>D93</f>
        <v>106373.25</v>
      </c>
    </row>
    <row r="93" spans="1:4" s="13" customFormat="1" ht="30.75" hidden="1">
      <c r="A93" s="27" t="s">
        <v>175</v>
      </c>
      <c r="B93" s="28"/>
      <c r="C93" s="30" t="s">
        <v>38</v>
      </c>
      <c r="D93" s="76">
        <f>D94</f>
        <v>106373.25</v>
      </c>
    </row>
    <row r="94" spans="1:4" s="13" customFormat="1" ht="30.75" hidden="1">
      <c r="A94" s="28"/>
      <c r="B94" s="28" t="s">
        <v>16</v>
      </c>
      <c r="C94" s="29" t="s">
        <v>19</v>
      </c>
      <c r="D94" s="76">
        <v>106373.25</v>
      </c>
    </row>
    <row r="95" spans="1:4" s="13" customFormat="1" ht="62.25" hidden="1">
      <c r="A95" s="27" t="s">
        <v>116</v>
      </c>
      <c r="B95" s="33"/>
      <c r="C95" s="30" t="s">
        <v>75</v>
      </c>
      <c r="D95" s="76">
        <f>D96</f>
        <v>250000</v>
      </c>
    </row>
    <row r="96" spans="1:4" s="13" customFormat="1" ht="78" hidden="1">
      <c r="A96" s="27" t="s">
        <v>270</v>
      </c>
      <c r="B96" s="33"/>
      <c r="C96" s="30" t="s">
        <v>43</v>
      </c>
      <c r="D96" s="76">
        <f>D97</f>
        <v>250000</v>
      </c>
    </row>
    <row r="97" spans="1:4" s="13" customFormat="1" ht="30.75" hidden="1">
      <c r="A97" s="27"/>
      <c r="B97" s="28" t="s">
        <v>16</v>
      </c>
      <c r="C97" s="29" t="s">
        <v>19</v>
      </c>
      <c r="D97" s="76">
        <v>250000</v>
      </c>
    </row>
    <row r="98" spans="1:4" s="13" customFormat="1" ht="62.25" hidden="1">
      <c r="A98" s="27" t="s">
        <v>117</v>
      </c>
      <c r="B98" s="28"/>
      <c r="C98" s="29" t="s">
        <v>272</v>
      </c>
      <c r="D98" s="76">
        <f>D99</f>
        <v>2560901.7199999997</v>
      </c>
    </row>
    <row r="99" spans="1:4" s="13" customFormat="1" ht="46.5" hidden="1">
      <c r="A99" s="27" t="s">
        <v>98</v>
      </c>
      <c r="B99" s="28"/>
      <c r="C99" s="29" t="s">
        <v>99</v>
      </c>
      <c r="D99" s="76">
        <f>D100+D105</f>
        <v>2560901.7199999997</v>
      </c>
    </row>
    <row r="100" spans="1:4" s="13" customFormat="1" ht="15" hidden="1">
      <c r="A100" s="27" t="s">
        <v>274</v>
      </c>
      <c r="B100" s="43" t="s">
        <v>37</v>
      </c>
      <c r="C100" s="30" t="s">
        <v>100</v>
      </c>
      <c r="D100" s="76">
        <f>D102+D103+D104+D101</f>
        <v>1850300</v>
      </c>
    </row>
    <row r="101" spans="1:4" s="13" customFormat="1" ht="62.25" hidden="1">
      <c r="A101" s="27"/>
      <c r="B101" s="28" t="s">
        <v>13</v>
      </c>
      <c r="C101" s="32" t="s">
        <v>30</v>
      </c>
      <c r="D101" s="76">
        <v>40395</v>
      </c>
    </row>
    <row r="102" spans="1:4" s="13" customFormat="1" ht="30.75" hidden="1">
      <c r="A102" s="27"/>
      <c r="B102" s="28" t="s">
        <v>15</v>
      </c>
      <c r="C102" s="32" t="s">
        <v>332</v>
      </c>
      <c r="D102" s="76">
        <v>171876.8</v>
      </c>
    </row>
    <row r="103" spans="1:4" s="13" customFormat="1" ht="15" hidden="1">
      <c r="A103" s="28"/>
      <c r="B103" s="28" t="s">
        <v>17</v>
      </c>
      <c r="C103" s="29" t="s">
        <v>18</v>
      </c>
      <c r="D103" s="76">
        <v>658585</v>
      </c>
    </row>
    <row r="104" spans="1:4" s="13" customFormat="1" ht="30.75" hidden="1">
      <c r="A104" s="28"/>
      <c r="B104" s="28" t="s">
        <v>16</v>
      </c>
      <c r="C104" s="29" t="s">
        <v>19</v>
      </c>
      <c r="D104" s="76">
        <v>979443.2</v>
      </c>
    </row>
    <row r="105" spans="1:4" s="13" customFormat="1" ht="15" hidden="1">
      <c r="A105" s="27" t="s">
        <v>273</v>
      </c>
      <c r="B105" s="28"/>
      <c r="C105" s="29" t="s">
        <v>8</v>
      </c>
      <c r="D105" s="76">
        <f>D106+D107</f>
        <v>710601.72</v>
      </c>
    </row>
    <row r="106" spans="1:4" s="13" customFormat="1" ht="30.75" hidden="1">
      <c r="A106" s="27"/>
      <c r="B106" s="28" t="s">
        <v>15</v>
      </c>
      <c r="C106" s="32" t="s">
        <v>332</v>
      </c>
      <c r="D106" s="76">
        <v>240024.66</v>
      </c>
    </row>
    <row r="107" spans="1:4" s="13" customFormat="1" ht="30.75" hidden="1">
      <c r="A107" s="28"/>
      <c r="B107" s="28" t="s">
        <v>16</v>
      </c>
      <c r="C107" s="29" t="s">
        <v>19</v>
      </c>
      <c r="D107" s="76">
        <v>470577.06</v>
      </c>
    </row>
    <row r="108" spans="1:4" s="13" customFormat="1" ht="62.25" hidden="1">
      <c r="A108" s="27" t="s">
        <v>101</v>
      </c>
      <c r="B108" s="28"/>
      <c r="C108" s="29" t="s">
        <v>275</v>
      </c>
      <c r="D108" s="76">
        <f>D110</f>
        <v>124823.3</v>
      </c>
    </row>
    <row r="109" spans="1:4" s="13" customFormat="1" ht="15" hidden="1">
      <c r="A109" s="27" t="s">
        <v>101</v>
      </c>
      <c r="B109" s="28"/>
      <c r="C109" s="29" t="s">
        <v>102</v>
      </c>
      <c r="D109" s="76">
        <f>D110</f>
        <v>124823.3</v>
      </c>
    </row>
    <row r="110" spans="1:4" s="13" customFormat="1" ht="30.75" hidden="1">
      <c r="A110" s="28" t="s">
        <v>190</v>
      </c>
      <c r="B110" s="28"/>
      <c r="C110" s="29" t="s">
        <v>39</v>
      </c>
      <c r="D110" s="76">
        <f>D111+D112+D113</f>
        <v>124823.3</v>
      </c>
    </row>
    <row r="111" spans="1:4" s="13" customFormat="1" ht="62.25" hidden="1">
      <c r="A111" s="28"/>
      <c r="B111" s="28" t="s">
        <v>13</v>
      </c>
      <c r="C111" s="32" t="s">
        <v>30</v>
      </c>
      <c r="D111" s="76">
        <v>8600.8</v>
      </c>
    </row>
    <row r="112" spans="1:4" s="13" customFormat="1" ht="30.75" hidden="1">
      <c r="A112" s="28"/>
      <c r="B112" s="28" t="s">
        <v>15</v>
      </c>
      <c r="C112" s="32" t="s">
        <v>332</v>
      </c>
      <c r="D112" s="76">
        <v>100481.66</v>
      </c>
    </row>
    <row r="113" spans="1:4" s="13" customFormat="1" ht="30.75" hidden="1">
      <c r="A113" s="28"/>
      <c r="B113" s="28" t="s">
        <v>16</v>
      </c>
      <c r="C113" s="29" t="s">
        <v>19</v>
      </c>
      <c r="D113" s="76">
        <v>15740.84</v>
      </c>
    </row>
    <row r="114" spans="1:4" s="13" customFormat="1" ht="62.25" hidden="1">
      <c r="A114" s="27" t="s">
        <v>103</v>
      </c>
      <c r="B114" s="28"/>
      <c r="C114" s="29" t="s">
        <v>276</v>
      </c>
      <c r="D114" s="76">
        <f>D115+D119+D123+D131</f>
        <v>8701487.05</v>
      </c>
    </row>
    <row r="115" spans="1:4" s="13" customFormat="1" ht="30.75" hidden="1">
      <c r="A115" s="27" t="s">
        <v>104</v>
      </c>
      <c r="B115" s="28"/>
      <c r="C115" s="29" t="s">
        <v>70</v>
      </c>
      <c r="D115" s="76">
        <f>D116</f>
        <v>1519310</v>
      </c>
    </row>
    <row r="116" spans="1:4" s="13" customFormat="1" ht="15" hidden="1">
      <c r="A116" s="27" t="s">
        <v>105</v>
      </c>
      <c r="B116" s="28"/>
      <c r="C116" s="30" t="s">
        <v>71</v>
      </c>
      <c r="D116" s="76">
        <f>D117+D118</f>
        <v>1519310</v>
      </c>
    </row>
    <row r="117" spans="1:4" s="13" customFormat="1" ht="62.25" hidden="1">
      <c r="A117" s="27"/>
      <c r="B117" s="28" t="s">
        <v>13</v>
      </c>
      <c r="C117" s="32" t="s">
        <v>30</v>
      </c>
      <c r="D117" s="76">
        <v>1460220</v>
      </c>
    </row>
    <row r="118" spans="1:4" s="13" customFormat="1" ht="30.75" hidden="1">
      <c r="A118" s="27"/>
      <c r="B118" s="28" t="s">
        <v>15</v>
      </c>
      <c r="C118" s="32" t="s">
        <v>332</v>
      </c>
      <c r="D118" s="76">
        <v>59090</v>
      </c>
    </row>
    <row r="119" spans="1:4" s="13" customFormat="1" ht="30.75" hidden="1">
      <c r="A119" s="27" t="s">
        <v>106</v>
      </c>
      <c r="B119" s="28"/>
      <c r="C119" s="30" t="s">
        <v>107</v>
      </c>
      <c r="D119" s="76">
        <f>D120</f>
        <v>1195694.5</v>
      </c>
    </row>
    <row r="120" spans="1:4" s="13" customFormat="1" ht="30.75" hidden="1">
      <c r="A120" s="27" t="s">
        <v>108</v>
      </c>
      <c r="B120" s="28"/>
      <c r="C120" s="30" t="s">
        <v>54</v>
      </c>
      <c r="D120" s="76">
        <f>D121+D122</f>
        <v>1195694.5</v>
      </c>
    </row>
    <row r="121" spans="1:4" s="13" customFormat="1" ht="62.25" hidden="1">
      <c r="A121" s="27"/>
      <c r="B121" s="28" t="s">
        <v>13</v>
      </c>
      <c r="C121" s="32" t="s">
        <v>30</v>
      </c>
      <c r="D121" s="76">
        <v>1075088</v>
      </c>
    </row>
    <row r="122" spans="1:4" s="13" customFormat="1" ht="30.75" hidden="1">
      <c r="A122" s="28"/>
      <c r="B122" s="28" t="s">
        <v>15</v>
      </c>
      <c r="C122" s="32" t="s">
        <v>332</v>
      </c>
      <c r="D122" s="76">
        <v>120606.5</v>
      </c>
    </row>
    <row r="123" spans="1:4" s="13" customFormat="1" ht="30.75" hidden="1">
      <c r="A123" s="28" t="s">
        <v>109</v>
      </c>
      <c r="B123" s="28"/>
      <c r="C123" s="32" t="s">
        <v>110</v>
      </c>
      <c r="D123" s="76">
        <f>D124+D128</f>
        <v>5834482.55</v>
      </c>
    </row>
    <row r="124" spans="1:4" s="13" customFormat="1" ht="30.75" hidden="1">
      <c r="A124" s="28" t="s">
        <v>111</v>
      </c>
      <c r="B124" s="28"/>
      <c r="C124" s="30" t="s">
        <v>54</v>
      </c>
      <c r="D124" s="76">
        <f>D125+D126+D127</f>
        <v>5781482.55</v>
      </c>
    </row>
    <row r="125" spans="1:4" s="13" customFormat="1" ht="62.25" hidden="1">
      <c r="A125" s="28"/>
      <c r="B125" s="28" t="s">
        <v>13</v>
      </c>
      <c r="C125" s="32" t="s">
        <v>30</v>
      </c>
      <c r="D125" s="76">
        <v>3726020</v>
      </c>
    </row>
    <row r="126" spans="1:4" s="13" customFormat="1" ht="30.75" hidden="1">
      <c r="A126" s="28"/>
      <c r="B126" s="28" t="s">
        <v>15</v>
      </c>
      <c r="C126" s="32" t="s">
        <v>332</v>
      </c>
      <c r="D126" s="76">
        <v>1921664.55</v>
      </c>
    </row>
    <row r="127" spans="1:4" s="13" customFormat="1" ht="15" hidden="1">
      <c r="A127" s="28"/>
      <c r="B127" s="28" t="s">
        <v>14</v>
      </c>
      <c r="C127" s="29" t="s">
        <v>20</v>
      </c>
      <c r="D127" s="76">
        <v>133798</v>
      </c>
    </row>
    <row r="128" spans="1:4" s="13" customFormat="1" ht="93" hidden="1">
      <c r="A128" s="28" t="s">
        <v>277</v>
      </c>
      <c r="B128" s="28"/>
      <c r="C128" s="29" t="s">
        <v>278</v>
      </c>
      <c r="D128" s="76">
        <f>D129+D130</f>
        <v>53000</v>
      </c>
    </row>
    <row r="129" spans="1:4" s="13" customFormat="1" ht="62.25" hidden="1">
      <c r="A129" s="28"/>
      <c r="B129" s="28" t="s">
        <v>13</v>
      </c>
      <c r="C129" s="32" t="s">
        <v>30</v>
      </c>
      <c r="D129" s="76">
        <v>39300</v>
      </c>
    </row>
    <row r="130" spans="1:4" s="13" customFormat="1" ht="30.75" hidden="1">
      <c r="A130" s="28"/>
      <c r="B130" s="28" t="s">
        <v>15</v>
      </c>
      <c r="C130" s="32" t="s">
        <v>332</v>
      </c>
      <c r="D130" s="76">
        <v>13700</v>
      </c>
    </row>
    <row r="131" spans="1:4" s="13" customFormat="1" ht="30.75" hidden="1">
      <c r="A131" s="28" t="s">
        <v>112</v>
      </c>
      <c r="B131" s="28"/>
      <c r="C131" s="32" t="s">
        <v>113</v>
      </c>
      <c r="D131" s="76">
        <f>D132</f>
        <v>152000</v>
      </c>
    </row>
    <row r="132" spans="1:4" s="13" customFormat="1" ht="30.75" hidden="1">
      <c r="A132" s="28" t="s">
        <v>192</v>
      </c>
      <c r="B132" s="28"/>
      <c r="C132" s="32" t="s">
        <v>114</v>
      </c>
      <c r="D132" s="76">
        <f>D133</f>
        <v>152000</v>
      </c>
    </row>
    <row r="133" spans="1:4" s="13" customFormat="1" ht="30.75" hidden="1">
      <c r="A133" s="28"/>
      <c r="B133" s="28" t="s">
        <v>15</v>
      </c>
      <c r="C133" s="32" t="s">
        <v>332</v>
      </c>
      <c r="D133" s="76">
        <v>152000</v>
      </c>
    </row>
    <row r="134" spans="1:4" s="13" customFormat="1" ht="46.5">
      <c r="A134" s="25" t="s">
        <v>308</v>
      </c>
      <c r="B134" s="25"/>
      <c r="C134" s="26" t="s">
        <v>294</v>
      </c>
      <c r="D134" s="75">
        <f>D135+D144</f>
        <v>23047666.39</v>
      </c>
    </row>
    <row r="135" spans="1:4" s="13" customFormat="1" ht="62.25" hidden="1">
      <c r="A135" s="28" t="s">
        <v>209</v>
      </c>
      <c r="B135" s="28"/>
      <c r="C135" s="29" t="s">
        <v>293</v>
      </c>
      <c r="D135" s="76">
        <f>D136+D141</f>
        <v>726000</v>
      </c>
    </row>
    <row r="136" spans="1:4" s="13" customFormat="1" ht="15" hidden="1">
      <c r="A136" s="28" t="s">
        <v>118</v>
      </c>
      <c r="B136" s="28"/>
      <c r="C136" s="29" t="s">
        <v>119</v>
      </c>
      <c r="D136" s="76">
        <f>D137+D139</f>
        <v>60000</v>
      </c>
    </row>
    <row r="137" spans="1:4" s="13" customFormat="1" ht="15" hidden="1">
      <c r="A137" s="28" t="s">
        <v>176</v>
      </c>
      <c r="B137" s="28"/>
      <c r="C137" s="29" t="s">
        <v>32</v>
      </c>
      <c r="D137" s="76">
        <f>D138</f>
        <v>10000</v>
      </c>
    </row>
    <row r="138" spans="1:4" s="13" customFormat="1" ht="15" hidden="1">
      <c r="A138" s="28"/>
      <c r="B138" s="28" t="s">
        <v>14</v>
      </c>
      <c r="C138" s="29" t="s">
        <v>20</v>
      </c>
      <c r="D138" s="76">
        <v>10000</v>
      </c>
    </row>
    <row r="139" spans="1:4" s="13" customFormat="1" ht="30.75" hidden="1">
      <c r="A139" s="28" t="s">
        <v>177</v>
      </c>
      <c r="B139" s="28"/>
      <c r="C139" s="46" t="s">
        <v>33</v>
      </c>
      <c r="D139" s="76">
        <f>D140</f>
        <v>50000</v>
      </c>
    </row>
    <row r="140" spans="1:4" s="13" customFormat="1" ht="15" hidden="1">
      <c r="A140" s="28"/>
      <c r="B140" s="28" t="s">
        <v>14</v>
      </c>
      <c r="C140" s="29" t="s">
        <v>20</v>
      </c>
      <c r="D140" s="76">
        <v>50000</v>
      </c>
    </row>
    <row r="141" spans="1:4" s="13" customFormat="1" ht="30.75" hidden="1">
      <c r="A141" s="28" t="s">
        <v>129</v>
      </c>
      <c r="B141" s="28"/>
      <c r="C141" s="29" t="s">
        <v>128</v>
      </c>
      <c r="D141" s="76">
        <f>D142</f>
        <v>666000</v>
      </c>
    </row>
    <row r="142" spans="1:4" s="13" customFormat="1" ht="93" hidden="1">
      <c r="A142" s="28" t="s">
        <v>178</v>
      </c>
      <c r="B142" s="28"/>
      <c r="C142" s="69" t="s">
        <v>47</v>
      </c>
      <c r="D142" s="76">
        <f>D143</f>
        <v>666000</v>
      </c>
    </row>
    <row r="143" spans="1:4" s="13" customFormat="1" ht="30.75" hidden="1">
      <c r="A143" s="28"/>
      <c r="B143" s="28" t="s">
        <v>16</v>
      </c>
      <c r="C143" s="29" t="s">
        <v>19</v>
      </c>
      <c r="D143" s="76">
        <v>666000</v>
      </c>
    </row>
    <row r="144" spans="1:4" s="13" customFormat="1" ht="78">
      <c r="A144" s="28" t="s">
        <v>120</v>
      </c>
      <c r="B144" s="28"/>
      <c r="C144" s="29" t="s">
        <v>295</v>
      </c>
      <c r="D144" s="76">
        <f>D145+D175</f>
        <v>22321666.39</v>
      </c>
    </row>
    <row r="145" spans="1:4" s="13" customFormat="1" ht="30.75">
      <c r="A145" s="28" t="s">
        <v>121</v>
      </c>
      <c r="B145" s="28"/>
      <c r="C145" s="29" t="s">
        <v>70</v>
      </c>
      <c r="D145" s="76">
        <f>D146+D148+D152+D155+D158+D160+D162+D165+D168+D171+D173</f>
        <v>20870066.39</v>
      </c>
    </row>
    <row r="146" spans="1:4" s="13" customFormat="1" ht="15">
      <c r="A146" s="28" t="s">
        <v>179</v>
      </c>
      <c r="B146" s="28"/>
      <c r="C146" s="30" t="s">
        <v>9</v>
      </c>
      <c r="D146" s="76">
        <f>D147</f>
        <v>1076677</v>
      </c>
    </row>
    <row r="147" spans="1:4" s="13" customFormat="1" ht="62.25">
      <c r="A147" s="28"/>
      <c r="B147" s="28" t="s">
        <v>13</v>
      </c>
      <c r="C147" s="32" t="s">
        <v>30</v>
      </c>
      <c r="D147" s="76">
        <v>1076677</v>
      </c>
    </row>
    <row r="148" spans="1:4" s="13" customFormat="1" ht="15">
      <c r="A148" s="28" t="s">
        <v>122</v>
      </c>
      <c r="B148" s="28"/>
      <c r="C148" s="30" t="s">
        <v>71</v>
      </c>
      <c r="D148" s="76">
        <f>D149+D150+151:151</f>
        <v>17049472.39</v>
      </c>
    </row>
    <row r="149" spans="1:4" s="13" customFormat="1" ht="62.25">
      <c r="A149" s="28"/>
      <c r="B149" s="28" t="s">
        <v>13</v>
      </c>
      <c r="C149" s="32" t="s">
        <v>30</v>
      </c>
      <c r="D149" s="76">
        <v>11690951</v>
      </c>
    </row>
    <row r="150" spans="1:6" s="13" customFormat="1" ht="30.75">
      <c r="A150" s="28"/>
      <c r="B150" s="28" t="s">
        <v>15</v>
      </c>
      <c r="C150" s="32" t="s">
        <v>332</v>
      </c>
      <c r="D150" s="76">
        <v>5173929.39</v>
      </c>
      <c r="F150" s="20"/>
    </row>
    <row r="151" spans="1:4" s="13" customFormat="1" ht="409.5">
      <c r="A151" s="28"/>
      <c r="B151" s="28" t="s">
        <v>14</v>
      </c>
      <c r="C151" s="29" t="s">
        <v>20</v>
      </c>
      <c r="D151" s="76">
        <v>184592</v>
      </c>
    </row>
    <row r="152" spans="1:4" s="13" customFormat="1" ht="31.5" hidden="1">
      <c r="A152" s="28" t="s">
        <v>296</v>
      </c>
      <c r="B152" s="28"/>
      <c r="C152" s="29" t="s">
        <v>123</v>
      </c>
      <c r="D152" s="76">
        <f>D153+D154</f>
        <v>755200</v>
      </c>
    </row>
    <row r="153" spans="1:4" s="13" customFormat="1" ht="62.25" hidden="1">
      <c r="A153" s="28"/>
      <c r="B153" s="28" t="s">
        <v>13</v>
      </c>
      <c r="C153" s="32" t="s">
        <v>30</v>
      </c>
      <c r="D153" s="76">
        <v>708642</v>
      </c>
    </row>
    <row r="154" spans="1:4" s="13" customFormat="1" ht="30.75" hidden="1">
      <c r="A154" s="28"/>
      <c r="B154" s="28" t="s">
        <v>15</v>
      </c>
      <c r="C154" s="32" t="s">
        <v>332</v>
      </c>
      <c r="D154" s="76">
        <v>46558</v>
      </c>
    </row>
    <row r="155" spans="1:4" s="13" customFormat="1" ht="46.5" hidden="1">
      <c r="A155" s="28" t="s">
        <v>124</v>
      </c>
      <c r="B155" s="28"/>
      <c r="C155" s="29" t="s">
        <v>24</v>
      </c>
      <c r="D155" s="76">
        <f>D156+D157</f>
        <v>181500</v>
      </c>
    </row>
    <row r="156" spans="1:4" s="13" customFormat="1" ht="62.25" hidden="1">
      <c r="A156" s="28"/>
      <c r="B156" s="28" t="s">
        <v>13</v>
      </c>
      <c r="C156" s="32" t="s">
        <v>30</v>
      </c>
      <c r="D156" s="76">
        <v>87600</v>
      </c>
    </row>
    <row r="157" spans="1:4" s="13" customFormat="1" ht="30.75" hidden="1">
      <c r="A157" s="28"/>
      <c r="B157" s="28" t="s">
        <v>15</v>
      </c>
      <c r="C157" s="32" t="s">
        <v>332</v>
      </c>
      <c r="D157" s="76">
        <v>93900</v>
      </c>
    </row>
    <row r="158" spans="1:4" s="13" customFormat="1" ht="15" hidden="1">
      <c r="A158" s="28" t="s">
        <v>297</v>
      </c>
      <c r="B158" s="28"/>
      <c r="C158" s="32" t="s">
        <v>12</v>
      </c>
      <c r="D158" s="76">
        <f>D159</f>
        <v>2100</v>
      </c>
    </row>
    <row r="159" spans="1:4" s="13" customFormat="1" ht="30.75" hidden="1">
      <c r="A159" s="28"/>
      <c r="B159" s="28" t="s">
        <v>15</v>
      </c>
      <c r="C159" s="32" t="s">
        <v>332</v>
      </c>
      <c r="D159" s="76">
        <v>2100</v>
      </c>
    </row>
    <row r="160" spans="1:4" s="13" customFormat="1" ht="30.75" hidden="1">
      <c r="A160" s="28" t="s">
        <v>298</v>
      </c>
      <c r="B160" s="28"/>
      <c r="C160" s="29" t="s">
        <v>214</v>
      </c>
      <c r="D160" s="76">
        <f>D161</f>
        <v>43700</v>
      </c>
    </row>
    <row r="161" spans="1:4" s="13" customFormat="1" ht="62.25" hidden="1">
      <c r="A161" s="28"/>
      <c r="B161" s="28" t="s">
        <v>13</v>
      </c>
      <c r="C161" s="32" t="s">
        <v>30</v>
      </c>
      <c r="D161" s="76">
        <v>43700</v>
      </c>
    </row>
    <row r="162" spans="1:4" s="13" customFormat="1" ht="30.75" hidden="1">
      <c r="A162" s="28" t="s">
        <v>299</v>
      </c>
      <c r="B162" s="28"/>
      <c r="C162" s="29" t="s">
        <v>25</v>
      </c>
      <c r="D162" s="76">
        <f>D163+D164</f>
        <v>502200</v>
      </c>
    </row>
    <row r="163" spans="1:4" s="13" customFormat="1" ht="62.25" hidden="1">
      <c r="A163" s="28"/>
      <c r="B163" s="28" t="s">
        <v>13</v>
      </c>
      <c r="C163" s="32" t="s">
        <v>30</v>
      </c>
      <c r="D163" s="76">
        <v>471283</v>
      </c>
    </row>
    <row r="164" spans="1:4" s="13" customFormat="1" ht="30.75" hidden="1">
      <c r="A164" s="28"/>
      <c r="B164" s="28" t="s">
        <v>15</v>
      </c>
      <c r="C164" s="32" t="s">
        <v>332</v>
      </c>
      <c r="D164" s="76">
        <v>30917</v>
      </c>
    </row>
    <row r="165" spans="1:4" s="13" customFormat="1" ht="62.25" hidden="1">
      <c r="A165" s="28" t="s">
        <v>300</v>
      </c>
      <c r="B165" s="28"/>
      <c r="C165" s="29" t="s">
        <v>301</v>
      </c>
      <c r="D165" s="76">
        <f>D166+D167</f>
        <v>9400</v>
      </c>
    </row>
    <row r="166" spans="1:4" s="13" customFormat="1" ht="62.25" hidden="1">
      <c r="A166" s="28"/>
      <c r="B166" s="28" t="s">
        <v>13</v>
      </c>
      <c r="C166" s="32" t="s">
        <v>30</v>
      </c>
      <c r="D166" s="76">
        <v>9114</v>
      </c>
    </row>
    <row r="167" spans="1:4" s="13" customFormat="1" ht="30.75" hidden="1">
      <c r="A167" s="28"/>
      <c r="B167" s="28" t="s">
        <v>15</v>
      </c>
      <c r="C167" s="32" t="s">
        <v>332</v>
      </c>
      <c r="D167" s="76">
        <v>286</v>
      </c>
    </row>
    <row r="168" spans="1:4" s="13" customFormat="1" ht="15" hidden="1">
      <c r="A168" s="27" t="s">
        <v>210</v>
      </c>
      <c r="B168" s="28"/>
      <c r="C168" s="29" t="s">
        <v>211</v>
      </c>
      <c r="D168" s="76">
        <f>D169+D170</f>
        <v>1238600</v>
      </c>
    </row>
    <row r="169" spans="1:4" s="13" customFormat="1" ht="62.25" hidden="1">
      <c r="A169" s="28"/>
      <c r="B169" s="28" t="s">
        <v>13</v>
      </c>
      <c r="C169" s="32" t="s">
        <v>30</v>
      </c>
      <c r="D169" s="76">
        <v>619700</v>
      </c>
    </row>
    <row r="170" spans="1:4" s="13" customFormat="1" ht="30.75" hidden="1">
      <c r="A170" s="28"/>
      <c r="B170" s="28" t="s">
        <v>15</v>
      </c>
      <c r="C170" s="32" t="s">
        <v>332</v>
      </c>
      <c r="D170" s="76">
        <v>618900</v>
      </c>
    </row>
    <row r="171" spans="1:4" s="13" customFormat="1" ht="46.5" hidden="1">
      <c r="A171" s="28" t="s">
        <v>302</v>
      </c>
      <c r="B171" s="43"/>
      <c r="C171" s="32" t="s">
        <v>42</v>
      </c>
      <c r="D171" s="76">
        <f>D172</f>
        <v>6517</v>
      </c>
    </row>
    <row r="172" spans="1:4" s="13" customFormat="1" ht="30.75" hidden="1">
      <c r="A172" s="28"/>
      <c r="B172" s="43" t="s">
        <v>15</v>
      </c>
      <c r="C172" s="32" t="s">
        <v>332</v>
      </c>
      <c r="D172" s="76">
        <v>6517</v>
      </c>
    </row>
    <row r="173" spans="1:4" s="13" customFormat="1" ht="46.5" hidden="1">
      <c r="A173" s="28" t="s">
        <v>321</v>
      </c>
      <c r="B173" s="28"/>
      <c r="C173" s="32" t="s">
        <v>303</v>
      </c>
      <c r="D173" s="76">
        <f>D174</f>
        <v>4700</v>
      </c>
    </row>
    <row r="174" spans="1:4" s="13" customFormat="1" ht="30.75" hidden="1">
      <c r="A174" s="28"/>
      <c r="B174" s="43" t="s">
        <v>15</v>
      </c>
      <c r="C174" s="32" t="s">
        <v>332</v>
      </c>
      <c r="D174" s="76">
        <v>4700</v>
      </c>
    </row>
    <row r="175" spans="1:4" s="13" customFormat="1" ht="30.75" hidden="1">
      <c r="A175" s="28" t="s">
        <v>127</v>
      </c>
      <c r="B175" s="28"/>
      <c r="C175" s="29" t="s">
        <v>125</v>
      </c>
      <c r="D175" s="76">
        <f>D176</f>
        <v>1451600</v>
      </c>
    </row>
    <row r="176" spans="1:4" s="13" customFormat="1" ht="46.5" hidden="1">
      <c r="A176" s="28" t="s">
        <v>180</v>
      </c>
      <c r="B176" s="28"/>
      <c r="C176" s="29" t="s">
        <v>126</v>
      </c>
      <c r="D176" s="76">
        <f>D177</f>
        <v>1451600</v>
      </c>
    </row>
    <row r="177" spans="1:4" s="13" customFormat="1" ht="15" hidden="1">
      <c r="A177" s="28"/>
      <c r="B177" s="28" t="s">
        <v>17</v>
      </c>
      <c r="C177" s="29" t="s">
        <v>18</v>
      </c>
      <c r="D177" s="76">
        <v>1451600</v>
      </c>
    </row>
    <row r="178" spans="1:4" ht="62.25" hidden="1">
      <c r="A178" s="25" t="s">
        <v>304</v>
      </c>
      <c r="B178" s="25"/>
      <c r="C178" s="26" t="s">
        <v>349</v>
      </c>
      <c r="D178" s="75">
        <f>D179+D191+D195</f>
        <v>38405951.33</v>
      </c>
    </row>
    <row r="179" spans="1:6" ht="78" hidden="1">
      <c r="A179" s="28" t="s">
        <v>130</v>
      </c>
      <c r="B179" s="28"/>
      <c r="C179" s="29" t="s">
        <v>235</v>
      </c>
      <c r="D179" s="76">
        <f>D180</f>
        <v>5851136.33</v>
      </c>
      <c r="F179" s="14"/>
    </row>
    <row r="180" spans="1:4" ht="30.75" hidden="1">
      <c r="A180" s="28" t="s">
        <v>131</v>
      </c>
      <c r="B180" s="28"/>
      <c r="C180" s="29" t="s">
        <v>70</v>
      </c>
      <c r="D180" s="76">
        <f>D181+D184+D187+D189</f>
        <v>5851136.33</v>
      </c>
    </row>
    <row r="181" spans="1:4" ht="15" hidden="1">
      <c r="A181" s="28" t="s">
        <v>132</v>
      </c>
      <c r="B181" s="28"/>
      <c r="C181" s="30" t="s">
        <v>71</v>
      </c>
      <c r="D181" s="76">
        <f>D182+D183</f>
        <v>5643855.33</v>
      </c>
    </row>
    <row r="182" spans="1:4" ht="62.25" hidden="1">
      <c r="A182" s="28"/>
      <c r="B182" s="70" t="s">
        <v>13</v>
      </c>
      <c r="C182" s="30" t="s">
        <v>30</v>
      </c>
      <c r="D182" s="76">
        <v>5018872</v>
      </c>
    </row>
    <row r="183" spans="1:4" ht="30.75" hidden="1">
      <c r="A183" s="28"/>
      <c r="B183" s="33" t="s">
        <v>15</v>
      </c>
      <c r="C183" s="32" t="s">
        <v>332</v>
      </c>
      <c r="D183" s="76">
        <v>624983.33</v>
      </c>
    </row>
    <row r="184" spans="1:4" ht="46.5" hidden="1">
      <c r="A184" s="28" t="s">
        <v>133</v>
      </c>
      <c r="B184" s="70"/>
      <c r="C184" s="29" t="s">
        <v>208</v>
      </c>
      <c r="D184" s="76">
        <f>D185+D186</f>
        <v>141000</v>
      </c>
    </row>
    <row r="185" spans="1:4" ht="62.25" hidden="1">
      <c r="A185" s="28"/>
      <c r="B185" s="70" t="s">
        <v>13</v>
      </c>
      <c r="C185" s="30" t="s">
        <v>30</v>
      </c>
      <c r="D185" s="76">
        <v>134600</v>
      </c>
    </row>
    <row r="186" spans="1:4" ht="30.75" hidden="1">
      <c r="A186" s="28"/>
      <c r="B186" s="71" t="s">
        <v>15</v>
      </c>
      <c r="C186" s="32" t="s">
        <v>332</v>
      </c>
      <c r="D186" s="76">
        <v>6400</v>
      </c>
    </row>
    <row r="187" spans="1:4" ht="30.75" hidden="1">
      <c r="A187" s="28" t="s">
        <v>376</v>
      </c>
      <c r="B187" s="43"/>
      <c r="C187" s="30" t="s">
        <v>215</v>
      </c>
      <c r="D187" s="76">
        <f>D188</f>
        <v>59500</v>
      </c>
    </row>
    <row r="188" spans="1:4" ht="62.25" hidden="1">
      <c r="A188" s="28"/>
      <c r="B188" s="43" t="s">
        <v>13</v>
      </c>
      <c r="C188" s="30" t="s">
        <v>30</v>
      </c>
      <c r="D188" s="76">
        <v>59500</v>
      </c>
    </row>
    <row r="189" spans="1:4" ht="46.5" hidden="1">
      <c r="A189" s="28" t="s">
        <v>375</v>
      </c>
      <c r="B189" s="43"/>
      <c r="C189" s="30" t="s">
        <v>236</v>
      </c>
      <c r="D189" s="76">
        <f>D190</f>
        <v>6781</v>
      </c>
    </row>
    <row r="190" spans="1:4" ht="30.75" hidden="1">
      <c r="A190" s="28"/>
      <c r="B190" s="43" t="s">
        <v>15</v>
      </c>
      <c r="C190" s="32" t="s">
        <v>332</v>
      </c>
      <c r="D190" s="76">
        <v>6781</v>
      </c>
    </row>
    <row r="191" spans="1:4" ht="93" hidden="1">
      <c r="A191" s="28" t="s">
        <v>134</v>
      </c>
      <c r="B191" s="28"/>
      <c r="C191" s="29" t="s">
        <v>331</v>
      </c>
      <c r="D191" s="76">
        <f>D193</f>
        <v>93300</v>
      </c>
    </row>
    <row r="192" spans="1:4" ht="30.75" hidden="1">
      <c r="A192" s="28" t="s">
        <v>135</v>
      </c>
      <c r="B192" s="28"/>
      <c r="C192" s="29" t="s">
        <v>136</v>
      </c>
      <c r="D192" s="76">
        <f>D193</f>
        <v>93300</v>
      </c>
    </row>
    <row r="193" spans="1:4" ht="15" hidden="1">
      <c r="A193" s="28" t="s">
        <v>181</v>
      </c>
      <c r="B193" s="28"/>
      <c r="C193" s="29" t="s">
        <v>7</v>
      </c>
      <c r="D193" s="76">
        <f>D194</f>
        <v>93300</v>
      </c>
    </row>
    <row r="194" spans="1:4" ht="15" hidden="1">
      <c r="A194" s="28"/>
      <c r="B194" s="28" t="s">
        <v>14</v>
      </c>
      <c r="C194" s="29" t="s">
        <v>20</v>
      </c>
      <c r="D194" s="76">
        <v>93300</v>
      </c>
    </row>
    <row r="195" spans="1:4" ht="93" hidden="1">
      <c r="A195" s="28" t="s">
        <v>138</v>
      </c>
      <c r="B195" s="28"/>
      <c r="C195" s="29" t="s">
        <v>237</v>
      </c>
      <c r="D195" s="76">
        <f>D197+D199</f>
        <v>32461515</v>
      </c>
    </row>
    <row r="196" spans="1:4" ht="46.5" hidden="1">
      <c r="A196" s="28" t="s">
        <v>139</v>
      </c>
      <c r="B196" s="28"/>
      <c r="C196" s="29" t="s">
        <v>137</v>
      </c>
      <c r="D196" s="76">
        <f>D197</f>
        <v>26263000</v>
      </c>
    </row>
    <row r="197" spans="1:4" ht="30.75" hidden="1">
      <c r="A197" s="28" t="s">
        <v>182</v>
      </c>
      <c r="B197" s="28"/>
      <c r="C197" s="32" t="s">
        <v>199</v>
      </c>
      <c r="D197" s="76">
        <f>D198</f>
        <v>26263000</v>
      </c>
    </row>
    <row r="198" spans="1:4" ht="15" hidden="1">
      <c r="A198" s="28"/>
      <c r="B198" s="28" t="s">
        <v>5</v>
      </c>
      <c r="C198" s="72" t="s">
        <v>6</v>
      </c>
      <c r="D198" s="76">
        <v>26263000</v>
      </c>
    </row>
    <row r="199" spans="1:4" ht="15" hidden="1">
      <c r="A199" s="28" t="s">
        <v>219</v>
      </c>
      <c r="B199" s="73"/>
      <c r="C199" s="30" t="s">
        <v>220</v>
      </c>
      <c r="D199" s="76">
        <f>D200</f>
        <v>6198515</v>
      </c>
    </row>
    <row r="200" spans="1:4" ht="15" hidden="1">
      <c r="A200" s="28" t="s">
        <v>221</v>
      </c>
      <c r="B200" s="73"/>
      <c r="C200" s="30" t="s">
        <v>222</v>
      </c>
      <c r="D200" s="76">
        <f>D201</f>
        <v>6198515</v>
      </c>
    </row>
    <row r="201" spans="1:4" ht="15" hidden="1">
      <c r="A201" s="28"/>
      <c r="B201" s="73" t="s">
        <v>5</v>
      </c>
      <c r="C201" s="30" t="s">
        <v>222</v>
      </c>
      <c r="D201" s="76">
        <v>6198515</v>
      </c>
    </row>
    <row r="202" spans="1:5" ht="62.25" hidden="1">
      <c r="A202" s="25" t="s">
        <v>306</v>
      </c>
      <c r="B202" s="25"/>
      <c r="C202" s="26" t="s">
        <v>313</v>
      </c>
      <c r="D202" s="75">
        <f>D203+D230+D244+D258+D240</f>
        <v>25601441</v>
      </c>
      <c r="E202" s="14"/>
    </row>
    <row r="203" spans="1:4" ht="78" hidden="1">
      <c r="A203" s="27" t="s">
        <v>55</v>
      </c>
      <c r="B203" s="28"/>
      <c r="C203" s="29" t="s">
        <v>314</v>
      </c>
      <c r="D203" s="76">
        <f>D204+D216+D221+D226</f>
        <v>13306180</v>
      </c>
    </row>
    <row r="204" spans="1:4" ht="30.75" hidden="1">
      <c r="A204" s="27" t="s">
        <v>56</v>
      </c>
      <c r="B204" s="28"/>
      <c r="C204" s="29" t="s">
        <v>57</v>
      </c>
      <c r="D204" s="76">
        <f>D205+D207+D209</f>
        <v>5731430</v>
      </c>
    </row>
    <row r="205" spans="1:4" ht="30.75" hidden="1">
      <c r="A205" s="27" t="s">
        <v>58</v>
      </c>
      <c r="B205" s="28"/>
      <c r="C205" s="30" t="s">
        <v>54</v>
      </c>
      <c r="D205" s="76">
        <f>D206</f>
        <v>2819430</v>
      </c>
    </row>
    <row r="206" spans="1:6" ht="30.75" hidden="1">
      <c r="A206" s="28"/>
      <c r="B206" s="28" t="s">
        <v>16</v>
      </c>
      <c r="C206" s="30" t="s">
        <v>19</v>
      </c>
      <c r="D206" s="76">
        <v>2819430</v>
      </c>
      <c r="F206" s="14"/>
    </row>
    <row r="207" spans="1:6" ht="47.25" customHeight="1" hidden="1">
      <c r="A207" s="28" t="s">
        <v>408</v>
      </c>
      <c r="B207" s="28"/>
      <c r="C207" s="31" t="s">
        <v>409</v>
      </c>
      <c r="D207" s="76">
        <f>D208</f>
        <v>1112000</v>
      </c>
      <c r="F207" s="14"/>
    </row>
    <row r="208" spans="1:6" ht="30.75" hidden="1">
      <c r="A208" s="28"/>
      <c r="B208" s="28" t="s">
        <v>16</v>
      </c>
      <c r="C208" s="30" t="s">
        <v>19</v>
      </c>
      <c r="D208" s="76">
        <v>1112000</v>
      </c>
      <c r="F208" s="14"/>
    </row>
    <row r="209" spans="1:4" ht="30.75" hidden="1">
      <c r="A209" s="28" t="s">
        <v>378</v>
      </c>
      <c r="B209" s="28"/>
      <c r="C209" s="30" t="s">
        <v>373</v>
      </c>
      <c r="D209" s="76">
        <f>D210</f>
        <v>1800000</v>
      </c>
    </row>
    <row r="210" spans="1:6" ht="30.75" hidden="1">
      <c r="A210" s="28"/>
      <c r="B210" s="28" t="s">
        <v>16</v>
      </c>
      <c r="C210" s="30" t="s">
        <v>19</v>
      </c>
      <c r="D210" s="76">
        <f>D214+D215+D213+D212</f>
        <v>1800000</v>
      </c>
      <c r="F210" s="14"/>
    </row>
    <row r="211" spans="1:6" ht="15" hidden="1">
      <c r="A211" s="28"/>
      <c r="B211" s="28"/>
      <c r="C211" s="30" t="s">
        <v>362</v>
      </c>
      <c r="D211" s="76"/>
      <c r="F211" s="14"/>
    </row>
    <row r="212" spans="1:6" ht="15" hidden="1">
      <c r="A212" s="28"/>
      <c r="B212" s="28"/>
      <c r="C212" s="30" t="s">
        <v>367</v>
      </c>
      <c r="D212" s="76">
        <v>1620000</v>
      </c>
      <c r="F212" s="14"/>
    </row>
    <row r="213" spans="1:6" ht="15" hidden="1">
      <c r="A213" s="28"/>
      <c r="B213" s="28"/>
      <c r="C213" s="32" t="s">
        <v>364</v>
      </c>
      <c r="D213" s="76">
        <v>1800</v>
      </c>
      <c r="F213" s="14"/>
    </row>
    <row r="214" spans="1:6" ht="15" hidden="1">
      <c r="A214" s="28"/>
      <c r="B214" s="28"/>
      <c r="C214" s="30" t="s">
        <v>365</v>
      </c>
      <c r="D214" s="76">
        <v>90000</v>
      </c>
      <c r="F214" s="14"/>
    </row>
    <row r="215" spans="1:6" ht="30.75" hidden="1">
      <c r="A215" s="28"/>
      <c r="B215" s="28"/>
      <c r="C215" s="30" t="s">
        <v>363</v>
      </c>
      <c r="D215" s="76">
        <v>88200</v>
      </c>
      <c r="F215" s="14"/>
    </row>
    <row r="216" spans="1:4" ht="15" hidden="1">
      <c r="A216" s="27" t="s">
        <v>59</v>
      </c>
      <c r="B216" s="28"/>
      <c r="C216" s="30" t="s">
        <v>60</v>
      </c>
      <c r="D216" s="76">
        <f>D217</f>
        <v>5371650</v>
      </c>
    </row>
    <row r="217" spans="1:6" ht="30.75" hidden="1">
      <c r="A217" s="27" t="s">
        <v>61</v>
      </c>
      <c r="B217" s="28"/>
      <c r="C217" s="30" t="s">
        <v>54</v>
      </c>
      <c r="D217" s="76">
        <f>D218+D219+D220</f>
        <v>5371650</v>
      </c>
      <c r="F217" s="14"/>
    </row>
    <row r="218" spans="1:6" ht="62.25" hidden="1">
      <c r="A218" s="28"/>
      <c r="B218" s="28" t="s">
        <v>13</v>
      </c>
      <c r="C218" s="30" t="s">
        <v>30</v>
      </c>
      <c r="D218" s="76">
        <v>4262130</v>
      </c>
      <c r="F218" s="14"/>
    </row>
    <row r="219" spans="1:4" ht="30.75" hidden="1">
      <c r="A219" s="28"/>
      <c r="B219" s="28" t="s">
        <v>15</v>
      </c>
      <c r="C219" s="32" t="s">
        <v>332</v>
      </c>
      <c r="D219" s="76">
        <v>1103120</v>
      </c>
    </row>
    <row r="220" spans="1:4" ht="15" hidden="1">
      <c r="A220" s="28"/>
      <c r="B220" s="28" t="s">
        <v>14</v>
      </c>
      <c r="C220" s="30" t="s">
        <v>20</v>
      </c>
      <c r="D220" s="76">
        <v>6400</v>
      </c>
    </row>
    <row r="221" spans="1:4" ht="15" hidden="1">
      <c r="A221" s="27" t="s">
        <v>62</v>
      </c>
      <c r="B221" s="28"/>
      <c r="C221" s="30" t="s">
        <v>63</v>
      </c>
      <c r="D221" s="76">
        <f>D222</f>
        <v>2004100</v>
      </c>
    </row>
    <row r="222" spans="1:4" ht="30.75" hidden="1">
      <c r="A222" s="27" t="s">
        <v>64</v>
      </c>
      <c r="B222" s="28"/>
      <c r="C222" s="30" t="s">
        <v>54</v>
      </c>
      <c r="D222" s="76">
        <f>D223+D224+D225</f>
        <v>2004100</v>
      </c>
    </row>
    <row r="223" spans="1:4" ht="62.25" hidden="1">
      <c r="A223" s="28"/>
      <c r="B223" s="28" t="s">
        <v>13</v>
      </c>
      <c r="C223" s="30" t="s">
        <v>30</v>
      </c>
      <c r="D223" s="76">
        <v>1166400</v>
      </c>
    </row>
    <row r="224" spans="1:4" ht="30.75" hidden="1">
      <c r="A224" s="28"/>
      <c r="B224" s="28" t="s">
        <v>15</v>
      </c>
      <c r="C224" s="32" t="s">
        <v>332</v>
      </c>
      <c r="D224" s="76">
        <v>821600</v>
      </c>
    </row>
    <row r="225" spans="1:4" ht="15" hidden="1">
      <c r="A225" s="28"/>
      <c r="B225" s="28" t="s">
        <v>14</v>
      </c>
      <c r="C225" s="30" t="s">
        <v>20</v>
      </c>
      <c r="D225" s="76">
        <v>16100</v>
      </c>
    </row>
    <row r="226" spans="1:4" ht="30.75" hidden="1">
      <c r="A226" s="27" t="s">
        <v>65</v>
      </c>
      <c r="B226" s="28"/>
      <c r="C226" s="30" t="s">
        <v>66</v>
      </c>
      <c r="D226" s="76">
        <f>D227</f>
        <v>199000</v>
      </c>
    </row>
    <row r="227" spans="1:4" ht="30.75" hidden="1">
      <c r="A227" s="27" t="s">
        <v>183</v>
      </c>
      <c r="B227" s="28"/>
      <c r="C227" s="30" t="s">
        <v>67</v>
      </c>
      <c r="D227" s="76">
        <f>D228+D229</f>
        <v>199000</v>
      </c>
    </row>
    <row r="228" spans="1:4" ht="30.75" hidden="1">
      <c r="A228" s="28"/>
      <c r="B228" s="28" t="s">
        <v>15</v>
      </c>
      <c r="C228" s="32" t="s">
        <v>332</v>
      </c>
      <c r="D228" s="76">
        <v>13000</v>
      </c>
    </row>
    <row r="229" spans="1:4" ht="30.75" hidden="1">
      <c r="A229" s="28"/>
      <c r="B229" s="28" t="s">
        <v>16</v>
      </c>
      <c r="C229" s="30" t="s">
        <v>19</v>
      </c>
      <c r="D229" s="76">
        <v>186000</v>
      </c>
    </row>
    <row r="230" spans="1:4" ht="78" hidden="1">
      <c r="A230" s="27" t="s">
        <v>50</v>
      </c>
      <c r="B230" s="33"/>
      <c r="C230" s="29" t="s">
        <v>241</v>
      </c>
      <c r="D230" s="76">
        <f>D231+D236</f>
        <v>2562376</v>
      </c>
    </row>
    <row r="231" spans="1:4" ht="30.75" hidden="1">
      <c r="A231" s="27" t="s">
        <v>51</v>
      </c>
      <c r="B231" s="28"/>
      <c r="C231" s="29" t="s">
        <v>52</v>
      </c>
      <c r="D231" s="76">
        <f>D232</f>
        <v>2397376</v>
      </c>
    </row>
    <row r="232" spans="1:4" ht="30.75" hidden="1">
      <c r="A232" s="27" t="s">
        <v>53</v>
      </c>
      <c r="B232" s="28"/>
      <c r="C232" s="30" t="s">
        <v>54</v>
      </c>
      <c r="D232" s="76">
        <f>D233+D234+D235</f>
        <v>2397376</v>
      </c>
    </row>
    <row r="233" spans="1:4" ht="62.25" hidden="1">
      <c r="A233" s="28"/>
      <c r="B233" s="28" t="s">
        <v>13</v>
      </c>
      <c r="C233" s="30" t="s">
        <v>30</v>
      </c>
      <c r="D233" s="76">
        <v>1989886</v>
      </c>
    </row>
    <row r="234" spans="1:4" ht="30.75" hidden="1">
      <c r="A234" s="28"/>
      <c r="B234" s="28" t="s">
        <v>15</v>
      </c>
      <c r="C234" s="32" t="s">
        <v>332</v>
      </c>
      <c r="D234" s="76">
        <v>398790</v>
      </c>
    </row>
    <row r="235" spans="1:4" ht="15" hidden="1">
      <c r="A235" s="28"/>
      <c r="B235" s="28" t="s">
        <v>14</v>
      </c>
      <c r="C235" s="30" t="s">
        <v>20</v>
      </c>
      <c r="D235" s="76">
        <v>8700</v>
      </c>
    </row>
    <row r="236" spans="1:4" ht="30.75" hidden="1">
      <c r="A236" s="27" t="s">
        <v>79</v>
      </c>
      <c r="B236" s="33"/>
      <c r="C236" s="29" t="s">
        <v>80</v>
      </c>
      <c r="D236" s="76">
        <f>D237</f>
        <v>165000</v>
      </c>
    </row>
    <row r="237" spans="1:4" ht="30.75" hidden="1">
      <c r="A237" s="33" t="s">
        <v>184</v>
      </c>
      <c r="B237" s="33"/>
      <c r="C237" s="30" t="s">
        <v>36</v>
      </c>
      <c r="D237" s="76">
        <f>D238+D239</f>
        <v>165000</v>
      </c>
    </row>
    <row r="238" spans="1:4" ht="62.25" hidden="1">
      <c r="A238" s="33"/>
      <c r="B238" s="28" t="s">
        <v>13</v>
      </c>
      <c r="C238" s="30" t="s">
        <v>30</v>
      </c>
      <c r="D238" s="76">
        <v>44182</v>
      </c>
    </row>
    <row r="239" spans="1:4" ht="30.75" hidden="1">
      <c r="A239" s="33"/>
      <c r="B239" s="33" t="s">
        <v>15</v>
      </c>
      <c r="C239" s="32" t="s">
        <v>332</v>
      </c>
      <c r="D239" s="76">
        <v>120818</v>
      </c>
    </row>
    <row r="240" spans="1:4" ht="62.25" hidden="1">
      <c r="A240" s="34" t="s">
        <v>413</v>
      </c>
      <c r="B240" s="35"/>
      <c r="C240" s="36" t="s">
        <v>410</v>
      </c>
      <c r="D240" s="76">
        <f>D241</f>
        <v>2268802</v>
      </c>
    </row>
    <row r="241" spans="1:4" ht="30.75" hidden="1">
      <c r="A241" s="34" t="s">
        <v>414</v>
      </c>
      <c r="B241" s="35"/>
      <c r="C241" s="36" t="s">
        <v>411</v>
      </c>
      <c r="D241" s="76">
        <f>D242</f>
        <v>2268802</v>
      </c>
    </row>
    <row r="242" spans="1:4" ht="46.5" hidden="1">
      <c r="A242" s="34" t="s">
        <v>415</v>
      </c>
      <c r="B242" s="35"/>
      <c r="C242" s="36" t="s">
        <v>412</v>
      </c>
      <c r="D242" s="76">
        <f>D243</f>
        <v>2268802</v>
      </c>
    </row>
    <row r="243" spans="1:4" ht="15" hidden="1">
      <c r="A243" s="27"/>
      <c r="B243" s="33" t="s">
        <v>17</v>
      </c>
      <c r="C243" s="37" t="s">
        <v>18</v>
      </c>
      <c r="D243" s="76">
        <v>2268802</v>
      </c>
    </row>
    <row r="244" spans="1:4" ht="78" hidden="1">
      <c r="A244" s="27" t="s">
        <v>73</v>
      </c>
      <c r="B244" s="33"/>
      <c r="C244" s="29" t="s">
        <v>240</v>
      </c>
      <c r="D244" s="76">
        <f>D245+D252</f>
        <v>442300</v>
      </c>
    </row>
    <row r="245" spans="1:4" ht="62.25" hidden="1">
      <c r="A245" s="27" t="s">
        <v>74</v>
      </c>
      <c r="B245" s="33"/>
      <c r="C245" s="30" t="s">
        <v>75</v>
      </c>
      <c r="D245" s="76">
        <f>D246+D248</f>
        <v>287100</v>
      </c>
    </row>
    <row r="246" spans="1:4" ht="78" hidden="1">
      <c r="A246" s="27" t="s">
        <v>238</v>
      </c>
      <c r="B246" s="33"/>
      <c r="C246" s="30" t="s">
        <v>43</v>
      </c>
      <c r="D246" s="76">
        <f>D247</f>
        <v>26000</v>
      </c>
    </row>
    <row r="247" spans="1:4" ht="62.25" hidden="1">
      <c r="A247" s="33"/>
      <c r="B247" s="33" t="s">
        <v>13</v>
      </c>
      <c r="C247" s="30" t="s">
        <v>30</v>
      </c>
      <c r="D247" s="76">
        <v>26000</v>
      </c>
    </row>
    <row r="248" spans="1:4" ht="62.25" hidden="1">
      <c r="A248" s="27" t="s">
        <v>239</v>
      </c>
      <c r="B248" s="33"/>
      <c r="C248" s="30" t="s">
        <v>41</v>
      </c>
      <c r="D248" s="76">
        <f>D249+D250+D251</f>
        <v>261100</v>
      </c>
    </row>
    <row r="249" spans="1:4" ht="62.25" hidden="1">
      <c r="A249" s="33"/>
      <c r="B249" s="33" t="s">
        <v>13</v>
      </c>
      <c r="C249" s="30" t="s">
        <v>30</v>
      </c>
      <c r="D249" s="76">
        <v>217500</v>
      </c>
    </row>
    <row r="250" spans="1:4" ht="15" hidden="1">
      <c r="A250" s="33"/>
      <c r="B250" s="33" t="s">
        <v>17</v>
      </c>
      <c r="C250" s="30" t="s">
        <v>18</v>
      </c>
      <c r="D250" s="76">
        <v>26100</v>
      </c>
    </row>
    <row r="251" spans="1:4" ht="30.75" hidden="1">
      <c r="A251" s="33"/>
      <c r="B251" s="33" t="s">
        <v>16</v>
      </c>
      <c r="C251" s="30" t="s">
        <v>19</v>
      </c>
      <c r="D251" s="76">
        <v>17500</v>
      </c>
    </row>
    <row r="252" spans="1:4" ht="30.75" hidden="1">
      <c r="A252" s="27" t="s">
        <v>76</v>
      </c>
      <c r="B252" s="33"/>
      <c r="C252" s="30" t="s">
        <v>77</v>
      </c>
      <c r="D252" s="76">
        <f>D253+D255</f>
        <v>155200</v>
      </c>
    </row>
    <row r="253" spans="1:4" ht="46.5" hidden="1">
      <c r="A253" s="27" t="s">
        <v>340</v>
      </c>
      <c r="B253" s="33"/>
      <c r="C253" s="30" t="s">
        <v>78</v>
      </c>
      <c r="D253" s="76">
        <f>D254</f>
        <v>155200</v>
      </c>
    </row>
    <row r="254" spans="1:4" ht="15" hidden="1">
      <c r="A254" s="27"/>
      <c r="B254" s="33" t="s">
        <v>17</v>
      </c>
      <c r="C254" s="30" t="s">
        <v>18</v>
      </c>
      <c r="D254" s="76">
        <f>D256+D257</f>
        <v>155200</v>
      </c>
    </row>
    <row r="255" spans="1:4" ht="15" hidden="1">
      <c r="A255" s="27"/>
      <c r="B255" s="33"/>
      <c r="C255" s="32" t="s">
        <v>337</v>
      </c>
      <c r="D255" s="76"/>
    </row>
    <row r="256" spans="1:4" ht="15" hidden="1">
      <c r="A256" s="27"/>
      <c r="B256" s="33"/>
      <c r="C256" s="38" t="s">
        <v>338</v>
      </c>
      <c r="D256" s="76">
        <v>59700</v>
      </c>
    </row>
    <row r="257" spans="1:4" ht="15" hidden="1">
      <c r="A257" s="27"/>
      <c r="B257" s="33"/>
      <c r="C257" s="38" t="s">
        <v>339</v>
      </c>
      <c r="D257" s="76">
        <v>95500</v>
      </c>
    </row>
    <row r="258" spans="1:4" ht="78" hidden="1">
      <c r="A258" s="27" t="s">
        <v>206</v>
      </c>
      <c r="B258" s="28"/>
      <c r="C258" s="29" t="s">
        <v>242</v>
      </c>
      <c r="D258" s="76">
        <f>D259+D263+D268</f>
        <v>7021783</v>
      </c>
    </row>
    <row r="259" spans="1:4" ht="30.75" hidden="1">
      <c r="A259" s="27" t="s">
        <v>200</v>
      </c>
      <c r="B259" s="28"/>
      <c r="C259" s="29" t="s">
        <v>70</v>
      </c>
      <c r="D259" s="76">
        <f>D260</f>
        <v>1339033</v>
      </c>
    </row>
    <row r="260" spans="1:4" ht="15" hidden="1">
      <c r="A260" s="27" t="s">
        <v>201</v>
      </c>
      <c r="B260" s="28"/>
      <c r="C260" s="30" t="s">
        <v>71</v>
      </c>
      <c r="D260" s="76">
        <f>D261+D262</f>
        <v>1339033</v>
      </c>
    </row>
    <row r="261" spans="1:4" ht="62.25" hidden="1">
      <c r="A261" s="28"/>
      <c r="B261" s="28" t="s">
        <v>13</v>
      </c>
      <c r="C261" s="32" t="s">
        <v>30</v>
      </c>
      <c r="D261" s="76">
        <v>1226693</v>
      </c>
    </row>
    <row r="262" spans="1:4" ht="30.75" hidden="1">
      <c r="A262" s="28"/>
      <c r="B262" s="28" t="s">
        <v>15</v>
      </c>
      <c r="C262" s="32" t="s">
        <v>332</v>
      </c>
      <c r="D262" s="76">
        <v>112340</v>
      </c>
    </row>
    <row r="263" spans="1:4" ht="30.75" hidden="1">
      <c r="A263" s="27" t="s">
        <v>203</v>
      </c>
      <c r="B263" s="28"/>
      <c r="C263" s="32" t="s">
        <v>72</v>
      </c>
      <c r="D263" s="76">
        <f>D264</f>
        <v>5623250</v>
      </c>
    </row>
    <row r="264" spans="1:4" ht="30.75" hidden="1">
      <c r="A264" s="27" t="s">
        <v>202</v>
      </c>
      <c r="B264" s="28"/>
      <c r="C264" s="30" t="s">
        <v>54</v>
      </c>
      <c r="D264" s="76">
        <f>D265+D266+D267</f>
        <v>5623250</v>
      </c>
    </row>
    <row r="265" spans="1:4" ht="62.25" hidden="1">
      <c r="A265" s="28"/>
      <c r="B265" s="28" t="s">
        <v>13</v>
      </c>
      <c r="C265" s="32" t="s">
        <v>30</v>
      </c>
      <c r="D265" s="76">
        <v>4538630</v>
      </c>
    </row>
    <row r="266" spans="1:4" ht="30.75" hidden="1">
      <c r="A266" s="28"/>
      <c r="B266" s="28" t="s">
        <v>15</v>
      </c>
      <c r="C266" s="32" t="s">
        <v>332</v>
      </c>
      <c r="D266" s="76">
        <v>1054120</v>
      </c>
    </row>
    <row r="267" spans="1:4" ht="15" hidden="1">
      <c r="A267" s="28"/>
      <c r="B267" s="28" t="s">
        <v>14</v>
      </c>
      <c r="C267" s="29" t="s">
        <v>20</v>
      </c>
      <c r="D267" s="76">
        <v>30500</v>
      </c>
    </row>
    <row r="268" spans="1:4" ht="30.75" hidden="1">
      <c r="A268" s="27" t="s">
        <v>204</v>
      </c>
      <c r="B268" s="28"/>
      <c r="C268" s="30" t="s">
        <v>68</v>
      </c>
      <c r="D268" s="76">
        <f>D269</f>
        <v>59500</v>
      </c>
    </row>
    <row r="269" spans="1:4" ht="30.75" hidden="1">
      <c r="A269" s="27" t="s">
        <v>205</v>
      </c>
      <c r="B269" s="28"/>
      <c r="C269" s="30" t="s">
        <v>69</v>
      </c>
      <c r="D269" s="76">
        <f>D270</f>
        <v>59500</v>
      </c>
    </row>
    <row r="270" spans="1:4" ht="30.75" hidden="1">
      <c r="A270" s="27"/>
      <c r="B270" s="28" t="s">
        <v>15</v>
      </c>
      <c r="C270" s="32" t="s">
        <v>332</v>
      </c>
      <c r="D270" s="76">
        <v>59500</v>
      </c>
    </row>
    <row r="271" spans="1:4" ht="46.5" hidden="1">
      <c r="A271" s="25" t="s">
        <v>185</v>
      </c>
      <c r="B271" s="25"/>
      <c r="C271" s="26" t="s">
        <v>256</v>
      </c>
      <c r="D271" s="75">
        <f>D272+D281</f>
        <v>3024830</v>
      </c>
    </row>
    <row r="272" spans="1:6" ht="62.25" hidden="1">
      <c r="A272" s="28" t="s">
        <v>140</v>
      </c>
      <c r="B272" s="28"/>
      <c r="C272" s="29" t="s">
        <v>257</v>
      </c>
      <c r="D272" s="76">
        <f>D273+D278+D279</f>
        <v>2924830</v>
      </c>
      <c r="F272" s="14"/>
    </row>
    <row r="273" spans="1:4" ht="15" hidden="1">
      <c r="A273" s="28" t="s">
        <v>141</v>
      </c>
      <c r="B273" s="28"/>
      <c r="C273" s="29" t="s">
        <v>142</v>
      </c>
      <c r="D273" s="76">
        <f>D274</f>
        <v>2870000</v>
      </c>
    </row>
    <row r="274" spans="1:4" ht="15" hidden="1">
      <c r="A274" s="28" t="s">
        <v>186</v>
      </c>
      <c r="B274" s="28"/>
      <c r="C274" s="29" t="s">
        <v>34</v>
      </c>
      <c r="D274" s="76">
        <f>D275</f>
        <v>2870000</v>
      </c>
    </row>
    <row r="275" spans="1:4" ht="15" hidden="1">
      <c r="A275" s="28"/>
      <c r="B275" s="28" t="s">
        <v>14</v>
      </c>
      <c r="C275" s="29" t="s">
        <v>20</v>
      </c>
      <c r="D275" s="76">
        <v>2870000</v>
      </c>
    </row>
    <row r="276" spans="1:4" ht="30.75" hidden="1">
      <c r="A276" s="28" t="s">
        <v>170</v>
      </c>
      <c r="B276" s="28"/>
      <c r="C276" s="29" t="s">
        <v>143</v>
      </c>
      <c r="D276" s="76">
        <f>D277+D279</f>
        <v>54830</v>
      </c>
    </row>
    <row r="277" spans="1:4" ht="30.75" hidden="1">
      <c r="A277" s="39" t="s">
        <v>258</v>
      </c>
      <c r="B277" s="28"/>
      <c r="C277" s="40" t="s">
        <v>259</v>
      </c>
      <c r="D277" s="76">
        <f>D278</f>
        <v>54030</v>
      </c>
    </row>
    <row r="278" spans="1:4" ht="15" hidden="1">
      <c r="A278" s="39"/>
      <c r="B278" s="28" t="s">
        <v>14</v>
      </c>
      <c r="C278" s="29" t="s">
        <v>20</v>
      </c>
      <c r="D278" s="76">
        <v>54030</v>
      </c>
    </row>
    <row r="279" spans="1:4" ht="46.5" hidden="1">
      <c r="A279" s="39" t="s">
        <v>260</v>
      </c>
      <c r="B279" s="28"/>
      <c r="C279" s="40" t="s">
        <v>261</v>
      </c>
      <c r="D279" s="76">
        <f>D280</f>
        <v>800</v>
      </c>
    </row>
    <row r="280" spans="1:4" ht="15" hidden="1">
      <c r="A280" s="28"/>
      <c r="B280" s="28" t="s">
        <v>14</v>
      </c>
      <c r="C280" s="29" t="s">
        <v>20</v>
      </c>
      <c r="D280" s="76">
        <v>800</v>
      </c>
    </row>
    <row r="281" spans="1:4" ht="78" hidden="1">
      <c r="A281" s="28" t="s">
        <v>144</v>
      </c>
      <c r="B281" s="28"/>
      <c r="C281" s="29" t="s">
        <v>262</v>
      </c>
      <c r="D281" s="76">
        <f>D283</f>
        <v>100000</v>
      </c>
    </row>
    <row r="282" spans="1:4" ht="30.75" hidden="1">
      <c r="A282" s="28" t="s">
        <v>145</v>
      </c>
      <c r="B282" s="28"/>
      <c r="C282" s="29" t="s">
        <v>146</v>
      </c>
      <c r="D282" s="76">
        <f>D283</f>
        <v>100000</v>
      </c>
    </row>
    <row r="283" spans="1:4" ht="30.75" hidden="1">
      <c r="A283" s="28" t="s">
        <v>187</v>
      </c>
      <c r="B283" s="28"/>
      <c r="C283" s="29" t="s">
        <v>35</v>
      </c>
      <c r="D283" s="76">
        <f>D284</f>
        <v>100000</v>
      </c>
    </row>
    <row r="284" spans="1:4" ht="15" hidden="1">
      <c r="A284" s="28"/>
      <c r="B284" s="41">
        <v>800</v>
      </c>
      <c r="C284" s="29" t="s">
        <v>20</v>
      </c>
      <c r="D284" s="76">
        <v>100000</v>
      </c>
    </row>
    <row r="285" spans="1:6" ht="62.25" hidden="1">
      <c r="A285" s="25" t="s">
        <v>309</v>
      </c>
      <c r="B285" s="25"/>
      <c r="C285" s="26" t="s">
        <v>312</v>
      </c>
      <c r="D285" s="75">
        <f>D286+D298+D309+D312+D315</f>
        <v>12618732.470000003</v>
      </c>
      <c r="E285" s="14"/>
      <c r="F285" s="14"/>
    </row>
    <row r="286" spans="1:4" ht="30.75" hidden="1">
      <c r="A286" s="28" t="s">
        <v>147</v>
      </c>
      <c r="B286" s="28"/>
      <c r="C286" s="32" t="s">
        <v>148</v>
      </c>
      <c r="D286" s="76">
        <f>D287+D290+D292+D294+D296</f>
        <v>815680.9199999999</v>
      </c>
    </row>
    <row r="287" spans="1:4" ht="30.75" hidden="1">
      <c r="A287" s="28" t="s">
        <v>188</v>
      </c>
      <c r="B287" s="28"/>
      <c r="C287" s="29" t="s">
        <v>149</v>
      </c>
      <c r="D287" s="76">
        <f>D288+D289</f>
        <v>487625.47</v>
      </c>
    </row>
    <row r="288" spans="1:4" ht="30.75" hidden="1">
      <c r="A288" s="28"/>
      <c r="B288" s="28" t="s">
        <v>15</v>
      </c>
      <c r="C288" s="32" t="s">
        <v>332</v>
      </c>
      <c r="D288" s="76">
        <v>189500</v>
      </c>
    </row>
    <row r="289" spans="1:4" ht="15" hidden="1">
      <c r="A289" s="28"/>
      <c r="B289" s="41">
        <v>800</v>
      </c>
      <c r="C289" s="29" t="s">
        <v>20</v>
      </c>
      <c r="D289" s="76">
        <v>298125.47</v>
      </c>
    </row>
    <row r="290" spans="1:4" ht="15" hidden="1">
      <c r="A290" s="28" t="s">
        <v>223</v>
      </c>
      <c r="B290" s="28"/>
      <c r="C290" s="32" t="s">
        <v>230</v>
      </c>
      <c r="D290" s="76">
        <f>D291</f>
        <v>90000</v>
      </c>
    </row>
    <row r="291" spans="1:4" ht="30.75" hidden="1">
      <c r="A291" s="28"/>
      <c r="B291" s="28" t="s">
        <v>15</v>
      </c>
      <c r="C291" s="32" t="s">
        <v>332</v>
      </c>
      <c r="D291" s="76">
        <v>90000</v>
      </c>
    </row>
    <row r="292" spans="1:4" ht="30.75" hidden="1">
      <c r="A292" s="28" t="s">
        <v>224</v>
      </c>
      <c r="B292" s="28"/>
      <c r="C292" s="32" t="s">
        <v>226</v>
      </c>
      <c r="D292" s="76">
        <f>D293</f>
        <v>147000</v>
      </c>
    </row>
    <row r="293" spans="1:4" ht="30.75" hidden="1">
      <c r="A293" s="28"/>
      <c r="B293" s="28" t="s">
        <v>15</v>
      </c>
      <c r="C293" s="32" t="s">
        <v>332</v>
      </c>
      <c r="D293" s="76">
        <v>147000</v>
      </c>
    </row>
    <row r="294" spans="1:4" ht="30.75" hidden="1">
      <c r="A294" s="28" t="s">
        <v>424</v>
      </c>
      <c r="B294" s="28"/>
      <c r="C294" s="29" t="s">
        <v>425</v>
      </c>
      <c r="D294" s="76">
        <f>D295</f>
        <v>46000</v>
      </c>
    </row>
    <row r="295" spans="1:4" ht="30.75" hidden="1">
      <c r="A295" s="28"/>
      <c r="B295" s="28" t="s">
        <v>15</v>
      </c>
      <c r="C295" s="32" t="s">
        <v>332</v>
      </c>
      <c r="D295" s="76">
        <v>46000</v>
      </c>
    </row>
    <row r="296" spans="1:4" ht="15" hidden="1">
      <c r="A296" s="78" t="s">
        <v>455</v>
      </c>
      <c r="B296" s="78"/>
      <c r="C296" s="89" t="s">
        <v>456</v>
      </c>
      <c r="D296" s="76">
        <f>D297</f>
        <v>45055.45</v>
      </c>
    </row>
    <row r="297" spans="1:4" ht="30.75" hidden="1">
      <c r="A297" s="78"/>
      <c r="B297" s="78" t="s">
        <v>15</v>
      </c>
      <c r="C297" s="32" t="s">
        <v>332</v>
      </c>
      <c r="D297" s="76">
        <v>45055.45</v>
      </c>
    </row>
    <row r="298" spans="1:4" ht="30.75" hidden="1">
      <c r="A298" s="28" t="s">
        <v>151</v>
      </c>
      <c r="B298" s="41"/>
      <c r="C298" s="32" t="s">
        <v>195</v>
      </c>
      <c r="D298" s="76">
        <f>D301+D307+D299+D303+D305</f>
        <v>11048751.550000003</v>
      </c>
    </row>
    <row r="299" spans="1:4" ht="46.5" hidden="1">
      <c r="A299" s="34" t="s">
        <v>252</v>
      </c>
      <c r="B299" s="28"/>
      <c r="C299" s="30" t="s">
        <v>253</v>
      </c>
      <c r="D299" s="76">
        <f>D300</f>
        <v>89175.96</v>
      </c>
    </row>
    <row r="300" spans="1:4" ht="30.75" hidden="1">
      <c r="A300" s="42"/>
      <c r="B300" s="28" t="s">
        <v>15</v>
      </c>
      <c r="C300" s="32" t="s">
        <v>332</v>
      </c>
      <c r="D300" s="76">
        <v>89175.96</v>
      </c>
    </row>
    <row r="301" spans="1:4" ht="46.5" hidden="1">
      <c r="A301" s="28" t="s">
        <v>196</v>
      </c>
      <c r="B301" s="28"/>
      <c r="C301" s="32" t="s">
        <v>207</v>
      </c>
      <c r="D301" s="76">
        <f>D302</f>
        <v>81091.73</v>
      </c>
    </row>
    <row r="302" spans="1:4" ht="30.75" hidden="1">
      <c r="A302" s="28"/>
      <c r="B302" s="28" t="s">
        <v>15</v>
      </c>
      <c r="C302" s="32" t="s">
        <v>332</v>
      </c>
      <c r="D302" s="76">
        <v>81091.73</v>
      </c>
    </row>
    <row r="303" spans="1:4" ht="15" hidden="1">
      <c r="A303" s="28" t="s">
        <v>357</v>
      </c>
      <c r="B303" s="43"/>
      <c r="C303" s="32" t="s">
        <v>358</v>
      </c>
      <c r="D303" s="76">
        <f>D304</f>
        <v>865000</v>
      </c>
    </row>
    <row r="304" spans="1:4" ht="30.75" hidden="1">
      <c r="A304" s="28"/>
      <c r="B304" s="43" t="s">
        <v>22</v>
      </c>
      <c r="C304" s="32" t="s">
        <v>350</v>
      </c>
      <c r="D304" s="76">
        <v>865000</v>
      </c>
    </row>
    <row r="305" spans="1:4" ht="15" hidden="1">
      <c r="A305" s="78" t="s">
        <v>457</v>
      </c>
      <c r="B305" s="80"/>
      <c r="C305" s="48" t="s">
        <v>458</v>
      </c>
      <c r="D305" s="76">
        <f>D306</f>
        <v>1114.9</v>
      </c>
    </row>
    <row r="306" spans="1:4" ht="30.75" hidden="1">
      <c r="A306" s="3"/>
      <c r="B306" s="78" t="s">
        <v>15</v>
      </c>
      <c r="C306" s="31" t="s">
        <v>332</v>
      </c>
      <c r="D306" s="76">
        <v>1114.9</v>
      </c>
    </row>
    <row r="307" spans="1:4" ht="78" hidden="1">
      <c r="A307" s="34" t="s">
        <v>254</v>
      </c>
      <c r="B307" s="42"/>
      <c r="C307" s="44" t="s">
        <v>255</v>
      </c>
      <c r="D307" s="76">
        <f>D308</f>
        <v>10012368.96</v>
      </c>
    </row>
    <row r="308" spans="1:4" ht="30.75" hidden="1">
      <c r="A308" s="42"/>
      <c r="B308" s="45" t="s">
        <v>22</v>
      </c>
      <c r="C308" s="32" t="s">
        <v>350</v>
      </c>
      <c r="D308" s="76">
        <v>10012368.96</v>
      </c>
    </row>
    <row r="309" spans="1:4" ht="30.75" hidden="1">
      <c r="A309" s="28" t="s">
        <v>193</v>
      </c>
      <c r="B309" s="28"/>
      <c r="C309" s="29" t="s">
        <v>150</v>
      </c>
      <c r="D309" s="76">
        <f>D310</f>
        <v>7900</v>
      </c>
    </row>
    <row r="310" spans="1:4" ht="30.75" hidden="1">
      <c r="A310" s="28" t="s">
        <v>194</v>
      </c>
      <c r="B310" s="28"/>
      <c r="C310" s="46" t="s">
        <v>27</v>
      </c>
      <c r="D310" s="76">
        <f>D311</f>
        <v>7900</v>
      </c>
    </row>
    <row r="311" spans="1:4" ht="30.75" hidden="1">
      <c r="A311" s="28"/>
      <c r="B311" s="27" t="s">
        <v>15</v>
      </c>
      <c r="C311" s="32" t="s">
        <v>332</v>
      </c>
      <c r="D311" s="76">
        <v>7900</v>
      </c>
    </row>
    <row r="312" spans="1:4" ht="30.75" hidden="1">
      <c r="A312" s="28" t="s">
        <v>319</v>
      </c>
      <c r="B312" s="41"/>
      <c r="C312" s="74" t="s">
        <v>227</v>
      </c>
      <c r="D312" s="76">
        <f>D313</f>
        <v>700000</v>
      </c>
    </row>
    <row r="313" spans="1:4" ht="15" hidden="1">
      <c r="A313" s="28" t="s">
        <v>320</v>
      </c>
      <c r="B313" s="41"/>
      <c r="C313" s="29" t="s">
        <v>225</v>
      </c>
      <c r="D313" s="76">
        <f>D314</f>
        <v>700000</v>
      </c>
    </row>
    <row r="314" spans="1:4" ht="30.75" hidden="1">
      <c r="A314" s="28"/>
      <c r="B314" s="28" t="s">
        <v>15</v>
      </c>
      <c r="C314" s="32" t="s">
        <v>332</v>
      </c>
      <c r="D314" s="76">
        <v>700000</v>
      </c>
    </row>
    <row r="315" spans="1:4" ht="15" hidden="1">
      <c r="A315" s="28" t="s">
        <v>317</v>
      </c>
      <c r="B315" s="28"/>
      <c r="C315" s="29" t="s">
        <v>228</v>
      </c>
      <c r="D315" s="76">
        <f>D316</f>
        <v>46400</v>
      </c>
    </row>
    <row r="316" spans="1:4" ht="15" hidden="1">
      <c r="A316" s="28" t="s">
        <v>318</v>
      </c>
      <c r="B316" s="28"/>
      <c r="C316" s="32" t="s">
        <v>229</v>
      </c>
      <c r="D316" s="76">
        <f>D317</f>
        <v>46400</v>
      </c>
    </row>
    <row r="317" spans="1:4" ht="30.75" hidden="1">
      <c r="A317" s="28"/>
      <c r="B317" s="28" t="s">
        <v>15</v>
      </c>
      <c r="C317" s="32" t="s">
        <v>332</v>
      </c>
      <c r="D317" s="76">
        <v>46400</v>
      </c>
    </row>
    <row r="318" spans="1:4" ht="46.5" hidden="1">
      <c r="A318" s="25" t="s">
        <v>310</v>
      </c>
      <c r="B318" s="47"/>
      <c r="C318" s="26" t="s">
        <v>311</v>
      </c>
      <c r="D318" s="75">
        <f>D319+D354+D419+D437</f>
        <v>87070892.78</v>
      </c>
    </row>
    <row r="319" spans="1:4" ht="78" hidden="1">
      <c r="A319" s="28" t="s">
        <v>152</v>
      </c>
      <c r="B319" s="43"/>
      <c r="C319" s="29" t="s">
        <v>283</v>
      </c>
      <c r="D319" s="76">
        <f>D320</f>
        <v>27359600.669999994</v>
      </c>
    </row>
    <row r="320" spans="1:6" ht="30.75" hidden="1">
      <c r="A320" s="28" t="s">
        <v>198</v>
      </c>
      <c r="B320" s="43"/>
      <c r="C320" s="29" t="s">
        <v>284</v>
      </c>
      <c r="D320" s="76">
        <f>D323+D325+D333+D327+D331+D342+D344+D346+D348+D350+D321+D352+D329</f>
        <v>27359600.669999994</v>
      </c>
      <c r="F320" s="14"/>
    </row>
    <row r="321" spans="1:6" ht="46.5" hidden="1">
      <c r="A321" s="28" t="s">
        <v>422</v>
      </c>
      <c r="B321" s="45"/>
      <c r="C321" s="31" t="s">
        <v>423</v>
      </c>
      <c r="D321" s="76">
        <f>D322</f>
        <v>3000000</v>
      </c>
      <c r="F321" s="14"/>
    </row>
    <row r="322" spans="1:6" ht="30.75" hidden="1">
      <c r="A322" s="28"/>
      <c r="B322" s="45" t="s">
        <v>22</v>
      </c>
      <c r="C322" s="32" t="s">
        <v>351</v>
      </c>
      <c r="D322" s="76">
        <v>3000000</v>
      </c>
      <c r="F322" s="14"/>
    </row>
    <row r="323" spans="1:6" ht="30.75" hidden="1">
      <c r="A323" s="28" t="s">
        <v>327</v>
      </c>
      <c r="B323" s="43"/>
      <c r="C323" s="29" t="s">
        <v>328</v>
      </c>
      <c r="D323" s="76">
        <f>D324</f>
        <v>1462000</v>
      </c>
      <c r="F323" s="14"/>
    </row>
    <row r="324" spans="1:4" ht="30.75" hidden="1">
      <c r="A324" s="28"/>
      <c r="B324" s="45" t="s">
        <v>22</v>
      </c>
      <c r="C324" s="32" t="s">
        <v>350</v>
      </c>
      <c r="D324" s="76">
        <v>1462000</v>
      </c>
    </row>
    <row r="325" spans="1:4" ht="30.75" hidden="1">
      <c r="A325" s="28" t="s">
        <v>285</v>
      </c>
      <c r="B325" s="28"/>
      <c r="C325" s="31" t="s">
        <v>330</v>
      </c>
      <c r="D325" s="76">
        <f>D326</f>
        <v>964000</v>
      </c>
    </row>
    <row r="326" spans="1:4" ht="30.75" hidden="1">
      <c r="A326" s="28"/>
      <c r="B326" s="28" t="s">
        <v>22</v>
      </c>
      <c r="C326" s="32" t="s">
        <v>351</v>
      </c>
      <c r="D326" s="76">
        <v>964000</v>
      </c>
    </row>
    <row r="327" spans="1:4" ht="30.75" hidden="1">
      <c r="A327" s="28" t="s">
        <v>153</v>
      </c>
      <c r="B327" s="45"/>
      <c r="C327" s="32" t="s">
        <v>356</v>
      </c>
      <c r="D327" s="76">
        <f>D328</f>
        <v>146296.61</v>
      </c>
    </row>
    <row r="328" spans="1:4" ht="30.75" hidden="1">
      <c r="A328" s="28"/>
      <c r="B328" s="45" t="s">
        <v>22</v>
      </c>
      <c r="C328" s="32" t="s">
        <v>351</v>
      </c>
      <c r="D328" s="76">
        <v>146296.61</v>
      </c>
    </row>
    <row r="329" spans="1:4" ht="30.75" hidden="1">
      <c r="A329" s="28" t="s">
        <v>441</v>
      </c>
      <c r="B329" s="45"/>
      <c r="C329" s="48" t="s">
        <v>442</v>
      </c>
      <c r="D329" s="76">
        <f>D330</f>
        <v>196264.68</v>
      </c>
    </row>
    <row r="330" spans="1:4" ht="30.75" hidden="1">
      <c r="A330" s="28"/>
      <c r="B330" s="28" t="s">
        <v>15</v>
      </c>
      <c r="C330" s="32" t="s">
        <v>332</v>
      </c>
      <c r="D330" s="76">
        <v>196264.68</v>
      </c>
    </row>
    <row r="331" spans="1:4" ht="46.5" hidden="1">
      <c r="A331" s="28" t="s">
        <v>380</v>
      </c>
      <c r="B331" s="28"/>
      <c r="C331" s="48" t="s">
        <v>443</v>
      </c>
      <c r="D331" s="85">
        <f>D332</f>
        <v>1180506</v>
      </c>
    </row>
    <row r="332" spans="1:4" ht="30.75" hidden="1">
      <c r="A332" s="28"/>
      <c r="B332" s="28" t="s">
        <v>22</v>
      </c>
      <c r="C332" s="32" t="s">
        <v>351</v>
      </c>
      <c r="D332" s="76">
        <v>1180506</v>
      </c>
    </row>
    <row r="333" spans="1:4" ht="46.5" hidden="1">
      <c r="A333" s="28" t="s">
        <v>325</v>
      </c>
      <c r="B333" s="28"/>
      <c r="C333" s="29" t="s">
        <v>172</v>
      </c>
      <c r="D333" s="76">
        <f>D334</f>
        <v>4819673.46</v>
      </c>
    </row>
    <row r="334" spans="1:4" ht="30.75" hidden="1">
      <c r="A334" s="45"/>
      <c r="B334" s="28" t="s">
        <v>22</v>
      </c>
      <c r="C334" s="32" t="s">
        <v>351</v>
      </c>
      <c r="D334" s="76">
        <f>D336+D339</f>
        <v>4819673.46</v>
      </c>
    </row>
    <row r="335" spans="1:4" ht="15" hidden="1">
      <c r="A335" s="45"/>
      <c r="B335" s="45"/>
      <c r="C335" s="32" t="s">
        <v>323</v>
      </c>
      <c r="D335" s="76"/>
    </row>
    <row r="336" spans="1:4" ht="30.75" hidden="1">
      <c r="A336" s="45"/>
      <c r="B336" s="45"/>
      <c r="C336" s="32" t="s">
        <v>324</v>
      </c>
      <c r="D336" s="76">
        <f>D337+D338</f>
        <v>475000</v>
      </c>
    </row>
    <row r="337" spans="1:4" ht="15" hidden="1">
      <c r="A337" s="45"/>
      <c r="B337" s="45"/>
      <c r="C337" s="38" t="s">
        <v>338</v>
      </c>
      <c r="D337" s="76">
        <v>475000</v>
      </c>
    </row>
    <row r="338" spans="1:4" ht="15" hidden="1">
      <c r="A338" s="45"/>
      <c r="B338" s="45"/>
      <c r="C338" s="38" t="s">
        <v>339</v>
      </c>
      <c r="D338" s="76">
        <v>0</v>
      </c>
    </row>
    <row r="339" spans="1:4" ht="46.5" hidden="1">
      <c r="A339" s="45"/>
      <c r="B339" s="29"/>
      <c r="C339" s="32" t="s">
        <v>329</v>
      </c>
      <c r="D339" s="76">
        <f>D340+D341</f>
        <v>4344673.46</v>
      </c>
    </row>
    <row r="340" spans="1:4" ht="15" hidden="1">
      <c r="A340" s="45"/>
      <c r="B340" s="29"/>
      <c r="C340" s="38" t="s">
        <v>338</v>
      </c>
      <c r="D340" s="76">
        <v>1219947.83</v>
      </c>
    </row>
    <row r="341" spans="1:4" ht="15" hidden="1">
      <c r="A341" s="45"/>
      <c r="B341" s="29"/>
      <c r="C341" s="38" t="s">
        <v>339</v>
      </c>
      <c r="D341" s="76">
        <v>3124725.63</v>
      </c>
    </row>
    <row r="342" spans="1:5" s="19" customFormat="1" ht="30.75" hidden="1">
      <c r="A342" s="28" t="s">
        <v>381</v>
      </c>
      <c r="B342" s="45"/>
      <c r="C342" s="48" t="s">
        <v>382</v>
      </c>
      <c r="D342" s="76">
        <f>D343</f>
        <v>138575.44</v>
      </c>
      <c r="E342" s="3"/>
    </row>
    <row r="343" spans="1:5" s="19" customFormat="1" ht="30.75" hidden="1">
      <c r="A343" s="28"/>
      <c r="B343" s="45" t="s">
        <v>22</v>
      </c>
      <c r="C343" s="48" t="s">
        <v>351</v>
      </c>
      <c r="D343" s="76">
        <v>138575.44</v>
      </c>
      <c r="E343" s="3"/>
    </row>
    <row r="344" spans="1:5" s="19" customFormat="1" ht="46.5" hidden="1">
      <c r="A344" s="49" t="s">
        <v>383</v>
      </c>
      <c r="B344" s="50"/>
      <c r="C344" s="51" t="s">
        <v>384</v>
      </c>
      <c r="D344" s="76">
        <f>D345</f>
        <v>15085600</v>
      </c>
      <c r="E344" s="3"/>
    </row>
    <row r="345" spans="1:5" s="19" customFormat="1" ht="30.75" hidden="1">
      <c r="A345" s="49"/>
      <c r="B345" s="50" t="s">
        <v>22</v>
      </c>
      <c r="C345" s="52" t="s">
        <v>31</v>
      </c>
      <c r="D345" s="76">
        <v>15085600</v>
      </c>
      <c r="E345" s="3"/>
    </row>
    <row r="346" spans="1:5" s="19" customFormat="1" ht="30.75" hidden="1">
      <c r="A346" s="49" t="s">
        <v>385</v>
      </c>
      <c r="B346" s="50"/>
      <c r="C346" s="51" t="s">
        <v>386</v>
      </c>
      <c r="D346" s="76">
        <f>D347</f>
        <v>37221</v>
      </c>
      <c r="E346" s="3"/>
    </row>
    <row r="347" spans="1:5" s="19" customFormat="1" ht="30.75" hidden="1">
      <c r="A347" s="49"/>
      <c r="B347" s="50" t="s">
        <v>22</v>
      </c>
      <c r="C347" s="52" t="s">
        <v>31</v>
      </c>
      <c r="D347" s="76">
        <v>37221</v>
      </c>
      <c r="E347" s="3"/>
    </row>
    <row r="348" spans="1:5" s="19" customFormat="1" ht="30.75" hidden="1">
      <c r="A348" s="28" t="s">
        <v>387</v>
      </c>
      <c r="B348" s="29"/>
      <c r="C348" s="53" t="s">
        <v>388</v>
      </c>
      <c r="D348" s="76">
        <f>D349</f>
        <v>133436.83</v>
      </c>
      <c r="E348" s="3"/>
    </row>
    <row r="349" spans="1:5" s="19" customFormat="1" ht="30.75" hidden="1">
      <c r="A349" s="45"/>
      <c r="B349" s="28" t="s">
        <v>22</v>
      </c>
      <c r="C349" s="48" t="s">
        <v>351</v>
      </c>
      <c r="D349" s="76">
        <v>133436.83</v>
      </c>
      <c r="E349" s="3"/>
    </row>
    <row r="350" spans="1:5" s="19" customFormat="1" ht="46.5" hidden="1">
      <c r="A350" s="28" t="s">
        <v>389</v>
      </c>
      <c r="B350" s="28"/>
      <c r="C350" s="48" t="s">
        <v>390</v>
      </c>
      <c r="D350" s="76">
        <f>D351</f>
        <v>6026.65</v>
      </c>
      <c r="E350" s="3"/>
    </row>
    <row r="351" spans="1:5" s="19" customFormat="1" ht="30.75" hidden="1">
      <c r="A351" s="45"/>
      <c r="B351" s="28" t="s">
        <v>22</v>
      </c>
      <c r="C351" s="48" t="s">
        <v>351</v>
      </c>
      <c r="D351" s="76">
        <v>6026.65</v>
      </c>
      <c r="E351" s="3"/>
    </row>
    <row r="352" spans="1:5" s="19" customFormat="1" ht="30.75" hidden="1">
      <c r="A352" s="54" t="s">
        <v>432</v>
      </c>
      <c r="B352" s="28"/>
      <c r="C352" s="55" t="s">
        <v>433</v>
      </c>
      <c r="D352" s="76">
        <f>D353</f>
        <v>190000</v>
      </c>
      <c r="E352" s="3"/>
    </row>
    <row r="353" spans="1:5" s="19" customFormat="1" ht="30.75" hidden="1">
      <c r="A353" s="45"/>
      <c r="B353" s="45" t="s">
        <v>22</v>
      </c>
      <c r="C353" s="48" t="s">
        <v>351</v>
      </c>
      <c r="D353" s="76">
        <v>190000</v>
      </c>
      <c r="E353" s="3"/>
    </row>
    <row r="354" spans="1:4" ht="62.25" hidden="1">
      <c r="A354" s="28" t="s">
        <v>154</v>
      </c>
      <c r="B354" s="28"/>
      <c r="C354" s="29" t="s">
        <v>217</v>
      </c>
      <c r="D354" s="76">
        <f>D355+D396+D401+D389</f>
        <v>51950862.33</v>
      </c>
    </row>
    <row r="355" spans="1:4" ht="30.75" hidden="1">
      <c r="A355" s="28" t="s">
        <v>155</v>
      </c>
      <c r="B355" s="41"/>
      <c r="C355" s="30" t="s">
        <v>157</v>
      </c>
      <c r="D355" s="76">
        <f>D356+D358+D360</f>
        <v>45028100</v>
      </c>
    </row>
    <row r="356" spans="1:4" ht="15" hidden="1">
      <c r="A356" s="28" t="s">
        <v>347</v>
      </c>
      <c r="B356" s="28"/>
      <c r="C356" s="29" t="s">
        <v>21</v>
      </c>
      <c r="D356" s="76">
        <f>D357</f>
        <v>9122100</v>
      </c>
    </row>
    <row r="357" spans="1:4" ht="30.75" hidden="1">
      <c r="A357" s="28"/>
      <c r="B357" s="28" t="s">
        <v>15</v>
      </c>
      <c r="C357" s="32" t="s">
        <v>332</v>
      </c>
      <c r="D357" s="76">
        <v>9122100</v>
      </c>
    </row>
    <row r="358" spans="1:4" ht="15" hidden="1">
      <c r="A358" s="28" t="s">
        <v>348</v>
      </c>
      <c r="B358" s="28"/>
      <c r="C358" s="29" t="s">
        <v>28</v>
      </c>
      <c r="D358" s="76">
        <f>D359</f>
        <v>332900</v>
      </c>
    </row>
    <row r="359" spans="1:4" ht="30.75" hidden="1">
      <c r="A359" s="28"/>
      <c r="B359" s="28" t="s">
        <v>15</v>
      </c>
      <c r="C359" s="32" t="s">
        <v>332</v>
      </c>
      <c r="D359" s="76">
        <v>332900</v>
      </c>
    </row>
    <row r="360" spans="1:5" s="19" customFormat="1" ht="46.5" hidden="1">
      <c r="A360" s="28" t="s">
        <v>391</v>
      </c>
      <c r="B360" s="28"/>
      <c r="C360" s="48" t="s">
        <v>392</v>
      </c>
      <c r="D360" s="76">
        <f>D361</f>
        <v>35573100</v>
      </c>
      <c r="E360" s="3"/>
    </row>
    <row r="361" spans="1:5" s="19" customFormat="1" ht="30.75" hidden="1">
      <c r="A361" s="28"/>
      <c r="B361" s="28" t="s">
        <v>15</v>
      </c>
      <c r="C361" s="48" t="s">
        <v>332</v>
      </c>
      <c r="D361" s="76">
        <f>D363+D364+D365+D366+D367+D368+D369+D377+D380+D383+D386+D370+D371+D372+D373+D374+D375+D376</f>
        <v>35573100</v>
      </c>
      <c r="E361" s="3"/>
    </row>
    <row r="362" spans="1:5" s="19" customFormat="1" ht="15" hidden="1">
      <c r="A362" s="28"/>
      <c r="B362" s="28"/>
      <c r="C362" s="56" t="s">
        <v>323</v>
      </c>
      <c r="D362" s="76"/>
      <c r="E362" s="3"/>
    </row>
    <row r="363" spans="1:5" s="19" customFormat="1" ht="30.75" hidden="1">
      <c r="A363" s="28"/>
      <c r="B363" s="28"/>
      <c r="C363" s="56" t="s">
        <v>393</v>
      </c>
      <c r="D363" s="76">
        <v>7518000</v>
      </c>
      <c r="E363" s="3"/>
    </row>
    <row r="364" spans="1:5" s="19" customFormat="1" ht="62.25" hidden="1">
      <c r="A364" s="28"/>
      <c r="B364" s="28"/>
      <c r="C364" s="57" t="s">
        <v>394</v>
      </c>
      <c r="D364" s="76">
        <v>2377328.45</v>
      </c>
      <c r="E364" s="3"/>
    </row>
    <row r="365" spans="1:5" s="19" customFormat="1" ht="46.5" hidden="1">
      <c r="A365" s="28"/>
      <c r="B365" s="28"/>
      <c r="C365" s="58" t="s">
        <v>395</v>
      </c>
      <c r="D365" s="76">
        <v>1913000</v>
      </c>
      <c r="E365" s="3"/>
    </row>
    <row r="366" spans="1:5" s="19" customFormat="1" ht="62.25" hidden="1">
      <c r="A366" s="28"/>
      <c r="B366" s="28"/>
      <c r="C366" s="57" t="s">
        <v>396</v>
      </c>
      <c r="D366" s="76">
        <v>1966749.73</v>
      </c>
      <c r="E366" s="3"/>
    </row>
    <row r="367" spans="1:5" s="19" customFormat="1" ht="93" hidden="1">
      <c r="A367" s="28"/>
      <c r="B367" s="28"/>
      <c r="C367" s="58" t="s">
        <v>397</v>
      </c>
      <c r="D367" s="76">
        <v>1946030.17</v>
      </c>
      <c r="E367" s="3"/>
    </row>
    <row r="368" spans="1:5" s="19" customFormat="1" ht="62.25" hidden="1">
      <c r="A368" s="28"/>
      <c r="B368" s="28"/>
      <c r="C368" s="59" t="s">
        <v>398</v>
      </c>
      <c r="D368" s="76">
        <v>2540316.68</v>
      </c>
      <c r="E368" s="3"/>
    </row>
    <row r="369" spans="1:5" s="19" customFormat="1" ht="78" hidden="1">
      <c r="A369" s="28"/>
      <c r="B369" s="28"/>
      <c r="C369" s="56" t="s">
        <v>399</v>
      </c>
      <c r="D369" s="76">
        <v>1530514.79</v>
      </c>
      <c r="E369" s="3"/>
    </row>
    <row r="370" spans="1:5" s="19" customFormat="1" ht="46.5" hidden="1">
      <c r="A370" s="28"/>
      <c r="B370" s="28"/>
      <c r="C370" s="79" t="s">
        <v>452</v>
      </c>
      <c r="D370" s="86">
        <v>555056.5</v>
      </c>
      <c r="E370" s="3"/>
    </row>
    <row r="371" spans="1:5" s="19" customFormat="1" ht="46.5" hidden="1">
      <c r="A371" s="28"/>
      <c r="B371" s="28"/>
      <c r="C371" s="79" t="s">
        <v>427</v>
      </c>
      <c r="D371" s="86">
        <v>371383.5</v>
      </c>
      <c r="E371" s="3"/>
    </row>
    <row r="372" spans="1:5" s="19" customFormat="1" ht="62.25" hidden="1">
      <c r="A372" s="28"/>
      <c r="B372" s="28"/>
      <c r="C372" s="79" t="s">
        <v>429</v>
      </c>
      <c r="D372" s="86">
        <v>359480</v>
      </c>
      <c r="E372" s="3"/>
    </row>
    <row r="373" spans="1:5" s="19" customFormat="1" ht="46.5" hidden="1">
      <c r="A373" s="28"/>
      <c r="B373" s="28"/>
      <c r="C373" s="79" t="s">
        <v>430</v>
      </c>
      <c r="D373" s="86">
        <v>596961</v>
      </c>
      <c r="E373" s="3"/>
    </row>
    <row r="374" spans="1:5" s="19" customFormat="1" ht="46.5" hidden="1">
      <c r="A374" s="28"/>
      <c r="B374" s="28"/>
      <c r="C374" s="79" t="s">
        <v>431</v>
      </c>
      <c r="D374" s="86">
        <v>1121000</v>
      </c>
      <c r="E374" s="3"/>
    </row>
    <row r="375" spans="1:5" s="19" customFormat="1" ht="46.5" hidden="1">
      <c r="A375" s="28"/>
      <c r="B375" s="28"/>
      <c r="C375" s="79" t="s">
        <v>453</v>
      </c>
      <c r="D375" s="86">
        <v>676951</v>
      </c>
      <c r="E375" s="3"/>
    </row>
    <row r="376" spans="1:5" s="19" customFormat="1" ht="30.75" hidden="1">
      <c r="A376" s="28"/>
      <c r="B376" s="28"/>
      <c r="C376" s="79" t="s">
        <v>454</v>
      </c>
      <c r="D376" s="86">
        <v>821650.25</v>
      </c>
      <c r="E376" s="3"/>
    </row>
    <row r="377" spans="1:5" s="19" customFormat="1" ht="30.75" hidden="1">
      <c r="A377" s="28"/>
      <c r="B377" s="28"/>
      <c r="C377" s="60" t="s">
        <v>400</v>
      </c>
      <c r="D377" s="76">
        <f>D378+D379</f>
        <v>1540000</v>
      </c>
      <c r="E377" s="3"/>
    </row>
    <row r="378" spans="1:5" s="19" customFormat="1" ht="15" hidden="1">
      <c r="A378" s="28"/>
      <c r="B378" s="28"/>
      <c r="C378" s="53" t="s">
        <v>338</v>
      </c>
      <c r="D378" s="76">
        <v>77000</v>
      </c>
      <c r="E378" s="3"/>
    </row>
    <row r="379" spans="1:5" s="19" customFormat="1" ht="15" hidden="1">
      <c r="A379" s="28"/>
      <c r="B379" s="28"/>
      <c r="C379" s="53" t="s">
        <v>339</v>
      </c>
      <c r="D379" s="76">
        <v>1463000</v>
      </c>
      <c r="E379" s="3"/>
    </row>
    <row r="380" spans="1:5" s="19" customFormat="1" ht="30.75" hidden="1">
      <c r="A380" s="28"/>
      <c r="B380" s="28"/>
      <c r="C380" s="61" t="s">
        <v>401</v>
      </c>
      <c r="D380" s="76">
        <f>D381+D382</f>
        <v>7906799.44</v>
      </c>
      <c r="E380" s="3"/>
    </row>
    <row r="381" spans="1:5" s="19" customFormat="1" ht="15" hidden="1">
      <c r="A381" s="28"/>
      <c r="B381" s="28"/>
      <c r="C381" s="53" t="s">
        <v>338</v>
      </c>
      <c r="D381" s="76">
        <v>397000</v>
      </c>
      <c r="E381" s="3"/>
    </row>
    <row r="382" spans="1:5" s="19" customFormat="1" ht="15" hidden="1">
      <c r="A382" s="28"/>
      <c r="B382" s="28"/>
      <c r="C382" s="53" t="s">
        <v>339</v>
      </c>
      <c r="D382" s="76">
        <v>7509799.44</v>
      </c>
      <c r="E382" s="3"/>
    </row>
    <row r="383" spans="1:5" s="19" customFormat="1" ht="30.75" hidden="1">
      <c r="A383" s="28"/>
      <c r="B383" s="28"/>
      <c r="C383" s="62" t="s">
        <v>402</v>
      </c>
      <c r="D383" s="76">
        <f>D384+D385</f>
        <v>977078.49</v>
      </c>
      <c r="E383" s="3"/>
    </row>
    <row r="384" spans="1:5" s="19" customFormat="1" ht="15" hidden="1">
      <c r="A384" s="28"/>
      <c r="B384" s="28"/>
      <c r="C384" s="53" t="s">
        <v>338</v>
      </c>
      <c r="D384" s="76">
        <v>56300</v>
      </c>
      <c r="E384" s="3"/>
    </row>
    <row r="385" spans="1:5" s="19" customFormat="1" ht="15" hidden="1">
      <c r="A385" s="28"/>
      <c r="B385" s="28"/>
      <c r="C385" s="53" t="s">
        <v>339</v>
      </c>
      <c r="D385" s="76">
        <v>920778.49</v>
      </c>
      <c r="E385" s="3"/>
    </row>
    <row r="386" spans="1:5" s="19" customFormat="1" ht="30.75" hidden="1">
      <c r="A386" s="28"/>
      <c r="B386" s="28"/>
      <c r="C386" s="61" t="s">
        <v>403</v>
      </c>
      <c r="D386" s="76">
        <f>D387+D388</f>
        <v>854800</v>
      </c>
      <c r="E386" s="3"/>
    </row>
    <row r="387" spans="1:5" s="19" customFormat="1" ht="15" hidden="1">
      <c r="A387" s="28"/>
      <c r="B387" s="28"/>
      <c r="C387" s="53" t="s">
        <v>338</v>
      </c>
      <c r="D387" s="76">
        <v>42800</v>
      </c>
      <c r="E387" s="3"/>
    </row>
    <row r="388" spans="1:5" s="19" customFormat="1" ht="15" hidden="1">
      <c r="A388" s="28"/>
      <c r="B388" s="28"/>
      <c r="C388" s="53" t="s">
        <v>339</v>
      </c>
      <c r="D388" s="76">
        <v>812000</v>
      </c>
      <c r="E388" s="3"/>
    </row>
    <row r="389" spans="1:4" ht="15" hidden="1">
      <c r="A389" s="28" t="s">
        <v>173</v>
      </c>
      <c r="B389" s="28"/>
      <c r="C389" s="29" t="s">
        <v>156</v>
      </c>
      <c r="D389" s="76">
        <f>D390+D392+D394</f>
        <v>4253734.33</v>
      </c>
    </row>
    <row r="390" spans="1:4" ht="30.75" hidden="1">
      <c r="A390" s="28" t="s">
        <v>346</v>
      </c>
      <c r="B390" s="28"/>
      <c r="C390" s="46" t="s">
        <v>11</v>
      </c>
      <c r="D390" s="76">
        <f>D391</f>
        <v>609700</v>
      </c>
    </row>
    <row r="391" spans="1:4" ht="30.75" hidden="1">
      <c r="A391" s="28"/>
      <c r="B391" s="28" t="s">
        <v>15</v>
      </c>
      <c r="C391" s="32" t="s">
        <v>332</v>
      </c>
      <c r="D391" s="76">
        <v>609700</v>
      </c>
    </row>
    <row r="392" spans="1:4" ht="30.75" hidden="1">
      <c r="A392" s="28" t="s">
        <v>407</v>
      </c>
      <c r="B392" s="28"/>
      <c r="C392" s="53" t="s">
        <v>405</v>
      </c>
      <c r="D392" s="76">
        <f>D393</f>
        <v>2863481.13</v>
      </c>
    </row>
    <row r="393" spans="1:4" ht="30.75" hidden="1">
      <c r="A393" s="28"/>
      <c r="B393" s="28" t="s">
        <v>15</v>
      </c>
      <c r="C393" s="31" t="s">
        <v>332</v>
      </c>
      <c r="D393" s="76">
        <v>2863481.13</v>
      </c>
    </row>
    <row r="394" spans="1:4" ht="46.5" hidden="1">
      <c r="A394" s="55" t="s">
        <v>434</v>
      </c>
      <c r="B394" s="28"/>
      <c r="C394" s="63" t="s">
        <v>435</v>
      </c>
      <c r="D394" s="76">
        <f>D395</f>
        <v>780553.2</v>
      </c>
    </row>
    <row r="395" spans="1:4" ht="30.75" hidden="1">
      <c r="A395" s="28"/>
      <c r="B395" s="28" t="s">
        <v>15</v>
      </c>
      <c r="C395" s="32" t="s">
        <v>332</v>
      </c>
      <c r="D395" s="87">
        <v>780553.2</v>
      </c>
    </row>
    <row r="396" spans="1:4" ht="15" hidden="1">
      <c r="A396" s="28" t="s">
        <v>163</v>
      </c>
      <c r="B396" s="41"/>
      <c r="C396" s="29" t="s">
        <v>158</v>
      </c>
      <c r="D396" s="76">
        <f>D399+D397</f>
        <v>1038800</v>
      </c>
    </row>
    <row r="397" spans="1:4" ht="30.75" hidden="1">
      <c r="A397" s="28" t="s">
        <v>189</v>
      </c>
      <c r="B397" s="41"/>
      <c r="C397" s="29" t="s">
        <v>40</v>
      </c>
      <c r="D397" s="76">
        <f>D398</f>
        <v>74999.01</v>
      </c>
    </row>
    <row r="398" spans="1:4" ht="15" hidden="1">
      <c r="A398" s="28"/>
      <c r="B398" s="41">
        <v>800</v>
      </c>
      <c r="C398" s="29" t="s">
        <v>20</v>
      </c>
      <c r="D398" s="76">
        <v>74999.01</v>
      </c>
    </row>
    <row r="399" spans="1:4" ht="30.75" hidden="1">
      <c r="A399" s="28" t="s">
        <v>439</v>
      </c>
      <c r="B399" s="41"/>
      <c r="C399" s="63" t="s">
        <v>440</v>
      </c>
      <c r="D399" s="76">
        <f>D400</f>
        <v>963800.99</v>
      </c>
    </row>
    <row r="400" spans="1:4" ht="30.75" hidden="1">
      <c r="A400" s="28"/>
      <c r="B400" s="28" t="s">
        <v>15</v>
      </c>
      <c r="C400" s="32" t="s">
        <v>332</v>
      </c>
      <c r="D400" s="76">
        <v>963800.99</v>
      </c>
    </row>
    <row r="401" spans="1:4" ht="30.75" hidden="1">
      <c r="A401" s="28" t="s">
        <v>288</v>
      </c>
      <c r="B401" s="43"/>
      <c r="C401" s="32" t="s">
        <v>289</v>
      </c>
      <c r="D401" s="76">
        <f>D402</f>
        <v>1630228</v>
      </c>
    </row>
    <row r="402" spans="1:4" ht="46.5" hidden="1">
      <c r="A402" s="28" t="s">
        <v>290</v>
      </c>
      <c r="B402" s="43"/>
      <c r="C402" s="32" t="s">
        <v>291</v>
      </c>
      <c r="D402" s="76">
        <f>D403</f>
        <v>1630228</v>
      </c>
    </row>
    <row r="403" spans="1:4" ht="15" hidden="1">
      <c r="A403" s="28" t="s">
        <v>404</v>
      </c>
      <c r="B403" s="43"/>
      <c r="C403" s="48" t="s">
        <v>292</v>
      </c>
      <c r="D403" s="76">
        <f>D404</f>
        <v>1630228</v>
      </c>
    </row>
    <row r="404" spans="1:4" ht="30.75" hidden="1">
      <c r="A404" s="28"/>
      <c r="B404" s="28" t="s">
        <v>15</v>
      </c>
      <c r="C404" s="31" t="s">
        <v>332</v>
      </c>
      <c r="D404" s="76">
        <f>D406+D407+D408+D409+D410+D411+D412+D413+D414+D415+D416+D417+D418</f>
        <v>1630228</v>
      </c>
    </row>
    <row r="405" spans="1:4" ht="15" hidden="1">
      <c r="A405" s="28"/>
      <c r="B405" s="28"/>
      <c r="C405" s="56" t="s">
        <v>323</v>
      </c>
      <c r="D405" s="76"/>
    </row>
    <row r="406" spans="1:4" ht="46.5" hidden="1">
      <c r="A406" s="28"/>
      <c r="B406" s="28"/>
      <c r="C406" s="64" t="s">
        <v>426</v>
      </c>
      <c r="D406" s="88">
        <v>29213.5</v>
      </c>
    </row>
    <row r="407" spans="1:4" ht="46.5" hidden="1">
      <c r="A407" s="28"/>
      <c r="B407" s="28"/>
      <c r="C407" s="64" t="s">
        <v>427</v>
      </c>
      <c r="D407" s="88">
        <v>19546.5</v>
      </c>
    </row>
    <row r="408" spans="1:4" ht="46.5" hidden="1">
      <c r="A408" s="28"/>
      <c r="B408" s="28"/>
      <c r="C408" s="64" t="s">
        <v>428</v>
      </c>
      <c r="D408" s="88">
        <v>35629</v>
      </c>
    </row>
    <row r="409" spans="1:4" ht="62.25" hidden="1">
      <c r="A409" s="28"/>
      <c r="B409" s="28"/>
      <c r="C409" s="64" t="s">
        <v>429</v>
      </c>
      <c r="D409" s="88">
        <v>18920</v>
      </c>
    </row>
    <row r="410" spans="1:4" ht="46.5" hidden="1">
      <c r="A410" s="28"/>
      <c r="B410" s="28"/>
      <c r="C410" s="64" t="s">
        <v>430</v>
      </c>
      <c r="D410" s="88">
        <v>31419</v>
      </c>
    </row>
    <row r="411" spans="1:4" ht="46.5" hidden="1">
      <c r="A411" s="28"/>
      <c r="B411" s="28"/>
      <c r="C411" s="64" t="s">
        <v>431</v>
      </c>
      <c r="D411" s="88">
        <v>59000</v>
      </c>
    </row>
    <row r="412" spans="1:4" ht="30.75" hidden="1">
      <c r="A412" s="28"/>
      <c r="B412" s="28"/>
      <c r="C412" s="56" t="s">
        <v>393</v>
      </c>
      <c r="D412" s="76">
        <v>472200</v>
      </c>
    </row>
    <row r="413" spans="1:4" ht="62.25" hidden="1">
      <c r="A413" s="28"/>
      <c r="B413" s="28"/>
      <c r="C413" s="57" t="s">
        <v>394</v>
      </c>
      <c r="D413" s="76">
        <v>184200</v>
      </c>
    </row>
    <row r="414" spans="1:4" ht="46.5" hidden="1">
      <c r="A414" s="28"/>
      <c r="B414" s="28"/>
      <c r="C414" s="58" t="s">
        <v>395</v>
      </c>
      <c r="D414" s="76">
        <v>115800</v>
      </c>
    </row>
    <row r="415" spans="1:4" ht="62.25" hidden="1">
      <c r="A415" s="28"/>
      <c r="B415" s="28"/>
      <c r="C415" s="57" t="s">
        <v>396</v>
      </c>
      <c r="D415" s="76">
        <v>173000</v>
      </c>
    </row>
    <row r="416" spans="1:4" ht="93" hidden="1">
      <c r="A416" s="28"/>
      <c r="B416" s="28"/>
      <c r="C416" s="58" t="s">
        <v>397</v>
      </c>
      <c r="D416" s="76">
        <v>171100</v>
      </c>
    </row>
    <row r="417" spans="1:4" ht="62.25" hidden="1">
      <c r="A417" s="28"/>
      <c r="B417" s="28"/>
      <c r="C417" s="59" t="s">
        <v>398</v>
      </c>
      <c r="D417" s="76">
        <v>196100</v>
      </c>
    </row>
    <row r="418" spans="1:4" ht="78" hidden="1">
      <c r="A418" s="28"/>
      <c r="B418" s="28"/>
      <c r="C418" s="56" t="s">
        <v>399</v>
      </c>
      <c r="D418" s="76">
        <v>124100</v>
      </c>
    </row>
    <row r="419" spans="1:4" ht="62.25" hidden="1">
      <c r="A419" s="28" t="s">
        <v>191</v>
      </c>
      <c r="B419" s="28"/>
      <c r="C419" s="29" t="s">
        <v>315</v>
      </c>
      <c r="D419" s="76">
        <f>D423+D426+D420</f>
        <v>5017166.4</v>
      </c>
    </row>
    <row r="420" spans="1:4" ht="46.5" hidden="1">
      <c r="A420" s="77" t="s">
        <v>446</v>
      </c>
      <c r="B420" s="78"/>
      <c r="C420" s="63" t="s">
        <v>447</v>
      </c>
      <c r="D420" s="76">
        <f>D421</f>
        <v>1054662</v>
      </c>
    </row>
    <row r="421" spans="1:4" ht="46.5" hidden="1">
      <c r="A421" s="78" t="s">
        <v>448</v>
      </c>
      <c r="B421" s="78"/>
      <c r="C421" s="81" t="s">
        <v>449</v>
      </c>
      <c r="D421" s="76">
        <f>D422</f>
        <v>1054662</v>
      </c>
    </row>
    <row r="422" spans="1:4" ht="15" hidden="1">
      <c r="A422" s="28"/>
      <c r="B422" s="28" t="s">
        <v>17</v>
      </c>
      <c r="C422" s="29" t="s">
        <v>18</v>
      </c>
      <c r="D422" s="76">
        <v>1054662</v>
      </c>
    </row>
    <row r="423" spans="1:4" ht="30.75" hidden="1">
      <c r="A423" s="28" t="s">
        <v>212</v>
      </c>
      <c r="B423" s="28"/>
      <c r="C423" s="30" t="s">
        <v>213</v>
      </c>
      <c r="D423" s="76">
        <f>D424</f>
        <v>2603160</v>
      </c>
    </row>
    <row r="424" spans="1:4" ht="78" hidden="1">
      <c r="A424" s="28" t="s">
        <v>234</v>
      </c>
      <c r="B424" s="28"/>
      <c r="C424" s="31" t="s">
        <v>233</v>
      </c>
      <c r="D424" s="76">
        <f>D425</f>
        <v>2603160</v>
      </c>
    </row>
    <row r="425" spans="1:4" ht="15" hidden="1">
      <c r="A425" s="28"/>
      <c r="B425" s="28" t="s">
        <v>17</v>
      </c>
      <c r="C425" s="29" t="s">
        <v>18</v>
      </c>
      <c r="D425" s="76">
        <v>2603160</v>
      </c>
    </row>
    <row r="426" spans="1:4" ht="15" hidden="1">
      <c r="A426" s="28" t="s">
        <v>232</v>
      </c>
      <c r="B426" s="28"/>
      <c r="C426" s="29" t="s">
        <v>231</v>
      </c>
      <c r="D426" s="76">
        <f>D434+D432+D427</f>
        <v>1359344.4</v>
      </c>
    </row>
    <row r="427" spans="1:4" ht="46.5" hidden="1">
      <c r="A427" s="28" t="s">
        <v>436</v>
      </c>
      <c r="B427" s="28"/>
      <c r="C427" s="55" t="s">
        <v>437</v>
      </c>
      <c r="D427" s="76">
        <f>D428</f>
        <v>1265594.4</v>
      </c>
    </row>
    <row r="428" spans="1:4" ht="15" hidden="1">
      <c r="A428" s="45"/>
      <c r="B428" s="28"/>
      <c r="C428" s="48" t="s">
        <v>323</v>
      </c>
      <c r="D428" s="76">
        <f>D429+D430+D431</f>
        <v>1265594.4</v>
      </c>
    </row>
    <row r="429" spans="1:4" ht="15" hidden="1">
      <c r="A429" s="45"/>
      <c r="B429" s="28"/>
      <c r="C429" s="53" t="s">
        <v>338</v>
      </c>
      <c r="D429" s="76">
        <v>104498.62</v>
      </c>
    </row>
    <row r="430" spans="1:4" ht="15" hidden="1">
      <c r="A430" s="45"/>
      <c r="B430" s="28"/>
      <c r="C430" s="53" t="s">
        <v>339</v>
      </c>
      <c r="D430" s="76">
        <v>313495.86</v>
      </c>
    </row>
    <row r="431" spans="1:4" ht="15" hidden="1">
      <c r="A431" s="45"/>
      <c r="B431" s="28"/>
      <c r="C431" s="53" t="s">
        <v>438</v>
      </c>
      <c r="D431" s="76">
        <v>847599.92</v>
      </c>
    </row>
    <row r="432" spans="1:4" ht="46.5" hidden="1">
      <c r="A432" s="28" t="s">
        <v>326</v>
      </c>
      <c r="B432" s="27"/>
      <c r="C432" s="29" t="s">
        <v>406</v>
      </c>
      <c r="D432" s="76">
        <f>D433</f>
        <v>93750</v>
      </c>
    </row>
    <row r="433" spans="1:4" ht="15" hidden="1">
      <c r="A433" s="28"/>
      <c r="B433" s="28" t="s">
        <v>17</v>
      </c>
      <c r="C433" s="30" t="s">
        <v>18</v>
      </c>
      <c r="D433" s="76">
        <f>D435+D436</f>
        <v>93750</v>
      </c>
    </row>
    <row r="434" spans="1:4" ht="15" hidden="1">
      <c r="A434" s="28"/>
      <c r="B434" s="28"/>
      <c r="C434" s="32" t="s">
        <v>323</v>
      </c>
      <c r="D434" s="76"/>
    </row>
    <row r="435" spans="1:4" ht="15" hidden="1">
      <c r="A435" s="28"/>
      <c r="B435" s="28"/>
      <c r="C435" s="38" t="s">
        <v>338</v>
      </c>
      <c r="D435" s="76">
        <v>93750</v>
      </c>
    </row>
    <row r="436" spans="1:4" ht="15" hidden="1">
      <c r="A436" s="28"/>
      <c r="B436" s="28"/>
      <c r="C436" s="38" t="s">
        <v>339</v>
      </c>
      <c r="D436" s="76">
        <v>0</v>
      </c>
    </row>
    <row r="437" spans="1:4" ht="78" hidden="1">
      <c r="A437" s="28" t="s">
        <v>162</v>
      </c>
      <c r="B437" s="41"/>
      <c r="C437" s="29" t="s">
        <v>316</v>
      </c>
      <c r="D437" s="76">
        <f>D438</f>
        <v>2743263.38</v>
      </c>
    </row>
    <row r="438" spans="1:4" ht="30.75" hidden="1">
      <c r="A438" s="28" t="s">
        <v>159</v>
      </c>
      <c r="B438" s="28"/>
      <c r="C438" s="30" t="s">
        <v>197</v>
      </c>
      <c r="D438" s="76">
        <f>D439+D444+D449+D442+D447</f>
        <v>2743263.38</v>
      </c>
    </row>
    <row r="439" spans="1:4" ht="30.75" hidden="1">
      <c r="A439" s="28" t="s">
        <v>160</v>
      </c>
      <c r="B439" s="28"/>
      <c r="C439" s="30" t="s">
        <v>54</v>
      </c>
      <c r="D439" s="76">
        <f>D440+D441</f>
        <v>2353159</v>
      </c>
    </row>
    <row r="440" spans="1:4" ht="62.25" hidden="1">
      <c r="A440" s="28"/>
      <c r="B440" s="28" t="s">
        <v>13</v>
      </c>
      <c r="C440" s="32" t="s">
        <v>30</v>
      </c>
      <c r="D440" s="76">
        <v>1859022</v>
      </c>
    </row>
    <row r="441" spans="1:4" ht="30.75" hidden="1">
      <c r="A441" s="28"/>
      <c r="B441" s="28" t="s">
        <v>15</v>
      </c>
      <c r="C441" s="32" t="s">
        <v>332</v>
      </c>
      <c r="D441" s="76">
        <v>494137</v>
      </c>
    </row>
    <row r="442" spans="1:4" ht="30.75" hidden="1">
      <c r="A442" s="28" t="s">
        <v>341</v>
      </c>
      <c r="B442" s="28"/>
      <c r="C442" s="29" t="s">
        <v>342</v>
      </c>
      <c r="D442" s="76">
        <f>D443</f>
        <v>269304.38</v>
      </c>
    </row>
    <row r="443" spans="1:4" ht="62.25" hidden="1">
      <c r="A443" s="28"/>
      <c r="B443" s="28" t="s">
        <v>13</v>
      </c>
      <c r="C443" s="32" t="s">
        <v>30</v>
      </c>
      <c r="D443" s="76">
        <v>269304.38</v>
      </c>
    </row>
    <row r="444" spans="1:4" ht="46.5" hidden="1">
      <c r="A444" s="28" t="s">
        <v>286</v>
      </c>
      <c r="B444" s="28"/>
      <c r="C444" s="32" t="s">
        <v>287</v>
      </c>
      <c r="D444" s="76">
        <f>D445+D446</f>
        <v>109700</v>
      </c>
    </row>
    <row r="445" spans="2:4" ht="62.25" hidden="1">
      <c r="B445" s="28" t="s">
        <v>13</v>
      </c>
      <c r="C445" s="32" t="s">
        <v>30</v>
      </c>
      <c r="D445" s="76">
        <v>102040</v>
      </c>
    </row>
    <row r="446" spans="1:4" ht="30.75" hidden="1">
      <c r="A446" s="28"/>
      <c r="B446" s="28" t="s">
        <v>15</v>
      </c>
      <c r="C446" s="32" t="s">
        <v>332</v>
      </c>
      <c r="D446" s="76">
        <v>7660</v>
      </c>
    </row>
    <row r="447" spans="1:4" ht="62.25" hidden="1">
      <c r="A447" s="78" t="s">
        <v>450</v>
      </c>
      <c r="B447" s="78"/>
      <c r="C447" s="31" t="s">
        <v>451</v>
      </c>
      <c r="D447" s="76">
        <f>D448</f>
        <v>10500</v>
      </c>
    </row>
    <row r="448" spans="1:4" ht="30.75" hidden="1">
      <c r="A448" s="28"/>
      <c r="B448" s="28" t="s">
        <v>15</v>
      </c>
      <c r="C448" s="32" t="s">
        <v>332</v>
      </c>
      <c r="D448" s="76">
        <v>10500</v>
      </c>
    </row>
    <row r="449" spans="1:4" ht="62.25" hidden="1">
      <c r="A449" s="28" t="s">
        <v>161</v>
      </c>
      <c r="B449" s="28"/>
      <c r="C449" s="29" t="s">
        <v>26</v>
      </c>
      <c r="D449" s="76">
        <f>D450</f>
        <v>600</v>
      </c>
    </row>
    <row r="450" spans="1:4" ht="30.75" hidden="1">
      <c r="A450" s="28"/>
      <c r="B450" s="28" t="s">
        <v>15</v>
      </c>
      <c r="C450" s="32" t="s">
        <v>332</v>
      </c>
      <c r="D450" s="76">
        <v>600</v>
      </c>
    </row>
    <row r="451" spans="1:4" ht="46.5" hidden="1">
      <c r="A451" s="25" t="s">
        <v>243</v>
      </c>
      <c r="B451" s="25"/>
      <c r="C451" s="65" t="s">
        <v>244</v>
      </c>
      <c r="D451" s="75">
        <f>D452</f>
        <v>853945</v>
      </c>
    </row>
    <row r="452" spans="1:4" ht="62.25" hidden="1">
      <c r="A452" s="28" t="s">
        <v>245</v>
      </c>
      <c r="B452" s="28"/>
      <c r="C452" s="32" t="s">
        <v>246</v>
      </c>
      <c r="D452" s="76">
        <f>D453+D456+D458</f>
        <v>853945</v>
      </c>
    </row>
    <row r="453" spans="1:6" ht="46.5" hidden="1">
      <c r="A453" s="28" t="s">
        <v>247</v>
      </c>
      <c r="B453" s="28"/>
      <c r="C453" s="32" t="s">
        <v>248</v>
      </c>
      <c r="D453" s="76">
        <f>D454+D455</f>
        <v>813945</v>
      </c>
      <c r="F453" s="14"/>
    </row>
    <row r="454" spans="1:4" ht="30.75" hidden="1">
      <c r="A454" s="28"/>
      <c r="B454" s="28" t="s">
        <v>15</v>
      </c>
      <c r="C454" s="32" t="s">
        <v>332</v>
      </c>
      <c r="D454" s="76">
        <v>5000</v>
      </c>
    </row>
    <row r="455" spans="1:4" ht="30.75" hidden="1">
      <c r="A455" s="28"/>
      <c r="B455" s="28" t="s">
        <v>16</v>
      </c>
      <c r="C455" s="30" t="s">
        <v>19</v>
      </c>
      <c r="D455" s="76">
        <v>808945</v>
      </c>
    </row>
    <row r="456" spans="1:4" ht="46.5" hidden="1">
      <c r="A456" s="28" t="s">
        <v>249</v>
      </c>
      <c r="B456" s="28"/>
      <c r="C456" s="32" t="s">
        <v>250</v>
      </c>
      <c r="D456" s="76">
        <f>D457</f>
        <v>10000</v>
      </c>
    </row>
    <row r="457" spans="1:4" ht="30.75" hidden="1">
      <c r="A457" s="28"/>
      <c r="B457" s="28" t="s">
        <v>16</v>
      </c>
      <c r="C457" s="30" t="s">
        <v>19</v>
      </c>
      <c r="D457" s="76">
        <v>10000</v>
      </c>
    </row>
    <row r="458" spans="1:4" ht="30.75" hidden="1">
      <c r="A458" s="28" t="s">
        <v>251</v>
      </c>
      <c r="B458" s="28"/>
      <c r="C458" s="30" t="s">
        <v>305</v>
      </c>
      <c r="D458" s="76">
        <f>D459</f>
        <v>30000</v>
      </c>
    </row>
    <row r="459" spans="1:4" ht="30.75" hidden="1">
      <c r="A459" s="28"/>
      <c r="B459" s="28" t="s">
        <v>16</v>
      </c>
      <c r="C459" s="30" t="s">
        <v>19</v>
      </c>
      <c r="D459" s="76">
        <v>30000</v>
      </c>
    </row>
    <row r="460" spans="1:4" ht="15" hidden="1">
      <c r="A460" s="25" t="s">
        <v>322</v>
      </c>
      <c r="B460" s="25"/>
      <c r="C460" s="26" t="s">
        <v>29</v>
      </c>
      <c r="D460" s="75">
        <f>D475+D461+D482</f>
        <v>5993578.14</v>
      </c>
    </row>
    <row r="461" spans="1:6" ht="15" hidden="1">
      <c r="A461" s="28" t="s">
        <v>164</v>
      </c>
      <c r="B461" s="28"/>
      <c r="C461" s="29" t="s">
        <v>49</v>
      </c>
      <c r="D461" s="76">
        <f>D462+D465+D467+D469+D472</f>
        <v>3465322</v>
      </c>
      <c r="F461" s="14"/>
    </row>
    <row r="462" spans="1:4" ht="30.75" hidden="1">
      <c r="A462" s="28" t="s">
        <v>165</v>
      </c>
      <c r="B462" s="28"/>
      <c r="C462" s="29" t="s">
        <v>44</v>
      </c>
      <c r="D462" s="76">
        <f>D463+D464</f>
        <v>640872</v>
      </c>
    </row>
    <row r="463" spans="1:4" ht="62.25" hidden="1">
      <c r="A463" s="28"/>
      <c r="B463" s="28" t="s">
        <v>13</v>
      </c>
      <c r="C463" s="32" t="s">
        <v>30</v>
      </c>
      <c r="D463" s="76">
        <v>630317</v>
      </c>
    </row>
    <row r="464" spans="1:4" ht="30.75" hidden="1">
      <c r="A464" s="28"/>
      <c r="B464" s="28" t="s">
        <v>15</v>
      </c>
      <c r="C464" s="32" t="s">
        <v>332</v>
      </c>
      <c r="D464" s="76">
        <v>10555</v>
      </c>
    </row>
    <row r="465" spans="1:4" ht="15" hidden="1">
      <c r="A465" s="28" t="s">
        <v>166</v>
      </c>
      <c r="B465" s="28"/>
      <c r="C465" s="30" t="s">
        <v>45</v>
      </c>
      <c r="D465" s="76">
        <f>D466</f>
        <v>913756</v>
      </c>
    </row>
    <row r="466" spans="1:4" ht="62.25" hidden="1">
      <c r="A466" s="28"/>
      <c r="B466" s="28" t="s">
        <v>13</v>
      </c>
      <c r="C466" s="32" t="s">
        <v>30</v>
      </c>
      <c r="D466" s="76">
        <v>913756</v>
      </c>
    </row>
    <row r="467" spans="1:4" ht="30.75" hidden="1">
      <c r="A467" s="28" t="s">
        <v>167</v>
      </c>
      <c r="B467" s="28"/>
      <c r="C467" s="32" t="s">
        <v>46</v>
      </c>
      <c r="D467" s="76">
        <f>D468</f>
        <v>336960</v>
      </c>
    </row>
    <row r="468" spans="1:4" ht="62.25" hidden="1">
      <c r="A468" s="28"/>
      <c r="B468" s="28" t="s">
        <v>13</v>
      </c>
      <c r="C468" s="32" t="s">
        <v>30</v>
      </c>
      <c r="D468" s="76">
        <v>336960</v>
      </c>
    </row>
    <row r="469" spans="1:4" ht="15" hidden="1">
      <c r="A469" s="28" t="s">
        <v>168</v>
      </c>
      <c r="B469" s="28"/>
      <c r="C469" s="30" t="s">
        <v>71</v>
      </c>
      <c r="D469" s="76">
        <f>D470+D471</f>
        <v>1351063</v>
      </c>
    </row>
    <row r="470" spans="1:4" ht="62.25" hidden="1">
      <c r="A470" s="28"/>
      <c r="B470" s="28" t="s">
        <v>13</v>
      </c>
      <c r="C470" s="32" t="s">
        <v>30</v>
      </c>
      <c r="D470" s="76">
        <v>1239978</v>
      </c>
    </row>
    <row r="471" spans="1:4" ht="30.75" hidden="1">
      <c r="A471" s="28"/>
      <c r="B471" s="28" t="s">
        <v>15</v>
      </c>
      <c r="C471" s="32" t="s">
        <v>332</v>
      </c>
      <c r="D471" s="76">
        <v>111085</v>
      </c>
    </row>
    <row r="472" spans="1:4" ht="15" hidden="1">
      <c r="A472" s="28" t="s">
        <v>169</v>
      </c>
      <c r="B472" s="29"/>
      <c r="C472" s="29" t="s">
        <v>23</v>
      </c>
      <c r="D472" s="76">
        <f>D473+D474</f>
        <v>222671</v>
      </c>
    </row>
    <row r="473" spans="1:4" ht="62.25" hidden="1">
      <c r="A473" s="28"/>
      <c r="B473" s="28" t="s">
        <v>13</v>
      </c>
      <c r="C473" s="32" t="s">
        <v>30</v>
      </c>
      <c r="D473" s="76">
        <v>217069</v>
      </c>
    </row>
    <row r="474" spans="1:4" ht="30.75" hidden="1">
      <c r="A474" s="28"/>
      <c r="B474" s="28" t="s">
        <v>15</v>
      </c>
      <c r="C474" s="32" t="s">
        <v>332</v>
      </c>
      <c r="D474" s="76">
        <v>5602</v>
      </c>
    </row>
    <row r="475" spans="1:4" ht="30.75" hidden="1">
      <c r="A475" s="28" t="s">
        <v>174</v>
      </c>
      <c r="B475" s="28"/>
      <c r="C475" s="32" t="s">
        <v>48</v>
      </c>
      <c r="D475" s="76">
        <f>D476+D478+D480</f>
        <v>1528256.14</v>
      </c>
    </row>
    <row r="476" spans="1:4" ht="15" hidden="1">
      <c r="A476" s="28" t="s">
        <v>216</v>
      </c>
      <c r="B476" s="28"/>
      <c r="C476" s="32" t="s">
        <v>343</v>
      </c>
      <c r="D476" s="76">
        <f>D477</f>
        <v>147000</v>
      </c>
    </row>
    <row r="477" spans="1:4" ht="30.75" hidden="1">
      <c r="A477" s="28"/>
      <c r="B477" s="28" t="s">
        <v>15</v>
      </c>
      <c r="C477" s="32" t="s">
        <v>332</v>
      </c>
      <c r="D477" s="76">
        <v>147000</v>
      </c>
    </row>
    <row r="478" spans="1:4" ht="30.75" hidden="1">
      <c r="A478" s="28" t="s">
        <v>344</v>
      </c>
      <c r="B478" s="28"/>
      <c r="C478" s="32" t="s">
        <v>345</v>
      </c>
      <c r="D478" s="76">
        <f>D479</f>
        <v>0</v>
      </c>
    </row>
    <row r="479" spans="1:4" ht="15" hidden="1">
      <c r="A479" s="28"/>
      <c r="B479" s="28" t="s">
        <v>14</v>
      </c>
      <c r="C479" s="29" t="s">
        <v>20</v>
      </c>
      <c r="D479" s="76">
        <v>0</v>
      </c>
    </row>
    <row r="480" spans="1:4" ht="46.5" hidden="1">
      <c r="A480" s="78" t="s">
        <v>459</v>
      </c>
      <c r="B480" s="28"/>
      <c r="C480" s="32" t="s">
        <v>172</v>
      </c>
      <c r="D480" s="76">
        <f>D481</f>
        <v>1381256.14</v>
      </c>
    </row>
    <row r="481" spans="1:4" ht="15" hidden="1">
      <c r="A481" s="78"/>
      <c r="B481" s="28" t="s">
        <v>14</v>
      </c>
      <c r="C481" s="29" t="s">
        <v>20</v>
      </c>
      <c r="D481" s="76">
        <v>1381256.14</v>
      </c>
    </row>
    <row r="482" spans="1:4" ht="46.5" hidden="1">
      <c r="A482" s="28" t="s">
        <v>352</v>
      </c>
      <c r="B482" s="29"/>
      <c r="C482" s="38" t="s">
        <v>353</v>
      </c>
      <c r="D482" s="76">
        <f>D483</f>
        <v>1000000</v>
      </c>
    </row>
    <row r="483" spans="1:4" ht="30.75" hidden="1">
      <c r="A483" s="28" t="s">
        <v>354</v>
      </c>
      <c r="B483" s="29"/>
      <c r="C483" s="38" t="s">
        <v>355</v>
      </c>
      <c r="D483" s="76">
        <v>1000000</v>
      </c>
    </row>
    <row r="484" spans="1:4" ht="15" hidden="1">
      <c r="A484" s="28"/>
      <c r="B484" s="28" t="s">
        <v>14</v>
      </c>
      <c r="C484" s="29" t="s">
        <v>20</v>
      </c>
      <c r="D484" s="76">
        <v>1000000</v>
      </c>
    </row>
    <row r="485" spans="1:4" ht="15">
      <c r="A485" s="28"/>
      <c r="B485" s="47"/>
      <c r="C485" s="26" t="s">
        <v>2</v>
      </c>
      <c r="D485" s="75">
        <f>D460+D451+D318+D285+D271+D202+D178+D134+D10</f>
        <v>399497438.66999996</v>
      </c>
    </row>
  </sheetData>
  <sheetProtection/>
  <mergeCells count="1">
    <mergeCell ref="A6:D6"/>
  </mergeCells>
  <printOptions/>
  <pageMargins left="0.7874015748031497" right="0.3937007874015748" top="0.5511811023622047" bottom="0.5511811023622047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Уразбаева Марина Витальевна</cp:lastModifiedBy>
  <cp:lastPrinted>2018-08-10T07:48:23Z</cp:lastPrinted>
  <dcterms:created xsi:type="dcterms:W3CDTF">2002-08-26T05:09:41Z</dcterms:created>
  <dcterms:modified xsi:type="dcterms:W3CDTF">2018-09-24T03:55:51Z</dcterms:modified>
  <cp:category/>
  <cp:version/>
  <cp:contentType/>
  <cp:contentStatus/>
</cp:coreProperties>
</file>