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45" windowWidth="15180" windowHeight="10110"/>
  </bookViews>
  <sheets>
    <sheet name="2019-2020" sheetId="5" r:id="rId1"/>
  </sheets>
  <definedNames>
    <definedName name="_xlnm.Print_Titles" localSheetId="0">'2019-2020'!$7:$9</definedName>
  </definedNames>
  <calcPr calcId="124519"/>
</workbook>
</file>

<file path=xl/calcChain.xml><?xml version="1.0" encoding="utf-8"?>
<calcChain xmlns="http://schemas.openxmlformats.org/spreadsheetml/2006/main">
  <c r="H89" i="5"/>
  <c r="H88" s="1"/>
  <c r="H84" s="1"/>
  <c r="F89"/>
  <c r="F88" s="1"/>
  <c r="G89"/>
  <c r="G88" s="1"/>
  <c r="I92"/>
  <c r="H94" l="1"/>
  <c r="H93" s="1"/>
  <c r="H80" s="1"/>
  <c r="H79" s="1"/>
  <c r="H129" s="1"/>
  <c r="G95"/>
  <c r="H95"/>
  <c r="I13"/>
  <c r="I14"/>
  <c r="I15"/>
  <c r="I16"/>
  <c r="I19"/>
  <c r="I20"/>
  <c r="I21"/>
  <c r="I24"/>
  <c r="I27"/>
  <c r="I28"/>
  <c r="I31"/>
  <c r="I35"/>
  <c r="I37"/>
  <c r="I39"/>
  <c r="I41"/>
  <c r="I44"/>
  <c r="I47"/>
  <c r="I50"/>
  <c r="I51"/>
  <c r="I55"/>
  <c r="I58"/>
  <c r="I62"/>
  <c r="I65"/>
  <c r="I67"/>
  <c r="I70"/>
  <c r="I72"/>
  <c r="I74"/>
  <c r="I75"/>
  <c r="I76"/>
  <c r="I78"/>
  <c r="I83"/>
  <c r="I87"/>
  <c r="I90"/>
  <c r="I91"/>
  <c r="I97"/>
  <c r="I98"/>
  <c r="I99"/>
  <c r="I100"/>
  <c r="I101"/>
  <c r="I102"/>
  <c r="I103"/>
  <c r="I104"/>
  <c r="I105"/>
  <c r="I106"/>
  <c r="I107"/>
  <c r="I108"/>
  <c r="I109"/>
  <c r="I110"/>
  <c r="I111"/>
  <c r="I113"/>
  <c r="I115"/>
  <c r="I117"/>
  <c r="I119"/>
  <c r="I121"/>
  <c r="I124"/>
  <c r="I125"/>
  <c r="I128"/>
  <c r="M127"/>
  <c r="M126" s="1"/>
  <c r="N126" s="1"/>
  <c r="L84"/>
  <c r="M86"/>
  <c r="N86" s="1"/>
  <c r="N13"/>
  <c r="N14"/>
  <c r="N15"/>
  <c r="N16"/>
  <c r="N19"/>
  <c r="N20"/>
  <c r="N21"/>
  <c r="N24"/>
  <c r="N27"/>
  <c r="N28"/>
  <c r="N31"/>
  <c r="N35"/>
  <c r="N37"/>
  <c r="N39"/>
  <c r="N41"/>
  <c r="N44"/>
  <c r="N47"/>
  <c r="N50"/>
  <c r="N51"/>
  <c r="N55"/>
  <c r="N58"/>
  <c r="N62"/>
  <c r="N65"/>
  <c r="N67"/>
  <c r="N70"/>
  <c r="N72"/>
  <c r="N74"/>
  <c r="N75"/>
  <c r="N76"/>
  <c r="N78"/>
  <c r="N83"/>
  <c r="N87"/>
  <c r="N90"/>
  <c r="N91"/>
  <c r="N96"/>
  <c r="N97"/>
  <c r="N98"/>
  <c r="N99"/>
  <c r="N100"/>
  <c r="N101"/>
  <c r="N102"/>
  <c r="N103"/>
  <c r="N104"/>
  <c r="N105"/>
  <c r="N106"/>
  <c r="N107"/>
  <c r="N108"/>
  <c r="N109"/>
  <c r="N110"/>
  <c r="N111"/>
  <c r="N113"/>
  <c r="N115"/>
  <c r="N117"/>
  <c r="N119"/>
  <c r="N121"/>
  <c r="N124"/>
  <c r="N125"/>
  <c r="N128"/>
  <c r="G85"/>
  <c r="G84" s="1"/>
  <c r="G86"/>
  <c r="I86" s="1"/>
  <c r="F84"/>
  <c r="G126"/>
  <c r="I126" s="1"/>
  <c r="G127"/>
  <c r="I127" s="1"/>
  <c r="G94" l="1"/>
  <c r="G93" s="1"/>
  <c r="I85"/>
  <c r="G80"/>
  <c r="M85"/>
  <c r="N127"/>
  <c r="M84" l="1"/>
  <c r="M80" s="1"/>
  <c r="M79" s="1"/>
  <c r="M129" s="1"/>
  <c r="N85"/>
  <c r="G79"/>
  <c r="G129" l="1"/>
  <c r="K116"/>
  <c r="L116"/>
  <c r="J116"/>
  <c r="E116"/>
  <c r="F116"/>
  <c r="D116"/>
  <c r="I116" s="1"/>
  <c r="L95"/>
  <c r="F94"/>
  <c r="F95"/>
  <c r="E112"/>
  <c r="K112"/>
  <c r="K120"/>
  <c r="N120" s="1"/>
  <c r="E120"/>
  <c r="I120" s="1"/>
  <c r="E123"/>
  <c r="E122" s="1"/>
  <c r="E118"/>
  <c r="E114"/>
  <c r="E95"/>
  <c r="E94" s="1"/>
  <c r="E89"/>
  <c r="E88" s="1"/>
  <c r="E84" s="1"/>
  <c r="E82"/>
  <c r="E81" s="1"/>
  <c r="E77"/>
  <c r="E73"/>
  <c r="E71"/>
  <c r="E69"/>
  <c r="E66"/>
  <c r="E64"/>
  <c r="E61"/>
  <c r="E60" s="1"/>
  <c r="E57"/>
  <c r="E56" s="1"/>
  <c r="E54"/>
  <c r="E53" s="1"/>
  <c r="E49"/>
  <c r="E48" s="1"/>
  <c r="E46"/>
  <c r="E45" s="1"/>
  <c r="E43"/>
  <c r="E42" s="1"/>
  <c r="E40"/>
  <c r="E38"/>
  <c r="E36"/>
  <c r="E34"/>
  <c r="E30"/>
  <c r="E29" s="1"/>
  <c r="E26"/>
  <c r="E25" s="1"/>
  <c r="E23"/>
  <c r="E22" s="1"/>
  <c r="E18"/>
  <c r="E17" s="1"/>
  <c r="E12"/>
  <c r="E11" s="1"/>
  <c r="K123"/>
  <c r="K122" s="1"/>
  <c r="K118"/>
  <c r="K114"/>
  <c r="K95"/>
  <c r="K94" s="1"/>
  <c r="K89"/>
  <c r="K88" s="1"/>
  <c r="K84" s="1"/>
  <c r="K82"/>
  <c r="K81" s="1"/>
  <c r="K77"/>
  <c r="K73"/>
  <c r="K71"/>
  <c r="K69"/>
  <c r="K66"/>
  <c r="K64"/>
  <c r="K61"/>
  <c r="K60" s="1"/>
  <c r="K57"/>
  <c r="K56" s="1"/>
  <c r="K54"/>
  <c r="K53" s="1"/>
  <c r="K49"/>
  <c r="K48" s="1"/>
  <c r="K46"/>
  <c r="K45" s="1"/>
  <c r="K43"/>
  <c r="K42" s="1"/>
  <c r="K40"/>
  <c r="K38"/>
  <c r="K36"/>
  <c r="K34"/>
  <c r="K30"/>
  <c r="K29" s="1"/>
  <c r="K26"/>
  <c r="K25" s="1"/>
  <c r="K23"/>
  <c r="K22" s="1"/>
  <c r="K18"/>
  <c r="K17" s="1"/>
  <c r="K12"/>
  <c r="K11" s="1"/>
  <c r="J95"/>
  <c r="D95"/>
  <c r="I95" s="1"/>
  <c r="J123"/>
  <c r="J122" s="1"/>
  <c r="D123"/>
  <c r="J112"/>
  <c r="N112" s="1"/>
  <c r="D112"/>
  <c r="J118"/>
  <c r="J114"/>
  <c r="N114" s="1"/>
  <c r="J89"/>
  <c r="J82"/>
  <c r="J77"/>
  <c r="J73"/>
  <c r="J71"/>
  <c r="N71" s="1"/>
  <c r="J69"/>
  <c r="N69" s="1"/>
  <c r="J66"/>
  <c r="J64"/>
  <c r="J61"/>
  <c r="J57"/>
  <c r="J54"/>
  <c r="J49"/>
  <c r="J46"/>
  <c r="J43"/>
  <c r="J40"/>
  <c r="J38"/>
  <c r="J36"/>
  <c r="N36" s="1"/>
  <c r="J34"/>
  <c r="N34" s="1"/>
  <c r="J30"/>
  <c r="J26"/>
  <c r="J23"/>
  <c r="J18"/>
  <c r="J12"/>
  <c r="D118"/>
  <c r="I118" s="1"/>
  <c r="D114"/>
  <c r="I114" s="1"/>
  <c r="D89"/>
  <c r="D82"/>
  <c r="I82" s="1"/>
  <c r="D77"/>
  <c r="D73"/>
  <c r="I73" s="1"/>
  <c r="D71"/>
  <c r="I71" s="1"/>
  <c r="D69"/>
  <c r="I69" s="1"/>
  <c r="D66"/>
  <c r="D64"/>
  <c r="I64" s="1"/>
  <c r="D61"/>
  <c r="I61" s="1"/>
  <c r="D57"/>
  <c r="I57" s="1"/>
  <c r="D54"/>
  <c r="D49"/>
  <c r="I49" s="1"/>
  <c r="D46"/>
  <c r="I46" s="1"/>
  <c r="D43"/>
  <c r="I43" s="1"/>
  <c r="D40"/>
  <c r="D38"/>
  <c r="I38" s="1"/>
  <c r="D36"/>
  <c r="I36" s="1"/>
  <c r="D34"/>
  <c r="I34" s="1"/>
  <c r="D30"/>
  <c r="D26"/>
  <c r="I26" s="1"/>
  <c r="D23"/>
  <c r="I23" s="1"/>
  <c r="D18"/>
  <c r="I18" s="1"/>
  <c r="D12"/>
  <c r="I123" l="1"/>
  <c r="I112"/>
  <c r="I89"/>
  <c r="N40"/>
  <c r="N66"/>
  <c r="N77"/>
  <c r="I12"/>
  <c r="I30"/>
  <c r="I40"/>
  <c r="I54"/>
  <c r="I66"/>
  <c r="I77"/>
  <c r="N38"/>
  <c r="N64"/>
  <c r="N73"/>
  <c r="N118"/>
  <c r="N116"/>
  <c r="J94"/>
  <c r="J93" s="1"/>
  <c r="N95"/>
  <c r="J88"/>
  <c r="N89"/>
  <c r="D94"/>
  <c r="I94" s="1"/>
  <c r="D88"/>
  <c r="I88" s="1"/>
  <c r="N122"/>
  <c r="N123"/>
  <c r="D122"/>
  <c r="I122" s="1"/>
  <c r="J81"/>
  <c r="N81" s="1"/>
  <c r="N82"/>
  <c r="D81"/>
  <c r="I81" s="1"/>
  <c r="D11"/>
  <c r="I11" s="1"/>
  <c r="D29"/>
  <c r="I29" s="1"/>
  <c r="D53"/>
  <c r="I53" s="1"/>
  <c r="J25"/>
  <c r="N25" s="1"/>
  <c r="N26"/>
  <c r="J48"/>
  <c r="N48" s="1"/>
  <c r="N49"/>
  <c r="D25"/>
  <c r="I25" s="1"/>
  <c r="D48"/>
  <c r="I48" s="1"/>
  <c r="J22"/>
  <c r="N22" s="1"/>
  <c r="N23"/>
  <c r="J45"/>
  <c r="N45" s="1"/>
  <c r="N46"/>
  <c r="J60"/>
  <c r="N60" s="1"/>
  <c r="N61"/>
  <c r="D22"/>
  <c r="I22" s="1"/>
  <c r="D45"/>
  <c r="I45" s="1"/>
  <c r="D60"/>
  <c r="I60" s="1"/>
  <c r="J17"/>
  <c r="N17" s="1"/>
  <c r="N18"/>
  <c r="J42"/>
  <c r="N42" s="1"/>
  <c r="N43"/>
  <c r="J56"/>
  <c r="N56" s="1"/>
  <c r="N57"/>
  <c r="D17"/>
  <c r="I17" s="1"/>
  <c r="D42"/>
  <c r="I42" s="1"/>
  <c r="D56"/>
  <c r="I56" s="1"/>
  <c r="J11"/>
  <c r="N11" s="1"/>
  <c r="N12"/>
  <c r="J29"/>
  <c r="N29" s="1"/>
  <c r="N30"/>
  <c r="J53"/>
  <c r="N53" s="1"/>
  <c r="N54"/>
  <c r="E33"/>
  <c r="E32" s="1"/>
  <c r="L94"/>
  <c r="F93"/>
  <c r="F80" s="1"/>
  <c r="K93"/>
  <c r="K80" s="1"/>
  <c r="K68"/>
  <c r="E93"/>
  <c r="E80" s="1"/>
  <c r="K63"/>
  <c r="K59" s="1"/>
  <c r="K52"/>
  <c r="K33"/>
  <c r="K32" s="1"/>
  <c r="E68"/>
  <c r="E63"/>
  <c r="E59" s="1"/>
  <c r="E52"/>
  <c r="D68"/>
  <c r="I68" s="1"/>
  <c r="J68"/>
  <c r="D63"/>
  <c r="I63" s="1"/>
  <c r="J63"/>
  <c r="J52"/>
  <c r="N52" s="1"/>
  <c r="J33"/>
  <c r="D33"/>
  <c r="I33" s="1"/>
  <c r="D84" l="1"/>
  <c r="I84" s="1"/>
  <c r="J84"/>
  <c r="N84" s="1"/>
  <c r="N88"/>
  <c r="N94"/>
  <c r="D93"/>
  <c r="I93" s="1"/>
  <c r="J80"/>
  <c r="J79" s="1"/>
  <c r="D52"/>
  <c r="I52" s="1"/>
  <c r="N63"/>
  <c r="N33"/>
  <c r="N68"/>
  <c r="F79"/>
  <c r="L93"/>
  <c r="N93" s="1"/>
  <c r="K10"/>
  <c r="J32"/>
  <c r="N32" s="1"/>
  <c r="D32"/>
  <c r="I32" s="1"/>
  <c r="D59"/>
  <c r="I59" s="1"/>
  <c r="J59"/>
  <c r="N59" s="1"/>
  <c r="K79"/>
  <c r="E79"/>
  <c r="E10"/>
  <c r="D80" l="1"/>
  <c r="I80" s="1"/>
  <c r="F129"/>
  <c r="L80"/>
  <c r="N80" s="1"/>
  <c r="D10"/>
  <c r="I10" s="1"/>
  <c r="J10"/>
  <c r="N10" s="1"/>
  <c r="K129"/>
  <c r="E129"/>
  <c r="D79" l="1"/>
  <c r="I79" s="1"/>
  <c r="J129"/>
  <c r="L79"/>
  <c r="N79" s="1"/>
  <c r="D129" l="1"/>
  <c r="I129" s="1"/>
  <c r="L129"/>
  <c r="N129" s="1"/>
</calcChain>
</file>

<file path=xl/sharedStrings.xml><?xml version="1.0" encoding="utf-8"?>
<sst xmlns="http://schemas.openxmlformats.org/spreadsheetml/2006/main" count="333" uniqueCount="233">
  <si>
    <t>НАЛОГИ НА ПРИБЫЛЬ, ДОХОДЫ</t>
  </si>
  <si>
    <t>Налог на доходы физических лиц</t>
  </si>
  <si>
    <t>НАЛОГИ НА СОВОКУПНЫЙ ДОХОД</t>
  </si>
  <si>
    <t>Единый налог на вмененный доход для отдельных видов деятельности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</si>
  <si>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</si>
  <si>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</si>
  <si>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</si>
  <si>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</si>
  <si>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</si>
  <si>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БЕЗВОЗМЕЗДНЫЕ ПОСТУПЛЕНИЯ</t>
  </si>
  <si>
    <t>1</t>
  </si>
  <si>
    <t>НАЛОГОВЫЕ И НЕНАЛОГОВЫЕ ДОХОДЫ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</si>
  <si>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</si>
  <si>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</si>
  <si>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</si>
  <si>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</si>
  <si>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</si>
  <si>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Дотации на выравнивание бюджетной обеспеченности</t>
  </si>
  <si>
    <t>Дотации бюджетам муниципальных районов на выравнивание бюджетной обеспеченности</t>
  </si>
  <si>
    <t>НАЛОГИ НА ИМУЩЕСТВО</t>
  </si>
  <si>
    <t>Транспортный налог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</si>
  <si>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</si>
  <si>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</si>
  <si>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>к решению Земского собрания</t>
  </si>
  <si>
    <t xml:space="preserve">000 </t>
  </si>
  <si>
    <t>000</t>
  </si>
  <si>
    <t>2</t>
  </si>
  <si>
    <t xml:space="preserve">  1  00  00000  00  0000  000</t>
  </si>
  <si>
    <t xml:space="preserve">  1  01  00000  00  0000  000</t>
  </si>
  <si>
    <t xml:space="preserve">  1  01  02000  01  0000  110</t>
  </si>
  <si>
    <t xml:space="preserve">  1  05  00000  00  0000  000</t>
  </si>
  <si>
    <t xml:space="preserve">  1  05  02000  02  0000  110</t>
  </si>
  <si>
    <t xml:space="preserve">  1  06  00000  00  0000  000</t>
  </si>
  <si>
    <t xml:space="preserve">  1  06  04000  02  0000  110</t>
  </si>
  <si>
    <t xml:space="preserve">  1  08  00000  00  0000  000</t>
  </si>
  <si>
    <t xml:space="preserve">  1  08  03010  01  0000  110</t>
  </si>
  <si>
    <t xml:space="preserve">  1  11  00000  00  0000  000</t>
  </si>
  <si>
    <t xml:space="preserve">  1  11  05000  00  0000  120</t>
  </si>
  <si>
    <t xml:space="preserve">  1  11  05010  00  0000  120</t>
  </si>
  <si>
    <t xml:space="preserve">  1  11  05030  00  0000  120</t>
  </si>
  <si>
    <t xml:space="preserve">  1  11  07015  05  0000  120</t>
  </si>
  <si>
    <t xml:space="preserve">  1  12  00000  00  0000  000</t>
  </si>
  <si>
    <t xml:space="preserve">  1  12  01000  01  0000  120</t>
  </si>
  <si>
    <t xml:space="preserve">  1  14  00000  00  0000  000</t>
  </si>
  <si>
    <t xml:space="preserve">  1  14  02000  00  0000  000</t>
  </si>
  <si>
    <t xml:space="preserve">  1  14  06000  00  0000  430</t>
  </si>
  <si>
    <t xml:space="preserve">  1  16  00000  00  0000  000</t>
  </si>
  <si>
    <t xml:space="preserve">  1  16  90050  05  0000  140</t>
  </si>
  <si>
    <t xml:space="preserve">  2  00  00000  00  0000  000</t>
  </si>
  <si>
    <t xml:space="preserve">  2  02  00000  00  0000  000</t>
  </si>
  <si>
    <t xml:space="preserve">  1  08  03000  01  0000  110</t>
  </si>
  <si>
    <t xml:space="preserve">Государственная пошлина по делам, рассматриваемым в судах общей юрисдикции, мировыми судьями </t>
  </si>
  <si>
    <t xml:space="preserve">  1  11  07000  00  0000  120</t>
  </si>
  <si>
    <t>Платежи от государственных и муниципальных унитарных предприятий</t>
  </si>
  <si>
    <t>из них:</t>
  </si>
  <si>
    <t xml:space="preserve">  1  11  05035  05  0000  120</t>
  </si>
  <si>
    <t xml:space="preserve">  1  01  02020  01  0000  110</t>
  </si>
  <si>
    <t xml:space="preserve">  1  01  02030  01  0000  110</t>
  </si>
  <si>
    <t xml:space="preserve">  1  06  04011  02  0000  110</t>
  </si>
  <si>
    <t>Транспортный налог  с организаций</t>
  </si>
  <si>
    <t>Транспортный налог с физических лиц</t>
  </si>
  <si>
    <t xml:space="preserve">  1  06  04012  02  0000  110</t>
  </si>
  <si>
    <t xml:space="preserve">  1  14  06010  00  0000  430</t>
  </si>
  <si>
    <t xml:space="preserve">Доходы от продажи земельных участков, государственная собственность на которые не разграничена </t>
  </si>
  <si>
    <t xml:space="preserve">  1  16  90000  00  0000  140</t>
  </si>
  <si>
    <t xml:space="preserve">Прочие  поступления от денежных взысканий (штрафов)  и  иных сумм  в  возмещение ущерба
</t>
  </si>
  <si>
    <t>Иные межбюджетные трансферты</t>
  </si>
  <si>
    <t>Субвенции местным бюджетам на выполнение передаваемых полномочий субъектов Российской Федерации</t>
  </si>
  <si>
    <t>ВСЕГО  ДОХОДОВ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</si>
  <si>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</si>
  <si>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 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</si>
  <si>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 на  заключение договоров аренды за земли, находящиеся в
собственности муниципальных районов 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</si>
  <si>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</si>
  <si>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</si>
  <si>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 1  11  07010  00  0000  120</t>
  </si>
  <si>
    <t xml:space="preserve">Доходы от перечисления части прибыли государственных и муниципальных унитарных предприятий, остающейся после уплаты налогов и обязательных платежей 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</si>
  <si>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</si>
  <si>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 1  13  00000  00  0000  000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</si>
  <si>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</si>
  <si>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</si>
  <si>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 xml:space="preserve">  1  13  01000  00  0000  130</t>
  </si>
  <si>
    <t>Прочие доходы от оказания платных услуг (работ)</t>
  </si>
  <si>
    <t xml:space="preserve">  1  13  01990  00  0000  130</t>
  </si>
  <si>
    <t>Прочие доходы от оказания платных услуг (работ) получателями средств бюджетов муниципальных районов</t>
  </si>
  <si>
    <t xml:space="preserve">  1  13  01995  05  0000  130</t>
  </si>
  <si>
    <t>Денежные взыскания (штрафы) за нарушение законодательства о налогах и сборах</t>
  </si>
  <si>
    <t xml:space="preserve">  1  16  03000  00  0000  140</t>
  </si>
  <si>
    <t xml:space="preserve">  1  16  03010  01  0000  140</t>
  </si>
  <si>
    <t xml:space="preserve">  1  05  02010  02  0000  110</t>
  </si>
  <si>
    <t xml:space="preserve">  1  14  02053  05  0000  410</t>
  </si>
  <si>
    <t xml:space="preserve">  1  01  02010  01  0000  110</t>
  </si>
  <si>
    <t>Налог на доходы физических лиц с  доходов, источником которых является налоговый агент,  за исключением доходов, в отношении  которых исчисление  и уплата  налога  осуществляются  в соответствии  со  статьями  227,  227.1  и   228  Налогового кодекса Российской Федерации</t>
  </si>
  <si>
    <t>Налог на доходы физических лиц с доходов, полученных физическими лицами в соответствии  со статьей 228 Налогового кодекса Российской Федерации</t>
  </si>
  <si>
    <t xml:space="preserve">  1  12  01010  01  0000  120</t>
  </si>
  <si>
    <t xml:space="preserve">Плата за выбросы загрязняющих веществ в атмосферный воздух стационарными объектами
</t>
  </si>
  <si>
    <t xml:space="preserve">  1  12  01040  01  0000  120</t>
  </si>
  <si>
    <t xml:space="preserve">Плата за размещение отходов производства и потребления
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</si>
  <si>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</si>
  <si>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</si>
  <si>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1  01  02040  01  0000  110</t>
  </si>
  <si>
    <t>НАЛОГИ НА ТОВАРЫ (РАБОТЫ, УСЛУГИ), РЕАЛИЗУЕМЫЕ НА ТЕРРИТОРИИ РОССИЙСКОЙ ФЕДЕРАЦИИ</t>
  </si>
  <si>
    <t xml:space="preserve">  1  03  00000  00  0000  000</t>
  </si>
  <si>
    <t xml:space="preserve">  1  03  02000  01  0000  110</t>
  </si>
  <si>
    <t>Акцизы по подакцизным товарам  (продукции), производимым на  территории Российской Федерации</t>
  </si>
  <si>
    <t xml:space="preserve">  1  03  02230  01  0000  110</t>
  </si>
  <si>
    <t xml:space="preserve">  1  03  02240  01  0000  110</t>
  </si>
  <si>
    <t xml:space="preserve">  1  03  02250  01  0000  110</t>
  </si>
  <si>
    <t>Субвенции на образование комиссий по делам несовершеннолетних и защите их прав и организацию их деятельности</t>
  </si>
  <si>
    <t>Субвенции на обеспечение хранения, комлектования, учета и использования архивных документов государственной части документов архивного фонда Пермского края</t>
  </si>
  <si>
    <t>Субвенции на составление протоколов об административных правонарушениях</t>
  </si>
  <si>
    <t>Субсидии бюджетам бюджетной системы Российской Федерации (межбюджетные субсидии)</t>
  </si>
  <si>
    <t xml:space="preserve">  1  13  02000  00  0000  130</t>
  </si>
  <si>
    <t xml:space="preserve">  1  13  02060  00  0000  130</t>
  </si>
  <si>
    <t xml:space="preserve">  1  13  02065  05  0000  130</t>
  </si>
  <si>
    <t>Доходы, поступающие в порядке возмещения расходов, понесенных в связи с эксплуатацией имущества муниципальных районов</t>
  </si>
  <si>
    <t>Доходы, поступающие в порядке возмещения расходов, понесенных в связи с эксплуатацией имущества</t>
  </si>
  <si>
    <t>Доходы от компенсации затрат государства</t>
  </si>
  <si>
    <t xml:space="preserve">  1  11  05070  00  0000  120</t>
  </si>
  <si>
    <t xml:space="preserve">  1  11  05075  05  0000  120</t>
  </si>
  <si>
    <t>Доходы от сдачи в аренду имущества, составляющего казну муниципальных районов (за исключением земельных участков)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</si>
  <si>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</si>
  <si>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1  11  05020  00  0000  120</t>
  </si>
  <si>
    <t xml:space="preserve"> 1  11  05025  05  0000  120</t>
  </si>
  <si>
    <t xml:space="preserve">  1  14  06020  00  0000  430</t>
  </si>
  <si>
    <t xml:space="preserve">  1  14  06025  05  0000  430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</si>
  <si>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</si>
  <si>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</si>
  <si>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</si>
  <si>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 1  16  25000  00  0000  140</t>
  </si>
  <si>
    <t>Субсидии на реализацию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</si>
  <si>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Прочие субвенции</t>
  </si>
  <si>
    <t>Прочие субвенции бюджетам муниципальных районов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</si>
  <si>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</si>
  <si>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</si>
  <si>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</si>
  <si>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</si>
  <si>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Доходы от продажи земельных участков, находящихся в государственной и муниципальной собственности </t>
  </si>
  <si>
    <t xml:space="preserve">Код классификации доходов </t>
  </si>
  <si>
    <t>Субсидии на приобретение путевок на санаторно-курортное лечение и оздоровление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</si>
  <si>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</si>
  <si>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1  11  09000  00  0000  120</t>
  </si>
  <si>
    <t xml:space="preserve">  1  11  09040  00  0000  120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</si>
  <si>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</si>
  <si>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1  11  09045  05  0000  120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</si>
  <si>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</si>
  <si>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Субвенции на предоставление мер социальной поддержки отдельным категориям граждан, работающим в государственных и муниципальных организациях Пермского края и проживающим в сельской местности и поселках городского типа (рабочих поселках), по оплате жилого помещения и коммунальных услуг</t>
  </si>
  <si>
    <t xml:space="preserve">  1  14  02050  05  0000  410</t>
  </si>
  <si>
    <t xml:space="preserve"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</si>
  <si>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Налог на доходы физических лиц с доходов, полученных от осуществления 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 занимающихся частной практикой в соответствии со статьей 227 Налогового  кодекса 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</si>
  <si>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 статьей 227.1 Налогового кодекса Российской Федерации</t>
  </si>
  <si>
    <t xml:space="preserve">Прочие субсидии </t>
  </si>
  <si>
    <t>Субвенции на осуществление полномочий по созданию и организации деятельности административных комиссий</t>
  </si>
  <si>
    <t xml:space="preserve">  1  16  25030  01  0000  140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</si>
  <si>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</si>
  <si>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</si>
  <si>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</si>
  <si>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</si>
  <si>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</si>
  <si>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 xml:space="preserve">  2  02  10000  00  0000  151</t>
  </si>
  <si>
    <t xml:space="preserve">  2  02  15001  00  0000  151</t>
  </si>
  <si>
    <t xml:space="preserve">БЕЗВОЗМЕЗДНЫЕ ПОСТУПЛЕНИЯ ОТ ДРУГИХ БЮДЖЕТОВ БЮДЖЕТНОЙ СИСТЕМЫ
</t>
  </si>
  <si>
    <t xml:space="preserve">  2  02  15001  05  0000  151</t>
  </si>
  <si>
    <t xml:space="preserve"> 2  02  20000  00  0000  151</t>
  </si>
  <si>
    <t xml:space="preserve"> 2  02  29999  00  0000  151</t>
  </si>
  <si>
    <t xml:space="preserve"> 2  02  29999  05  0000  151</t>
  </si>
  <si>
    <t xml:space="preserve">  2  02  30000  00  0000  151</t>
  </si>
  <si>
    <t xml:space="preserve">  2  02  30024  00  0000  151</t>
  </si>
  <si>
    <t xml:space="preserve">  2  02  30024  05  0000  151</t>
  </si>
  <si>
    <t xml:space="preserve">  2  02  39999  00  0000  151</t>
  </si>
  <si>
    <t xml:space="preserve">  2  02  39999  05  0000  151</t>
  </si>
  <si>
    <t xml:space="preserve"> 2  02  40000  00  0000  151</t>
  </si>
  <si>
    <t xml:space="preserve"> 2  02  40014  00  0000  151</t>
  </si>
  <si>
    <t xml:space="preserve"> 2  02  40014  05  0000  151</t>
  </si>
  <si>
    <t>2019 год</t>
  </si>
  <si>
    <t>Наименование кода поступлений в бюджет (группы, подгруппы, статьи, подстатьи, элемента, аналитических групп подвидов доходов бюджета)</t>
  </si>
  <si>
    <t xml:space="preserve">  1  11  05013  05  0000  120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</si>
  <si>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</si>
  <si>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1  14  06013  05  0000  430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</si>
  <si>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</si>
  <si>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1  16  25060  01  0000  140</t>
  </si>
  <si>
    <t>Денежные взыскания (штрафы) за нарушение земельного законодательства</t>
  </si>
  <si>
    <t xml:space="preserve">  1  16  08000  01  0000  140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</si>
  <si>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</si>
  <si>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 1  16  08010  01  0000  140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</si>
  <si>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</si>
  <si>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 1  16  43000  01  0000  140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</si>
  <si>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</si>
  <si>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Субвенции на мероприятия по организации оздоровления и отдыха детей</t>
  </si>
  <si>
    <t>Субвенции на администрирование отдельных государственных полномочий по поддержке сельскохозяйственного производства</t>
  </si>
  <si>
    <t>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</si>
  <si>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</si>
  <si>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2  02  35120  00  0000  151</t>
  </si>
  <si>
    <t xml:space="preserve">  2  02  35120  05  0000  151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</si>
  <si>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</si>
  <si>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</si>
  <si>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</si>
  <si>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</si>
  <si>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</si>
  <si>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</si>
  <si>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 xml:space="preserve">  2  02  35930  00  0000  151</t>
  </si>
  <si>
    <t xml:space="preserve">  2  02  35930  05  0000  151</t>
  </si>
  <si>
    <t>2020 год</t>
  </si>
  <si>
    <t xml:space="preserve">  2  02  35082  00  0000  151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</si>
  <si>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</si>
  <si>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2  02  35082  05  0000  151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</si>
  <si>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</si>
  <si>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на 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</si>
  <si>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</si>
  <si>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Единая субвенция на выполнение отдельных государственных полномочий в сфере образования</t>
  </si>
  <si>
    <t>Субвенции на поддержку достижения целевых показателей региональных программ развития агропромышленного комплекса</t>
  </si>
  <si>
    <t>Субвенции на поддержку достижения целевых показателей региональных программ развития агропромышленного комплекса (расходы, не софинансируемые из федерального бюджета)</t>
  </si>
  <si>
    <t>Первоначальный бюджет</t>
  </si>
  <si>
    <t>Изменения 31.01.2018</t>
  </si>
  <si>
    <t xml:space="preserve">  2  02  39998  00  0000  151</t>
  </si>
  <si>
    <t xml:space="preserve">  2  02  39998  05  0000  151</t>
  </si>
  <si>
    <t>Единая субвенция местным бюджетам</t>
  </si>
  <si>
    <t>Единая субвенция бюджетам муниципальных районов</t>
  </si>
  <si>
    <t>Приложение 2</t>
  </si>
  <si>
    <t>Изменения 28.02.2018</t>
  </si>
  <si>
    <t xml:space="preserve">  2  02  35543  05  0000  151</t>
  </si>
  <si>
    <t>Субвенции бюджетам муниципальных районов на содействие достижению целевых показателей региональных программ развития агропромышленного комплекса</t>
  </si>
  <si>
    <t>Субвенции бюджетам муниципальных образований на содействие достижению целевых показателей региональных программ развития агропромышленного комплекса</t>
  </si>
  <si>
    <t xml:space="preserve">  2  02  35543  00  0000  151</t>
  </si>
  <si>
    <t>2 02 20077 00 0000 151</t>
  </si>
  <si>
    <t>Субсидии бюджетам на софинансирование капитальных вложений в объекты муниципальной собственности</t>
  </si>
  <si>
    <t>2 02 20077 05 0000 151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</si>
  <si>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</si>
  <si>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Изменения 23.08.2018</t>
  </si>
  <si>
    <t>Субсидии на строительство (реконструкцию) гидротехнических сооружений муниципальной собственности, бесхозяйных гидротехнических сооружений (реконструкция ГТС пруда в с. Суда)</t>
  </si>
  <si>
    <t>Изменения по отдельным строкам доходов бюджета Уинского муниципального района                                                   на 2019 - 2020 годы, рублей</t>
  </si>
  <si>
    <t>Изменения 25.10.2018</t>
  </si>
  <si>
    <t>Субсидии на реализацию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 (Газификация жилого фонда с.Уинское. Распределительные газопроводы 7-я очередь)</t>
  </si>
  <si>
    <t xml:space="preserve">от 25 октября 2018 г. №  </t>
  </si>
</sst>
</file>

<file path=xl/styles.xml><?xml version="1.0" encoding="utf-8"?>
<styleSheet xmlns="http://schemas.openxmlformats.org/spreadsheetml/2006/main">
  <fonts count="9">
    <font>
      <sz val="8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1" fillId="0" borderId="0" xfId="0" applyNumberFormat="1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/>
    <xf numFmtId="0" fontId="6" fillId="0" borderId="1" xfId="0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/>
    <xf numFmtId="0" fontId="1" fillId="0" borderId="0" xfId="0" applyFont="1" applyFill="1"/>
    <xf numFmtId="49" fontId="6" fillId="0" borderId="1" xfId="0" applyNumberFormat="1" applyFont="1" applyBorder="1" applyAlignment="1" applyProtection="1">
      <alignment horizontal="left" vertical="center" wrapText="1"/>
    </xf>
    <xf numFmtId="0" fontId="6" fillId="0" borderId="1" xfId="0" applyNumberFormat="1" applyFont="1" applyBorder="1" applyAlignment="1">
      <alignment horizontal="left" vertical="top" wrapText="1"/>
    </xf>
    <xf numFmtId="2" fontId="3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9"/>
  <sheetViews>
    <sheetView tabSelected="1" zoomScale="75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T84" sqref="T84"/>
    </sheetView>
  </sheetViews>
  <sheetFormatPr defaultRowHeight="16.5"/>
  <cols>
    <col min="1" max="1" width="6.5" style="1" customWidth="1"/>
    <col min="2" max="2" width="38.1640625" style="1" customWidth="1"/>
    <col min="3" max="3" width="106.5" style="2" customWidth="1"/>
    <col min="4" max="4" width="24.1640625" style="3" hidden="1" customWidth="1"/>
    <col min="5" max="5" width="21.33203125" style="3" hidden="1" customWidth="1"/>
    <col min="6" max="6" width="24.5" style="3" hidden="1" customWidth="1"/>
    <col min="7" max="8" width="22.1640625" style="3" hidden="1" customWidth="1"/>
    <col min="9" max="9" width="40.1640625" style="3" customWidth="1"/>
    <col min="10" max="10" width="26.33203125" style="3" hidden="1" customWidth="1"/>
    <col min="11" max="13" width="21.1640625" style="3" hidden="1" customWidth="1"/>
    <col min="14" max="14" width="23.83203125" style="3" hidden="1" customWidth="1"/>
    <col min="15" max="16384" width="9.33203125" style="4"/>
  </cols>
  <sheetData>
    <row r="1" spans="1:14" ht="16.5" customHeight="1">
      <c r="I1" s="3" t="s">
        <v>217</v>
      </c>
    </row>
    <row r="2" spans="1:14" ht="14.25" customHeight="1">
      <c r="I2" s="3" t="s">
        <v>23</v>
      </c>
    </row>
    <row r="3" spans="1:14" ht="15" customHeight="1">
      <c r="I3" s="3" t="s">
        <v>232</v>
      </c>
    </row>
    <row r="4" spans="1:14" ht="15" customHeight="1">
      <c r="C4" s="3"/>
    </row>
    <row r="5" spans="1:14" s="3" customFormat="1" ht="74.25" customHeight="1">
      <c r="A5" s="31" t="s">
        <v>229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3" customFormat="1" ht="15.75" customHeight="1">
      <c r="A6" s="8"/>
      <c r="B6" s="8"/>
      <c r="C6" s="8"/>
    </row>
    <row r="7" spans="1:14" s="3" customFormat="1" ht="16.5" customHeight="1">
      <c r="A7" s="33" t="s">
        <v>137</v>
      </c>
      <c r="B7" s="33"/>
      <c r="C7" s="32" t="s">
        <v>174</v>
      </c>
      <c r="D7" s="32" t="s">
        <v>211</v>
      </c>
      <c r="E7" s="32" t="s">
        <v>212</v>
      </c>
      <c r="F7" s="32" t="s">
        <v>218</v>
      </c>
      <c r="G7" s="32" t="s">
        <v>227</v>
      </c>
      <c r="H7" s="32" t="s">
        <v>230</v>
      </c>
      <c r="I7" s="32" t="s">
        <v>173</v>
      </c>
      <c r="J7" s="32" t="s">
        <v>211</v>
      </c>
      <c r="K7" s="32" t="s">
        <v>212</v>
      </c>
      <c r="L7" s="32" t="s">
        <v>218</v>
      </c>
      <c r="M7" s="32" t="s">
        <v>227</v>
      </c>
      <c r="N7" s="32" t="s">
        <v>201</v>
      </c>
    </row>
    <row r="8" spans="1:14" s="5" customFormat="1" ht="39.75" customHeight="1">
      <c r="A8" s="33"/>
      <c r="B8" s="33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6" customFormat="1">
      <c r="A9" s="10" t="s">
        <v>10</v>
      </c>
      <c r="B9" s="10" t="s">
        <v>26</v>
      </c>
      <c r="C9" s="11">
        <v>3</v>
      </c>
      <c r="D9" s="9">
        <v>4</v>
      </c>
      <c r="E9" s="9"/>
      <c r="F9" s="9"/>
      <c r="G9" s="9"/>
      <c r="H9" s="9"/>
      <c r="I9" s="9">
        <v>4</v>
      </c>
      <c r="J9" s="9">
        <v>5</v>
      </c>
      <c r="K9" s="9"/>
      <c r="L9" s="9"/>
      <c r="M9" s="9"/>
      <c r="N9" s="9">
        <v>5</v>
      </c>
    </row>
    <row r="10" spans="1:14" s="7" customFormat="1" ht="21.75" hidden="1" customHeight="1">
      <c r="A10" s="12" t="s">
        <v>24</v>
      </c>
      <c r="B10" s="12" t="s">
        <v>27</v>
      </c>
      <c r="C10" s="13" t="s">
        <v>11</v>
      </c>
      <c r="D10" s="14">
        <f>D11+D22+D25+D29+D32+D48+D59+D68+D52+D17</f>
        <v>50284300</v>
      </c>
      <c r="E10" s="14">
        <f>E11+E22+E25+E29+E32+E48+E59+E68+E52+E17</f>
        <v>0</v>
      </c>
      <c r="F10" s="14"/>
      <c r="G10" s="14"/>
      <c r="H10" s="14"/>
      <c r="I10" s="14">
        <f>D10+E10+F10+G10+H10</f>
        <v>50284300</v>
      </c>
      <c r="J10" s="14">
        <f>J11+J22+J25+J29+J32+J48+J59+J68+J52+J17</f>
        <v>51341100</v>
      </c>
      <c r="K10" s="14">
        <f>K11+K22+K25+K29+K32+K48+K59+K68+K52+K17</f>
        <v>0</v>
      </c>
      <c r="L10" s="14"/>
      <c r="M10" s="14"/>
      <c r="N10" s="14">
        <f>J10+K10+L10+M10</f>
        <v>51341100</v>
      </c>
    </row>
    <row r="11" spans="1:14" ht="18.75" hidden="1">
      <c r="A11" s="15" t="s">
        <v>25</v>
      </c>
      <c r="B11" s="15" t="s">
        <v>28</v>
      </c>
      <c r="C11" s="16" t="s">
        <v>0</v>
      </c>
      <c r="D11" s="17">
        <f>D12</f>
        <v>13765000</v>
      </c>
      <c r="E11" s="17">
        <f>E12</f>
        <v>0</v>
      </c>
      <c r="F11" s="17"/>
      <c r="G11" s="17"/>
      <c r="H11" s="17"/>
      <c r="I11" s="14">
        <f t="shared" ref="I11:I74" si="0">D11+E11+F11+G11+H11</f>
        <v>13765000</v>
      </c>
      <c r="J11" s="17">
        <f>J12</f>
        <v>14370000</v>
      </c>
      <c r="K11" s="17">
        <f>K12</f>
        <v>0</v>
      </c>
      <c r="L11" s="17"/>
      <c r="M11" s="17"/>
      <c r="N11" s="14">
        <f t="shared" ref="N11:N74" si="1">J11+K11+L11+M11</f>
        <v>14370000</v>
      </c>
    </row>
    <row r="12" spans="1:14" ht="18.75" hidden="1">
      <c r="A12" s="15" t="s">
        <v>25</v>
      </c>
      <c r="B12" s="15" t="s">
        <v>29</v>
      </c>
      <c r="C12" s="16" t="s">
        <v>1</v>
      </c>
      <c r="D12" s="17">
        <f>D13+D14+D15+D16</f>
        <v>13765000</v>
      </c>
      <c r="E12" s="17">
        <f>E13+E14+E15+E16</f>
        <v>0</v>
      </c>
      <c r="F12" s="17"/>
      <c r="G12" s="17"/>
      <c r="H12" s="17"/>
      <c r="I12" s="14">
        <f t="shared" si="0"/>
        <v>13765000</v>
      </c>
      <c r="J12" s="17">
        <f>J13+J14+J15+J16</f>
        <v>14370000</v>
      </c>
      <c r="K12" s="17">
        <f>K13+K14+K15+K16</f>
        <v>0</v>
      </c>
      <c r="L12" s="17"/>
      <c r="M12" s="17"/>
      <c r="N12" s="14">
        <f t="shared" si="1"/>
        <v>14370000</v>
      </c>
    </row>
    <row r="13" spans="1:14" ht="79.5" hidden="1" customHeight="1">
      <c r="A13" s="15" t="s">
        <v>25</v>
      </c>
      <c r="B13" s="15" t="s">
        <v>90</v>
      </c>
      <c r="C13" s="16" t="s">
        <v>91</v>
      </c>
      <c r="D13" s="17">
        <v>13638000</v>
      </c>
      <c r="E13" s="17">
        <v>0</v>
      </c>
      <c r="F13" s="17"/>
      <c r="G13" s="17"/>
      <c r="H13" s="17"/>
      <c r="I13" s="14">
        <f t="shared" si="0"/>
        <v>13638000</v>
      </c>
      <c r="J13" s="17">
        <v>14238000</v>
      </c>
      <c r="K13" s="17">
        <v>0</v>
      </c>
      <c r="L13" s="17"/>
      <c r="M13" s="17"/>
      <c r="N13" s="14">
        <f t="shared" si="1"/>
        <v>14238000</v>
      </c>
    </row>
    <row r="14" spans="1:14" ht="117" hidden="1" customHeight="1">
      <c r="A14" s="15" t="s">
        <v>25</v>
      </c>
      <c r="B14" s="15" t="s">
        <v>56</v>
      </c>
      <c r="C14" s="16" t="s">
        <v>148</v>
      </c>
      <c r="D14" s="17">
        <v>41000</v>
      </c>
      <c r="E14" s="17">
        <v>0</v>
      </c>
      <c r="F14" s="17"/>
      <c r="G14" s="17"/>
      <c r="H14" s="17"/>
      <c r="I14" s="14">
        <f t="shared" si="0"/>
        <v>41000</v>
      </c>
      <c r="J14" s="17">
        <v>43000</v>
      </c>
      <c r="K14" s="17">
        <v>0</v>
      </c>
      <c r="L14" s="17"/>
      <c r="M14" s="17"/>
      <c r="N14" s="14">
        <f t="shared" si="1"/>
        <v>43000</v>
      </c>
    </row>
    <row r="15" spans="1:14" ht="65.25" hidden="1" customHeight="1">
      <c r="A15" s="15" t="s">
        <v>25</v>
      </c>
      <c r="B15" s="15" t="s">
        <v>57</v>
      </c>
      <c r="C15" s="16" t="s">
        <v>92</v>
      </c>
      <c r="D15" s="17">
        <v>83000</v>
      </c>
      <c r="E15" s="17">
        <v>0</v>
      </c>
      <c r="F15" s="17"/>
      <c r="G15" s="17"/>
      <c r="H15" s="17"/>
      <c r="I15" s="14">
        <f t="shared" si="0"/>
        <v>83000</v>
      </c>
      <c r="J15" s="17">
        <v>86000</v>
      </c>
      <c r="K15" s="17">
        <v>0</v>
      </c>
      <c r="L15" s="17"/>
      <c r="M15" s="17"/>
      <c r="N15" s="14">
        <f t="shared" si="1"/>
        <v>86000</v>
      </c>
    </row>
    <row r="16" spans="1:14" ht="100.5" hidden="1" customHeight="1">
      <c r="A16" s="15" t="s">
        <v>25</v>
      </c>
      <c r="B16" s="15" t="s">
        <v>99</v>
      </c>
      <c r="C16" s="16" t="s">
        <v>149</v>
      </c>
      <c r="D16" s="17">
        <v>3000</v>
      </c>
      <c r="E16" s="17">
        <v>0</v>
      </c>
      <c r="F16" s="17"/>
      <c r="G16" s="17"/>
      <c r="H16" s="17"/>
      <c r="I16" s="14">
        <f t="shared" si="0"/>
        <v>3000</v>
      </c>
      <c r="J16" s="17">
        <v>3000</v>
      </c>
      <c r="K16" s="17">
        <v>0</v>
      </c>
      <c r="L16" s="17"/>
      <c r="M16" s="17"/>
      <c r="N16" s="14">
        <f t="shared" si="1"/>
        <v>3000</v>
      </c>
    </row>
    <row r="17" spans="1:14" ht="37.5" hidden="1">
      <c r="A17" s="15" t="s">
        <v>25</v>
      </c>
      <c r="B17" s="15" t="s">
        <v>101</v>
      </c>
      <c r="C17" s="16" t="s">
        <v>100</v>
      </c>
      <c r="D17" s="17">
        <f>D18</f>
        <v>3875300</v>
      </c>
      <c r="E17" s="17">
        <f>E18</f>
        <v>0</v>
      </c>
      <c r="F17" s="17"/>
      <c r="G17" s="17"/>
      <c r="H17" s="17"/>
      <c r="I17" s="14">
        <f t="shared" si="0"/>
        <v>3875300</v>
      </c>
      <c r="J17" s="17">
        <f>J18</f>
        <v>3937300</v>
      </c>
      <c r="K17" s="17">
        <f>K18</f>
        <v>0</v>
      </c>
      <c r="L17" s="17"/>
      <c r="M17" s="17"/>
      <c r="N17" s="14">
        <f t="shared" si="1"/>
        <v>3937300</v>
      </c>
    </row>
    <row r="18" spans="1:14" ht="37.5" hidden="1">
      <c r="A18" s="15" t="s">
        <v>25</v>
      </c>
      <c r="B18" s="15" t="s">
        <v>102</v>
      </c>
      <c r="C18" s="16" t="s">
        <v>103</v>
      </c>
      <c r="D18" s="17">
        <f>D19+D20+D21</f>
        <v>3875300</v>
      </c>
      <c r="E18" s="17">
        <f>E19+E20+E21</f>
        <v>0</v>
      </c>
      <c r="F18" s="17"/>
      <c r="G18" s="17"/>
      <c r="H18" s="17"/>
      <c r="I18" s="14">
        <f t="shared" si="0"/>
        <v>3875300</v>
      </c>
      <c r="J18" s="17">
        <f>J19+J20+J21</f>
        <v>3937300</v>
      </c>
      <c r="K18" s="17">
        <f>K19+K20+K21</f>
        <v>0</v>
      </c>
      <c r="L18" s="17"/>
      <c r="M18" s="17"/>
      <c r="N18" s="14">
        <f t="shared" si="1"/>
        <v>3937300</v>
      </c>
    </row>
    <row r="19" spans="1:14" ht="81" hidden="1" customHeight="1">
      <c r="A19" s="15" t="s">
        <v>25</v>
      </c>
      <c r="B19" s="15" t="s">
        <v>104</v>
      </c>
      <c r="C19" s="16" t="s">
        <v>132</v>
      </c>
      <c r="D19" s="17">
        <v>1470500</v>
      </c>
      <c r="E19" s="17">
        <v>0</v>
      </c>
      <c r="F19" s="17"/>
      <c r="G19" s="17"/>
      <c r="H19" s="17"/>
      <c r="I19" s="14">
        <f t="shared" si="0"/>
        <v>1470500</v>
      </c>
      <c r="J19" s="17">
        <v>1493000</v>
      </c>
      <c r="K19" s="17">
        <v>0</v>
      </c>
      <c r="L19" s="17"/>
      <c r="M19" s="17"/>
      <c r="N19" s="14">
        <f t="shared" si="1"/>
        <v>1493000</v>
      </c>
    </row>
    <row r="20" spans="1:14" ht="99" hidden="1" customHeight="1">
      <c r="A20" s="15" t="s">
        <v>25</v>
      </c>
      <c r="B20" s="15" t="s">
        <v>105</v>
      </c>
      <c r="C20" s="16" t="s">
        <v>133</v>
      </c>
      <c r="D20" s="17">
        <v>12600</v>
      </c>
      <c r="E20" s="17">
        <v>0</v>
      </c>
      <c r="F20" s="17"/>
      <c r="G20" s="17"/>
      <c r="H20" s="17"/>
      <c r="I20" s="14">
        <f t="shared" si="0"/>
        <v>12600</v>
      </c>
      <c r="J20" s="17">
        <v>12800</v>
      </c>
      <c r="K20" s="17">
        <v>0</v>
      </c>
      <c r="L20" s="17"/>
      <c r="M20" s="17"/>
      <c r="N20" s="14">
        <f t="shared" si="1"/>
        <v>12800</v>
      </c>
    </row>
    <row r="21" spans="1:14" ht="81.75" hidden="1" customHeight="1">
      <c r="A21" s="15" t="s">
        <v>25</v>
      </c>
      <c r="B21" s="15" t="s">
        <v>106</v>
      </c>
      <c r="C21" s="16" t="s">
        <v>134</v>
      </c>
      <c r="D21" s="17">
        <v>2392200</v>
      </c>
      <c r="E21" s="17">
        <v>0</v>
      </c>
      <c r="F21" s="17"/>
      <c r="G21" s="17"/>
      <c r="H21" s="17"/>
      <c r="I21" s="14">
        <f t="shared" si="0"/>
        <v>2392200</v>
      </c>
      <c r="J21" s="17">
        <v>2431500</v>
      </c>
      <c r="K21" s="17">
        <v>0</v>
      </c>
      <c r="L21" s="17"/>
      <c r="M21" s="17"/>
      <c r="N21" s="14">
        <f t="shared" si="1"/>
        <v>2431500</v>
      </c>
    </row>
    <row r="22" spans="1:14" ht="20.25" hidden="1" customHeight="1">
      <c r="A22" s="15" t="s">
        <v>25</v>
      </c>
      <c r="B22" s="15" t="s">
        <v>30</v>
      </c>
      <c r="C22" s="16" t="s">
        <v>2</v>
      </c>
      <c r="D22" s="17">
        <f t="shared" ref="D22:K23" si="2">D23</f>
        <v>3255000</v>
      </c>
      <c r="E22" s="17">
        <f t="shared" si="2"/>
        <v>0</v>
      </c>
      <c r="F22" s="17"/>
      <c r="G22" s="17"/>
      <c r="H22" s="17"/>
      <c r="I22" s="14">
        <f t="shared" si="0"/>
        <v>3255000</v>
      </c>
      <c r="J22" s="17">
        <f t="shared" si="2"/>
        <v>3255000</v>
      </c>
      <c r="K22" s="17">
        <f t="shared" si="2"/>
        <v>0</v>
      </c>
      <c r="L22" s="17"/>
      <c r="M22" s="17"/>
      <c r="N22" s="14">
        <f t="shared" si="1"/>
        <v>3255000</v>
      </c>
    </row>
    <row r="23" spans="1:14" ht="21" hidden="1" customHeight="1">
      <c r="A23" s="15" t="s">
        <v>25</v>
      </c>
      <c r="B23" s="15" t="s">
        <v>31</v>
      </c>
      <c r="C23" s="16" t="s">
        <v>3</v>
      </c>
      <c r="D23" s="17">
        <f t="shared" si="2"/>
        <v>3255000</v>
      </c>
      <c r="E23" s="17">
        <f t="shared" si="2"/>
        <v>0</v>
      </c>
      <c r="F23" s="17"/>
      <c r="G23" s="17"/>
      <c r="H23" s="17"/>
      <c r="I23" s="14">
        <f t="shared" si="0"/>
        <v>3255000</v>
      </c>
      <c r="J23" s="17">
        <f t="shared" si="2"/>
        <v>3255000</v>
      </c>
      <c r="K23" s="17">
        <f t="shared" si="2"/>
        <v>0</v>
      </c>
      <c r="L23" s="17"/>
      <c r="M23" s="17"/>
      <c r="N23" s="14">
        <f t="shared" si="1"/>
        <v>3255000</v>
      </c>
    </row>
    <row r="24" spans="1:14" ht="21" hidden="1" customHeight="1">
      <c r="A24" s="15" t="s">
        <v>25</v>
      </c>
      <c r="B24" s="15" t="s">
        <v>88</v>
      </c>
      <c r="C24" s="16" t="s">
        <v>3</v>
      </c>
      <c r="D24" s="17">
        <v>3255000</v>
      </c>
      <c r="E24" s="17">
        <v>0</v>
      </c>
      <c r="F24" s="17"/>
      <c r="G24" s="17"/>
      <c r="H24" s="17"/>
      <c r="I24" s="14">
        <f t="shared" si="0"/>
        <v>3255000</v>
      </c>
      <c r="J24" s="17">
        <v>3255000</v>
      </c>
      <c r="K24" s="17">
        <v>0</v>
      </c>
      <c r="L24" s="17"/>
      <c r="M24" s="17"/>
      <c r="N24" s="14">
        <f t="shared" si="1"/>
        <v>3255000</v>
      </c>
    </row>
    <row r="25" spans="1:14" ht="20.25" hidden="1" customHeight="1">
      <c r="A25" s="15" t="s">
        <v>25</v>
      </c>
      <c r="B25" s="15" t="s">
        <v>32</v>
      </c>
      <c r="C25" s="16" t="s">
        <v>19</v>
      </c>
      <c r="D25" s="17">
        <f>D26</f>
        <v>5350500</v>
      </c>
      <c r="E25" s="17">
        <f>E26</f>
        <v>0</v>
      </c>
      <c r="F25" s="17"/>
      <c r="G25" s="17"/>
      <c r="H25" s="17"/>
      <c r="I25" s="14">
        <f t="shared" si="0"/>
        <v>5350500</v>
      </c>
      <c r="J25" s="17">
        <f>J26</f>
        <v>5350500</v>
      </c>
      <c r="K25" s="17">
        <f>K26</f>
        <v>0</v>
      </c>
      <c r="L25" s="17"/>
      <c r="M25" s="17"/>
      <c r="N25" s="14">
        <f t="shared" si="1"/>
        <v>5350500</v>
      </c>
    </row>
    <row r="26" spans="1:14" ht="20.25" hidden="1" customHeight="1">
      <c r="A26" s="15" t="s">
        <v>25</v>
      </c>
      <c r="B26" s="15" t="s">
        <v>33</v>
      </c>
      <c r="C26" s="16" t="s">
        <v>20</v>
      </c>
      <c r="D26" s="17">
        <f>D27+D28</f>
        <v>5350500</v>
      </c>
      <c r="E26" s="17">
        <f>E27+E28</f>
        <v>0</v>
      </c>
      <c r="F26" s="17"/>
      <c r="G26" s="17"/>
      <c r="H26" s="17"/>
      <c r="I26" s="14">
        <f t="shared" si="0"/>
        <v>5350500</v>
      </c>
      <c r="J26" s="17">
        <f>J27+J28</f>
        <v>5350500</v>
      </c>
      <c r="K26" s="17">
        <f>K27+K28</f>
        <v>0</v>
      </c>
      <c r="L26" s="17"/>
      <c r="M26" s="17"/>
      <c r="N26" s="14">
        <f t="shared" si="1"/>
        <v>5350500</v>
      </c>
    </row>
    <row r="27" spans="1:14" ht="20.25" hidden="1" customHeight="1">
      <c r="A27" s="15" t="s">
        <v>25</v>
      </c>
      <c r="B27" s="15" t="s">
        <v>58</v>
      </c>
      <c r="C27" s="16" t="s">
        <v>59</v>
      </c>
      <c r="D27" s="17">
        <v>654500</v>
      </c>
      <c r="E27" s="17">
        <v>0</v>
      </c>
      <c r="F27" s="17"/>
      <c r="G27" s="17"/>
      <c r="H27" s="17"/>
      <c r="I27" s="14">
        <f t="shared" si="0"/>
        <v>654500</v>
      </c>
      <c r="J27" s="17">
        <v>654500</v>
      </c>
      <c r="K27" s="17">
        <v>0</v>
      </c>
      <c r="L27" s="17"/>
      <c r="M27" s="17"/>
      <c r="N27" s="14">
        <f t="shared" si="1"/>
        <v>654500</v>
      </c>
    </row>
    <row r="28" spans="1:14" ht="20.25" hidden="1" customHeight="1">
      <c r="A28" s="15" t="s">
        <v>25</v>
      </c>
      <c r="B28" s="15" t="s">
        <v>61</v>
      </c>
      <c r="C28" s="16" t="s">
        <v>60</v>
      </c>
      <c r="D28" s="17">
        <v>4696000</v>
      </c>
      <c r="E28" s="17">
        <v>0</v>
      </c>
      <c r="F28" s="17"/>
      <c r="G28" s="17"/>
      <c r="H28" s="17"/>
      <c r="I28" s="14">
        <f t="shared" si="0"/>
        <v>4696000</v>
      </c>
      <c r="J28" s="17">
        <v>4696000</v>
      </c>
      <c r="K28" s="17">
        <v>0</v>
      </c>
      <c r="L28" s="17"/>
      <c r="M28" s="17"/>
      <c r="N28" s="14">
        <f t="shared" si="1"/>
        <v>4696000</v>
      </c>
    </row>
    <row r="29" spans="1:14" ht="21.75" hidden="1" customHeight="1">
      <c r="A29" s="15" t="s">
        <v>25</v>
      </c>
      <c r="B29" s="15" t="s">
        <v>34</v>
      </c>
      <c r="C29" s="16" t="s">
        <v>12</v>
      </c>
      <c r="D29" s="17">
        <f t="shared" ref="D29:K30" si="3">D30</f>
        <v>479000</v>
      </c>
      <c r="E29" s="17">
        <f t="shared" si="3"/>
        <v>0</v>
      </c>
      <c r="F29" s="17"/>
      <c r="G29" s="17"/>
      <c r="H29" s="17"/>
      <c r="I29" s="14">
        <f t="shared" si="0"/>
        <v>479000</v>
      </c>
      <c r="J29" s="17">
        <f t="shared" si="3"/>
        <v>479000</v>
      </c>
      <c r="K29" s="17">
        <f t="shared" si="3"/>
        <v>0</v>
      </c>
      <c r="L29" s="17"/>
      <c r="M29" s="17"/>
      <c r="N29" s="14">
        <f t="shared" si="1"/>
        <v>479000</v>
      </c>
    </row>
    <row r="30" spans="1:14" ht="42" hidden="1" customHeight="1">
      <c r="A30" s="15" t="s">
        <v>25</v>
      </c>
      <c r="B30" s="15" t="s">
        <v>50</v>
      </c>
      <c r="C30" s="16" t="s">
        <v>51</v>
      </c>
      <c r="D30" s="17">
        <f t="shared" si="3"/>
        <v>479000</v>
      </c>
      <c r="E30" s="17">
        <f t="shared" si="3"/>
        <v>0</v>
      </c>
      <c r="F30" s="17"/>
      <c r="G30" s="17"/>
      <c r="H30" s="17"/>
      <c r="I30" s="14">
        <f t="shared" si="0"/>
        <v>479000</v>
      </c>
      <c r="J30" s="17">
        <f t="shared" si="3"/>
        <v>479000</v>
      </c>
      <c r="K30" s="17">
        <f t="shared" si="3"/>
        <v>0</v>
      </c>
      <c r="L30" s="17"/>
      <c r="M30" s="17"/>
      <c r="N30" s="14">
        <f t="shared" si="1"/>
        <v>479000</v>
      </c>
    </row>
    <row r="31" spans="1:14" ht="60.75" hidden="1" customHeight="1">
      <c r="A31" s="15" t="s">
        <v>25</v>
      </c>
      <c r="B31" s="15" t="s">
        <v>35</v>
      </c>
      <c r="C31" s="16" t="s">
        <v>13</v>
      </c>
      <c r="D31" s="17">
        <v>479000</v>
      </c>
      <c r="E31" s="17">
        <v>0</v>
      </c>
      <c r="F31" s="17"/>
      <c r="G31" s="17"/>
      <c r="H31" s="17"/>
      <c r="I31" s="14">
        <f t="shared" si="0"/>
        <v>479000</v>
      </c>
      <c r="J31" s="17">
        <v>479000</v>
      </c>
      <c r="K31" s="17">
        <v>0</v>
      </c>
      <c r="L31" s="17"/>
      <c r="M31" s="17"/>
      <c r="N31" s="14">
        <f t="shared" si="1"/>
        <v>479000</v>
      </c>
    </row>
    <row r="32" spans="1:14" ht="39.75" hidden="1" customHeight="1">
      <c r="A32" s="15" t="s">
        <v>25</v>
      </c>
      <c r="B32" s="15" t="s">
        <v>36</v>
      </c>
      <c r="C32" s="16" t="s">
        <v>4</v>
      </c>
      <c r="D32" s="17">
        <f>D33+D42+D45</f>
        <v>16942000</v>
      </c>
      <c r="E32" s="17">
        <f>E33+E42+E45</f>
        <v>0</v>
      </c>
      <c r="F32" s="17"/>
      <c r="G32" s="17"/>
      <c r="H32" s="17"/>
      <c r="I32" s="14">
        <f t="shared" si="0"/>
        <v>16942000</v>
      </c>
      <c r="J32" s="17">
        <f>J33+J42+J45</f>
        <v>17342000</v>
      </c>
      <c r="K32" s="17">
        <f>K33+K42+K45</f>
        <v>0</v>
      </c>
      <c r="L32" s="17"/>
      <c r="M32" s="17"/>
      <c r="N32" s="14">
        <f t="shared" si="1"/>
        <v>17342000</v>
      </c>
    </row>
    <row r="33" spans="1:14" ht="99" hidden="1" customHeight="1">
      <c r="A33" s="15" t="s">
        <v>25</v>
      </c>
      <c r="B33" s="15" t="s">
        <v>37</v>
      </c>
      <c r="C33" s="16" t="s">
        <v>69</v>
      </c>
      <c r="D33" s="17">
        <f>D34+D38+D36+D40</f>
        <v>16844200</v>
      </c>
      <c r="E33" s="17">
        <f>E34+E38+E36+E40</f>
        <v>0</v>
      </c>
      <c r="F33" s="17"/>
      <c r="G33" s="17"/>
      <c r="H33" s="17"/>
      <c r="I33" s="14">
        <f t="shared" si="0"/>
        <v>16844200</v>
      </c>
      <c r="J33" s="17">
        <f>J34+J38+J36+J40</f>
        <v>17244200</v>
      </c>
      <c r="K33" s="17">
        <f>K34+K38+K36+K40</f>
        <v>0</v>
      </c>
      <c r="L33" s="17"/>
      <c r="M33" s="17"/>
      <c r="N33" s="14">
        <f t="shared" si="1"/>
        <v>17244200</v>
      </c>
    </row>
    <row r="34" spans="1:14" ht="81" hidden="1" customHeight="1">
      <c r="A34" s="15" t="s">
        <v>25</v>
      </c>
      <c r="B34" s="15" t="s">
        <v>38</v>
      </c>
      <c r="C34" s="16" t="s">
        <v>14</v>
      </c>
      <c r="D34" s="17">
        <f>D35</f>
        <v>16100000</v>
      </c>
      <c r="E34" s="17">
        <f>E35</f>
        <v>0</v>
      </c>
      <c r="F34" s="17"/>
      <c r="G34" s="17"/>
      <c r="H34" s="17"/>
      <c r="I34" s="14">
        <f t="shared" si="0"/>
        <v>16100000</v>
      </c>
      <c r="J34" s="17">
        <f>J35</f>
        <v>16500000</v>
      </c>
      <c r="K34" s="17">
        <f>K35</f>
        <v>0</v>
      </c>
      <c r="L34" s="17"/>
      <c r="M34" s="17"/>
      <c r="N34" s="14">
        <f t="shared" si="1"/>
        <v>16500000</v>
      </c>
    </row>
    <row r="35" spans="1:14" ht="99.75" hidden="1" customHeight="1">
      <c r="A35" s="15" t="s">
        <v>25</v>
      </c>
      <c r="B35" s="15" t="s">
        <v>175</v>
      </c>
      <c r="C35" s="18" t="s">
        <v>176</v>
      </c>
      <c r="D35" s="17">
        <v>16100000</v>
      </c>
      <c r="E35" s="17">
        <v>0</v>
      </c>
      <c r="F35" s="17"/>
      <c r="G35" s="17"/>
      <c r="H35" s="17"/>
      <c r="I35" s="14">
        <f t="shared" si="0"/>
        <v>16100000</v>
      </c>
      <c r="J35" s="17">
        <v>16500000</v>
      </c>
      <c r="K35" s="17">
        <v>0</v>
      </c>
      <c r="L35" s="17"/>
      <c r="M35" s="17"/>
      <c r="N35" s="14">
        <f t="shared" si="1"/>
        <v>16500000</v>
      </c>
    </row>
    <row r="36" spans="1:14" ht="80.25" hidden="1" customHeight="1">
      <c r="A36" s="19" t="s">
        <v>25</v>
      </c>
      <c r="B36" s="19" t="s">
        <v>121</v>
      </c>
      <c r="C36" s="20" t="s">
        <v>70</v>
      </c>
      <c r="D36" s="17">
        <f>D37</f>
        <v>14900</v>
      </c>
      <c r="E36" s="17">
        <f>E37</f>
        <v>0</v>
      </c>
      <c r="F36" s="17"/>
      <c r="G36" s="17"/>
      <c r="H36" s="17"/>
      <c r="I36" s="14">
        <f t="shared" si="0"/>
        <v>14900</v>
      </c>
      <c r="J36" s="17">
        <f>J37</f>
        <v>14900</v>
      </c>
      <c r="K36" s="17">
        <f>K37</f>
        <v>0</v>
      </c>
      <c r="L36" s="17"/>
      <c r="M36" s="17"/>
      <c r="N36" s="14">
        <f t="shared" si="1"/>
        <v>14900</v>
      </c>
    </row>
    <row r="37" spans="1:14" ht="82.5" hidden="1" customHeight="1">
      <c r="A37" s="19" t="s">
        <v>25</v>
      </c>
      <c r="B37" s="19" t="s">
        <v>122</v>
      </c>
      <c r="C37" s="18" t="s">
        <v>71</v>
      </c>
      <c r="D37" s="17">
        <v>14900</v>
      </c>
      <c r="E37" s="17">
        <v>0</v>
      </c>
      <c r="F37" s="17"/>
      <c r="G37" s="17"/>
      <c r="H37" s="17"/>
      <c r="I37" s="14">
        <f t="shared" si="0"/>
        <v>14900</v>
      </c>
      <c r="J37" s="17">
        <v>14900</v>
      </c>
      <c r="K37" s="17">
        <v>0</v>
      </c>
      <c r="L37" s="17"/>
      <c r="M37" s="17"/>
      <c r="N37" s="14">
        <f t="shared" si="1"/>
        <v>14900</v>
      </c>
    </row>
    <row r="38" spans="1:14" ht="99.75" hidden="1" customHeight="1">
      <c r="A38" s="15" t="s">
        <v>25</v>
      </c>
      <c r="B38" s="15" t="s">
        <v>39</v>
      </c>
      <c r="C38" s="16" t="s">
        <v>72</v>
      </c>
      <c r="D38" s="17">
        <f>D39</f>
        <v>78400</v>
      </c>
      <c r="E38" s="17">
        <f>E39</f>
        <v>0</v>
      </c>
      <c r="F38" s="17"/>
      <c r="G38" s="17"/>
      <c r="H38" s="17"/>
      <c r="I38" s="14">
        <f t="shared" si="0"/>
        <v>78400</v>
      </c>
      <c r="J38" s="17">
        <f>J39</f>
        <v>78400</v>
      </c>
      <c r="K38" s="17">
        <f>K39</f>
        <v>0</v>
      </c>
      <c r="L38" s="17"/>
      <c r="M38" s="17"/>
      <c r="N38" s="14">
        <f t="shared" si="1"/>
        <v>78400</v>
      </c>
    </row>
    <row r="39" spans="1:14" ht="78.75" hidden="1" customHeight="1">
      <c r="A39" s="15" t="s">
        <v>25</v>
      </c>
      <c r="B39" s="15" t="s">
        <v>55</v>
      </c>
      <c r="C39" s="18" t="s">
        <v>73</v>
      </c>
      <c r="D39" s="17">
        <v>78400</v>
      </c>
      <c r="E39" s="17">
        <v>0</v>
      </c>
      <c r="F39" s="17"/>
      <c r="G39" s="17"/>
      <c r="H39" s="17"/>
      <c r="I39" s="14">
        <f t="shared" si="0"/>
        <v>78400</v>
      </c>
      <c r="J39" s="17">
        <v>78400</v>
      </c>
      <c r="K39" s="17">
        <v>0</v>
      </c>
      <c r="L39" s="17"/>
      <c r="M39" s="17"/>
      <c r="N39" s="14">
        <f t="shared" si="1"/>
        <v>78400</v>
      </c>
    </row>
    <row r="40" spans="1:14" ht="42.75" hidden="1" customHeight="1">
      <c r="A40" s="15" t="s">
        <v>25</v>
      </c>
      <c r="B40" s="15" t="s">
        <v>117</v>
      </c>
      <c r="C40" s="18" t="s">
        <v>120</v>
      </c>
      <c r="D40" s="17">
        <f>D41</f>
        <v>650900</v>
      </c>
      <c r="E40" s="17">
        <f>E41</f>
        <v>0</v>
      </c>
      <c r="F40" s="17"/>
      <c r="G40" s="17"/>
      <c r="H40" s="17"/>
      <c r="I40" s="14">
        <f t="shared" si="0"/>
        <v>650900</v>
      </c>
      <c r="J40" s="17">
        <f>J41</f>
        <v>650900</v>
      </c>
      <c r="K40" s="17">
        <f>K41</f>
        <v>0</v>
      </c>
      <c r="L40" s="17"/>
      <c r="M40" s="17"/>
      <c r="N40" s="14">
        <f t="shared" si="1"/>
        <v>650900</v>
      </c>
    </row>
    <row r="41" spans="1:14" ht="43.5" hidden="1" customHeight="1">
      <c r="A41" s="15" t="s">
        <v>25</v>
      </c>
      <c r="B41" s="15" t="s">
        <v>118</v>
      </c>
      <c r="C41" s="18" t="s">
        <v>119</v>
      </c>
      <c r="D41" s="17">
        <v>650900</v>
      </c>
      <c r="E41" s="17">
        <v>0</v>
      </c>
      <c r="F41" s="17"/>
      <c r="G41" s="17"/>
      <c r="H41" s="17"/>
      <c r="I41" s="14">
        <f t="shared" si="0"/>
        <v>650900</v>
      </c>
      <c r="J41" s="17">
        <v>650900</v>
      </c>
      <c r="K41" s="17">
        <v>0</v>
      </c>
      <c r="L41" s="17"/>
      <c r="M41" s="17"/>
      <c r="N41" s="14">
        <f t="shared" si="1"/>
        <v>650900</v>
      </c>
    </row>
    <row r="42" spans="1:14" ht="19.5" hidden="1" customHeight="1">
      <c r="A42" s="15" t="s">
        <v>25</v>
      </c>
      <c r="B42" s="15" t="s">
        <v>52</v>
      </c>
      <c r="C42" s="16" t="s">
        <v>53</v>
      </c>
      <c r="D42" s="17">
        <f t="shared" ref="D42:K43" si="4">D43</f>
        <v>10000</v>
      </c>
      <c r="E42" s="17">
        <f t="shared" si="4"/>
        <v>0</v>
      </c>
      <c r="F42" s="17"/>
      <c r="G42" s="17"/>
      <c r="H42" s="17"/>
      <c r="I42" s="14">
        <f t="shared" si="0"/>
        <v>10000</v>
      </c>
      <c r="J42" s="17">
        <f t="shared" si="4"/>
        <v>10000</v>
      </c>
      <c r="K42" s="17">
        <f t="shared" si="4"/>
        <v>0</v>
      </c>
      <c r="L42" s="17"/>
      <c r="M42" s="17"/>
      <c r="N42" s="14">
        <f t="shared" si="1"/>
        <v>10000</v>
      </c>
    </row>
    <row r="43" spans="1:14" ht="61.5" hidden="1" customHeight="1">
      <c r="A43" s="15" t="s">
        <v>25</v>
      </c>
      <c r="B43" s="15" t="s">
        <v>74</v>
      </c>
      <c r="C43" s="16" t="s">
        <v>75</v>
      </c>
      <c r="D43" s="17">
        <f t="shared" si="4"/>
        <v>10000</v>
      </c>
      <c r="E43" s="17">
        <f t="shared" si="4"/>
        <v>0</v>
      </c>
      <c r="F43" s="17"/>
      <c r="G43" s="17"/>
      <c r="H43" s="17"/>
      <c r="I43" s="14">
        <f t="shared" si="0"/>
        <v>10000</v>
      </c>
      <c r="J43" s="17">
        <f t="shared" si="4"/>
        <v>10000</v>
      </c>
      <c r="K43" s="17">
        <f t="shared" si="4"/>
        <v>0</v>
      </c>
      <c r="L43" s="17"/>
      <c r="M43" s="17"/>
      <c r="N43" s="14">
        <f t="shared" si="1"/>
        <v>10000</v>
      </c>
    </row>
    <row r="44" spans="1:14" ht="62.25" hidden="1" customHeight="1">
      <c r="A44" s="15" t="s">
        <v>25</v>
      </c>
      <c r="B44" s="15" t="s">
        <v>40</v>
      </c>
      <c r="C44" s="16" t="s">
        <v>15</v>
      </c>
      <c r="D44" s="17">
        <v>10000</v>
      </c>
      <c r="E44" s="17">
        <v>0</v>
      </c>
      <c r="F44" s="17"/>
      <c r="G44" s="17"/>
      <c r="H44" s="17"/>
      <c r="I44" s="14">
        <f t="shared" si="0"/>
        <v>10000</v>
      </c>
      <c r="J44" s="17">
        <v>10000</v>
      </c>
      <c r="K44" s="17">
        <v>0</v>
      </c>
      <c r="L44" s="17"/>
      <c r="M44" s="17"/>
      <c r="N44" s="14">
        <f t="shared" si="1"/>
        <v>10000</v>
      </c>
    </row>
    <row r="45" spans="1:14" ht="100.5" hidden="1" customHeight="1">
      <c r="A45" s="15" t="s">
        <v>25</v>
      </c>
      <c r="B45" s="15" t="s">
        <v>140</v>
      </c>
      <c r="C45" s="16" t="s">
        <v>139</v>
      </c>
      <c r="D45" s="17">
        <f t="shared" ref="D45:K46" si="5">D46</f>
        <v>87800</v>
      </c>
      <c r="E45" s="17">
        <f t="shared" si="5"/>
        <v>0</v>
      </c>
      <c r="F45" s="17"/>
      <c r="G45" s="17"/>
      <c r="H45" s="17"/>
      <c r="I45" s="14">
        <f t="shared" si="0"/>
        <v>87800</v>
      </c>
      <c r="J45" s="17">
        <f t="shared" si="5"/>
        <v>87800</v>
      </c>
      <c r="K45" s="17">
        <f t="shared" si="5"/>
        <v>0</v>
      </c>
      <c r="L45" s="17"/>
      <c r="M45" s="17"/>
      <c r="N45" s="14">
        <f t="shared" si="1"/>
        <v>87800</v>
      </c>
    </row>
    <row r="46" spans="1:14" ht="108" hidden="1" customHeight="1">
      <c r="A46" s="15" t="s">
        <v>25</v>
      </c>
      <c r="B46" s="15" t="s">
        <v>141</v>
      </c>
      <c r="C46" s="16" t="s">
        <v>142</v>
      </c>
      <c r="D46" s="17">
        <f t="shared" si="5"/>
        <v>87800</v>
      </c>
      <c r="E46" s="17">
        <f t="shared" si="5"/>
        <v>0</v>
      </c>
      <c r="F46" s="17"/>
      <c r="G46" s="17"/>
      <c r="H46" s="17"/>
      <c r="I46" s="14">
        <f t="shared" si="0"/>
        <v>87800</v>
      </c>
      <c r="J46" s="17">
        <f t="shared" si="5"/>
        <v>87800</v>
      </c>
      <c r="K46" s="17">
        <f t="shared" si="5"/>
        <v>0</v>
      </c>
      <c r="L46" s="17"/>
      <c r="M46" s="17"/>
      <c r="N46" s="14">
        <f t="shared" si="1"/>
        <v>87800</v>
      </c>
    </row>
    <row r="47" spans="1:14" ht="78" hidden="1" customHeight="1">
      <c r="A47" s="15" t="s">
        <v>25</v>
      </c>
      <c r="B47" s="15" t="s">
        <v>143</v>
      </c>
      <c r="C47" s="16" t="s">
        <v>144</v>
      </c>
      <c r="D47" s="17">
        <v>87800</v>
      </c>
      <c r="E47" s="17">
        <v>0</v>
      </c>
      <c r="F47" s="17"/>
      <c r="G47" s="17"/>
      <c r="H47" s="17"/>
      <c r="I47" s="14">
        <f t="shared" si="0"/>
        <v>87800</v>
      </c>
      <c r="J47" s="17">
        <v>87800</v>
      </c>
      <c r="K47" s="17">
        <v>0</v>
      </c>
      <c r="L47" s="17"/>
      <c r="M47" s="17"/>
      <c r="N47" s="14">
        <f t="shared" si="1"/>
        <v>87800</v>
      </c>
    </row>
    <row r="48" spans="1:14" ht="20.25" hidden="1" customHeight="1">
      <c r="A48" s="15" t="s">
        <v>25</v>
      </c>
      <c r="B48" s="15" t="s">
        <v>41</v>
      </c>
      <c r="C48" s="16" t="s">
        <v>5</v>
      </c>
      <c r="D48" s="17">
        <f>D49</f>
        <v>21700</v>
      </c>
      <c r="E48" s="17">
        <f>E49</f>
        <v>0</v>
      </c>
      <c r="F48" s="17"/>
      <c r="G48" s="17"/>
      <c r="H48" s="17"/>
      <c r="I48" s="14">
        <f t="shared" si="0"/>
        <v>21700</v>
      </c>
      <c r="J48" s="17">
        <f>J49</f>
        <v>22600</v>
      </c>
      <c r="K48" s="17">
        <f>K49</f>
        <v>0</v>
      </c>
      <c r="L48" s="17"/>
      <c r="M48" s="17"/>
      <c r="N48" s="14">
        <f t="shared" si="1"/>
        <v>22600</v>
      </c>
    </row>
    <row r="49" spans="1:14" ht="19.5" hidden="1" customHeight="1">
      <c r="A49" s="15" t="s">
        <v>25</v>
      </c>
      <c r="B49" s="15" t="s">
        <v>42</v>
      </c>
      <c r="C49" s="16" t="s">
        <v>6</v>
      </c>
      <c r="D49" s="17">
        <f>D50+D51</f>
        <v>21700</v>
      </c>
      <c r="E49" s="17">
        <f>E50+E51</f>
        <v>0</v>
      </c>
      <c r="F49" s="17"/>
      <c r="G49" s="17"/>
      <c r="H49" s="17"/>
      <c r="I49" s="14">
        <f t="shared" si="0"/>
        <v>21700</v>
      </c>
      <c r="J49" s="17">
        <f>J50+J51</f>
        <v>22600</v>
      </c>
      <c r="K49" s="17">
        <f>K50+K51</f>
        <v>0</v>
      </c>
      <c r="L49" s="17"/>
      <c r="M49" s="17"/>
      <c r="N49" s="14">
        <f t="shared" si="1"/>
        <v>22600</v>
      </c>
    </row>
    <row r="50" spans="1:14" ht="41.25" hidden="1" customHeight="1">
      <c r="A50" s="15" t="s">
        <v>25</v>
      </c>
      <c r="B50" s="15" t="s">
        <v>93</v>
      </c>
      <c r="C50" s="16" t="s">
        <v>94</v>
      </c>
      <c r="D50" s="17">
        <v>12500</v>
      </c>
      <c r="E50" s="17">
        <v>0</v>
      </c>
      <c r="F50" s="17"/>
      <c r="G50" s="17"/>
      <c r="H50" s="17"/>
      <c r="I50" s="14">
        <f t="shared" si="0"/>
        <v>12500</v>
      </c>
      <c r="J50" s="17">
        <v>13000</v>
      </c>
      <c r="K50" s="17">
        <v>0</v>
      </c>
      <c r="L50" s="17"/>
      <c r="M50" s="17"/>
      <c r="N50" s="14">
        <f t="shared" si="1"/>
        <v>13000</v>
      </c>
    </row>
    <row r="51" spans="1:14" ht="19.5" hidden="1" customHeight="1">
      <c r="A51" s="15" t="s">
        <v>25</v>
      </c>
      <c r="B51" s="15" t="s">
        <v>95</v>
      </c>
      <c r="C51" s="16" t="s">
        <v>96</v>
      </c>
      <c r="D51" s="17">
        <v>9200</v>
      </c>
      <c r="E51" s="17">
        <v>0</v>
      </c>
      <c r="F51" s="17"/>
      <c r="G51" s="17"/>
      <c r="H51" s="17"/>
      <c r="I51" s="14">
        <f t="shared" si="0"/>
        <v>9200</v>
      </c>
      <c r="J51" s="17">
        <v>9600</v>
      </c>
      <c r="K51" s="17">
        <v>0</v>
      </c>
      <c r="L51" s="17"/>
      <c r="M51" s="17"/>
      <c r="N51" s="14">
        <f t="shared" si="1"/>
        <v>9600</v>
      </c>
    </row>
    <row r="52" spans="1:14" ht="37.5" hidden="1">
      <c r="A52" s="15" t="s">
        <v>25</v>
      </c>
      <c r="B52" s="15" t="s">
        <v>77</v>
      </c>
      <c r="C52" s="16" t="s">
        <v>78</v>
      </c>
      <c r="D52" s="17">
        <f>D53+D56</f>
        <v>5952400</v>
      </c>
      <c r="E52" s="17">
        <f>E53+E56</f>
        <v>0</v>
      </c>
      <c r="F52" s="17"/>
      <c r="G52" s="17"/>
      <c r="H52" s="17"/>
      <c r="I52" s="14">
        <f t="shared" si="0"/>
        <v>5952400</v>
      </c>
      <c r="J52" s="17">
        <f>J53+J56</f>
        <v>5971300</v>
      </c>
      <c r="K52" s="17">
        <f>K53+K56</f>
        <v>0</v>
      </c>
      <c r="L52" s="17"/>
      <c r="M52" s="17"/>
      <c r="N52" s="14">
        <f t="shared" si="1"/>
        <v>5971300</v>
      </c>
    </row>
    <row r="53" spans="1:14" ht="19.5" hidden="1" customHeight="1">
      <c r="A53" s="15" t="s">
        <v>25</v>
      </c>
      <c r="B53" s="15" t="s">
        <v>80</v>
      </c>
      <c r="C53" s="16" t="s">
        <v>79</v>
      </c>
      <c r="D53" s="17">
        <f t="shared" ref="D53:K54" si="6">D54</f>
        <v>5377500</v>
      </c>
      <c r="E53" s="17">
        <f t="shared" si="6"/>
        <v>0</v>
      </c>
      <c r="F53" s="17"/>
      <c r="G53" s="17"/>
      <c r="H53" s="17"/>
      <c r="I53" s="14">
        <f t="shared" si="0"/>
        <v>5377500</v>
      </c>
      <c r="J53" s="17">
        <f t="shared" si="6"/>
        <v>5382500</v>
      </c>
      <c r="K53" s="17">
        <f t="shared" si="6"/>
        <v>0</v>
      </c>
      <c r="L53" s="17"/>
      <c r="M53" s="17"/>
      <c r="N53" s="14">
        <f t="shared" si="1"/>
        <v>5382500</v>
      </c>
    </row>
    <row r="54" spans="1:14" ht="19.5" hidden="1" customHeight="1">
      <c r="A54" s="15" t="s">
        <v>25</v>
      </c>
      <c r="B54" s="15" t="s">
        <v>82</v>
      </c>
      <c r="C54" s="16" t="s">
        <v>81</v>
      </c>
      <c r="D54" s="17">
        <f t="shared" si="6"/>
        <v>5377500</v>
      </c>
      <c r="E54" s="17">
        <f t="shared" si="6"/>
        <v>0</v>
      </c>
      <c r="F54" s="17"/>
      <c r="G54" s="17"/>
      <c r="H54" s="17"/>
      <c r="I54" s="14">
        <f t="shared" si="0"/>
        <v>5377500</v>
      </c>
      <c r="J54" s="17">
        <f t="shared" si="6"/>
        <v>5382500</v>
      </c>
      <c r="K54" s="17">
        <f t="shared" si="6"/>
        <v>0</v>
      </c>
      <c r="L54" s="17"/>
      <c r="M54" s="17"/>
      <c r="N54" s="14">
        <f t="shared" si="1"/>
        <v>5382500</v>
      </c>
    </row>
    <row r="55" spans="1:14" ht="37.5" hidden="1">
      <c r="A55" s="15" t="s">
        <v>25</v>
      </c>
      <c r="B55" s="15" t="s">
        <v>84</v>
      </c>
      <c r="C55" s="16" t="s">
        <v>83</v>
      </c>
      <c r="D55" s="17">
        <v>5377500</v>
      </c>
      <c r="E55" s="17">
        <v>0</v>
      </c>
      <c r="F55" s="17"/>
      <c r="G55" s="17"/>
      <c r="H55" s="17"/>
      <c r="I55" s="14">
        <f t="shared" si="0"/>
        <v>5377500</v>
      </c>
      <c r="J55" s="17">
        <v>5382500</v>
      </c>
      <c r="K55" s="17">
        <v>0</v>
      </c>
      <c r="L55" s="17"/>
      <c r="M55" s="17"/>
      <c r="N55" s="14">
        <f t="shared" si="1"/>
        <v>5382500</v>
      </c>
    </row>
    <row r="56" spans="1:14" ht="18.75" hidden="1">
      <c r="A56" s="15" t="s">
        <v>25</v>
      </c>
      <c r="B56" s="15" t="s">
        <v>111</v>
      </c>
      <c r="C56" s="16" t="s">
        <v>116</v>
      </c>
      <c r="D56" s="17">
        <f t="shared" ref="D56:K57" si="7">D57</f>
        <v>574900</v>
      </c>
      <c r="E56" s="17">
        <f t="shared" si="7"/>
        <v>0</v>
      </c>
      <c r="F56" s="17"/>
      <c r="G56" s="17"/>
      <c r="H56" s="17"/>
      <c r="I56" s="14">
        <f t="shared" si="0"/>
        <v>574900</v>
      </c>
      <c r="J56" s="17">
        <f t="shared" si="7"/>
        <v>588800</v>
      </c>
      <c r="K56" s="17">
        <f t="shared" si="7"/>
        <v>0</v>
      </c>
      <c r="L56" s="17"/>
      <c r="M56" s="17"/>
      <c r="N56" s="14">
        <f t="shared" si="1"/>
        <v>588800</v>
      </c>
    </row>
    <row r="57" spans="1:14" ht="37.5" hidden="1">
      <c r="A57" s="15" t="s">
        <v>25</v>
      </c>
      <c r="B57" s="15" t="s">
        <v>112</v>
      </c>
      <c r="C57" s="16" t="s">
        <v>115</v>
      </c>
      <c r="D57" s="17">
        <f t="shared" si="7"/>
        <v>574900</v>
      </c>
      <c r="E57" s="17">
        <f t="shared" si="7"/>
        <v>0</v>
      </c>
      <c r="F57" s="17"/>
      <c r="G57" s="17"/>
      <c r="H57" s="17"/>
      <c r="I57" s="14">
        <f t="shared" si="0"/>
        <v>574900</v>
      </c>
      <c r="J57" s="17">
        <f t="shared" si="7"/>
        <v>588800</v>
      </c>
      <c r="K57" s="17">
        <f t="shared" si="7"/>
        <v>0</v>
      </c>
      <c r="L57" s="17"/>
      <c r="M57" s="17"/>
      <c r="N57" s="14">
        <f t="shared" si="1"/>
        <v>588800</v>
      </c>
    </row>
    <row r="58" spans="1:14" ht="37.5" hidden="1">
      <c r="A58" s="15" t="s">
        <v>25</v>
      </c>
      <c r="B58" s="15" t="s">
        <v>113</v>
      </c>
      <c r="C58" s="16" t="s">
        <v>114</v>
      </c>
      <c r="D58" s="17">
        <v>574900</v>
      </c>
      <c r="E58" s="17">
        <v>0</v>
      </c>
      <c r="F58" s="17"/>
      <c r="G58" s="17"/>
      <c r="H58" s="17"/>
      <c r="I58" s="14">
        <f t="shared" si="0"/>
        <v>574900</v>
      </c>
      <c r="J58" s="17">
        <v>588800</v>
      </c>
      <c r="K58" s="17">
        <v>0</v>
      </c>
      <c r="L58" s="17"/>
      <c r="M58" s="17"/>
      <c r="N58" s="14">
        <f t="shared" si="1"/>
        <v>588800</v>
      </c>
    </row>
    <row r="59" spans="1:14" ht="39.75" hidden="1" customHeight="1">
      <c r="A59" s="15" t="s">
        <v>25</v>
      </c>
      <c r="B59" s="15" t="s">
        <v>43</v>
      </c>
      <c r="C59" s="16" t="s">
        <v>7</v>
      </c>
      <c r="D59" s="17">
        <f>D60+D63</f>
        <v>120400</v>
      </c>
      <c r="E59" s="17">
        <f>E60+E63</f>
        <v>0</v>
      </c>
      <c r="F59" s="17"/>
      <c r="G59" s="17"/>
      <c r="H59" s="17"/>
      <c r="I59" s="14">
        <f t="shared" si="0"/>
        <v>120400</v>
      </c>
      <c r="J59" s="17">
        <f>J60+J63</f>
        <v>90400</v>
      </c>
      <c r="K59" s="17">
        <f>K60+K63</f>
        <v>0</v>
      </c>
      <c r="L59" s="17"/>
      <c r="M59" s="17"/>
      <c r="N59" s="14">
        <f t="shared" si="1"/>
        <v>90400</v>
      </c>
    </row>
    <row r="60" spans="1:14" ht="80.25" hidden="1" customHeight="1">
      <c r="A60" s="15" t="s">
        <v>25</v>
      </c>
      <c r="B60" s="15" t="s">
        <v>44</v>
      </c>
      <c r="C60" s="16" t="s">
        <v>135</v>
      </c>
      <c r="D60" s="17">
        <f t="shared" ref="D60:K61" si="8">D61</f>
        <v>100000</v>
      </c>
      <c r="E60" s="17">
        <f t="shared" si="8"/>
        <v>0</v>
      </c>
      <c r="F60" s="17"/>
      <c r="G60" s="17"/>
      <c r="H60" s="17"/>
      <c r="I60" s="14">
        <f t="shared" si="0"/>
        <v>100000</v>
      </c>
      <c r="J60" s="17">
        <f t="shared" si="8"/>
        <v>70000</v>
      </c>
      <c r="K60" s="17">
        <f t="shared" si="8"/>
        <v>0</v>
      </c>
      <c r="L60" s="17"/>
      <c r="M60" s="17"/>
      <c r="N60" s="14">
        <f t="shared" si="1"/>
        <v>70000</v>
      </c>
    </row>
    <row r="61" spans="1:14" ht="102" hidden="1" customHeight="1">
      <c r="A61" s="15" t="s">
        <v>25</v>
      </c>
      <c r="B61" s="15" t="s">
        <v>146</v>
      </c>
      <c r="C61" s="16" t="s">
        <v>147</v>
      </c>
      <c r="D61" s="17">
        <f t="shared" si="8"/>
        <v>100000</v>
      </c>
      <c r="E61" s="17">
        <f t="shared" si="8"/>
        <v>0</v>
      </c>
      <c r="F61" s="17"/>
      <c r="G61" s="17"/>
      <c r="H61" s="17"/>
      <c r="I61" s="14">
        <f t="shared" si="0"/>
        <v>100000</v>
      </c>
      <c r="J61" s="17">
        <f t="shared" si="8"/>
        <v>70000</v>
      </c>
      <c r="K61" s="17">
        <f t="shared" si="8"/>
        <v>0</v>
      </c>
      <c r="L61" s="17"/>
      <c r="M61" s="17"/>
      <c r="N61" s="14">
        <f t="shared" si="1"/>
        <v>70000</v>
      </c>
    </row>
    <row r="62" spans="1:14" ht="100.5" hidden="1" customHeight="1">
      <c r="A62" s="15" t="s">
        <v>25</v>
      </c>
      <c r="B62" s="15" t="s">
        <v>89</v>
      </c>
      <c r="C62" s="16" t="s">
        <v>76</v>
      </c>
      <c r="D62" s="17">
        <v>100000</v>
      </c>
      <c r="E62" s="17">
        <v>0</v>
      </c>
      <c r="F62" s="17"/>
      <c r="G62" s="17"/>
      <c r="H62" s="17"/>
      <c r="I62" s="14">
        <f t="shared" si="0"/>
        <v>100000</v>
      </c>
      <c r="J62" s="17">
        <v>70000</v>
      </c>
      <c r="K62" s="17">
        <v>0</v>
      </c>
      <c r="L62" s="17"/>
      <c r="M62" s="17"/>
      <c r="N62" s="14">
        <f t="shared" si="1"/>
        <v>70000</v>
      </c>
    </row>
    <row r="63" spans="1:14" ht="37.5" hidden="1">
      <c r="A63" s="15" t="s">
        <v>25</v>
      </c>
      <c r="B63" s="15" t="s">
        <v>45</v>
      </c>
      <c r="C63" s="16" t="s">
        <v>136</v>
      </c>
      <c r="D63" s="17">
        <f>D64+D66</f>
        <v>20400</v>
      </c>
      <c r="E63" s="17">
        <f>E64+E66</f>
        <v>0</v>
      </c>
      <c r="F63" s="17"/>
      <c r="G63" s="17"/>
      <c r="H63" s="17"/>
      <c r="I63" s="14">
        <f t="shared" si="0"/>
        <v>20400</v>
      </c>
      <c r="J63" s="17">
        <f>J64+J66</f>
        <v>20400</v>
      </c>
      <c r="K63" s="17">
        <f>K64+K66</f>
        <v>0</v>
      </c>
      <c r="L63" s="17"/>
      <c r="M63" s="17"/>
      <c r="N63" s="14">
        <f t="shared" si="1"/>
        <v>20400</v>
      </c>
    </row>
    <row r="64" spans="1:14" ht="40.5" hidden="1" customHeight="1">
      <c r="A64" s="15" t="s">
        <v>25</v>
      </c>
      <c r="B64" s="15" t="s">
        <v>62</v>
      </c>
      <c r="C64" s="16" t="s">
        <v>63</v>
      </c>
      <c r="D64" s="17">
        <f>D65</f>
        <v>7700</v>
      </c>
      <c r="E64" s="17">
        <f>E65</f>
        <v>0</v>
      </c>
      <c r="F64" s="17"/>
      <c r="G64" s="17"/>
      <c r="H64" s="17"/>
      <c r="I64" s="14">
        <f t="shared" si="0"/>
        <v>7700</v>
      </c>
      <c r="J64" s="17">
        <f>J65</f>
        <v>7700</v>
      </c>
      <c r="K64" s="17">
        <f>K65</f>
        <v>0</v>
      </c>
      <c r="L64" s="17"/>
      <c r="M64" s="17"/>
      <c r="N64" s="14">
        <f t="shared" si="1"/>
        <v>7700</v>
      </c>
    </row>
    <row r="65" spans="1:14" ht="62.25" hidden="1" customHeight="1">
      <c r="A65" s="15" t="s">
        <v>25</v>
      </c>
      <c r="B65" s="15" t="s">
        <v>177</v>
      </c>
      <c r="C65" s="16" t="s">
        <v>178</v>
      </c>
      <c r="D65" s="17">
        <v>7700</v>
      </c>
      <c r="E65" s="17">
        <v>0</v>
      </c>
      <c r="F65" s="17"/>
      <c r="G65" s="17"/>
      <c r="H65" s="17"/>
      <c r="I65" s="14">
        <f t="shared" si="0"/>
        <v>7700</v>
      </c>
      <c r="J65" s="17">
        <v>7700</v>
      </c>
      <c r="K65" s="17">
        <v>0</v>
      </c>
      <c r="L65" s="17"/>
      <c r="M65" s="17"/>
      <c r="N65" s="14">
        <f t="shared" si="1"/>
        <v>7700</v>
      </c>
    </row>
    <row r="66" spans="1:14" ht="62.25" hidden="1" customHeight="1">
      <c r="A66" s="15" t="s">
        <v>25</v>
      </c>
      <c r="B66" s="15" t="s">
        <v>123</v>
      </c>
      <c r="C66" s="16" t="s">
        <v>126</v>
      </c>
      <c r="D66" s="17">
        <f>D67</f>
        <v>12700</v>
      </c>
      <c r="E66" s="17">
        <f>E67</f>
        <v>0</v>
      </c>
      <c r="F66" s="17"/>
      <c r="G66" s="17"/>
      <c r="H66" s="17"/>
      <c r="I66" s="14">
        <f t="shared" si="0"/>
        <v>12700</v>
      </c>
      <c r="J66" s="17">
        <f>J67</f>
        <v>12700</v>
      </c>
      <c r="K66" s="17">
        <f>K67</f>
        <v>0</v>
      </c>
      <c r="L66" s="17"/>
      <c r="M66" s="17"/>
      <c r="N66" s="14">
        <f t="shared" si="1"/>
        <v>12700</v>
      </c>
    </row>
    <row r="67" spans="1:14" ht="62.25" hidden="1" customHeight="1">
      <c r="A67" s="15" t="s">
        <v>25</v>
      </c>
      <c r="B67" s="15" t="s">
        <v>124</v>
      </c>
      <c r="C67" s="16" t="s">
        <v>125</v>
      </c>
      <c r="D67" s="17">
        <v>12700</v>
      </c>
      <c r="E67" s="17">
        <v>0</v>
      </c>
      <c r="F67" s="17"/>
      <c r="G67" s="17"/>
      <c r="H67" s="17"/>
      <c r="I67" s="14">
        <f t="shared" si="0"/>
        <v>12700</v>
      </c>
      <c r="J67" s="17">
        <v>12700</v>
      </c>
      <c r="K67" s="17">
        <v>0</v>
      </c>
      <c r="L67" s="17"/>
      <c r="M67" s="17"/>
      <c r="N67" s="14">
        <f t="shared" si="1"/>
        <v>12700</v>
      </c>
    </row>
    <row r="68" spans="1:14" ht="18.75" hidden="1" customHeight="1">
      <c r="A68" s="15" t="s">
        <v>25</v>
      </c>
      <c r="B68" s="15" t="s">
        <v>46</v>
      </c>
      <c r="C68" s="16" t="s">
        <v>8</v>
      </c>
      <c r="D68" s="17">
        <f>D69+D77+D73+D71+D76</f>
        <v>523000</v>
      </c>
      <c r="E68" s="17">
        <f>E69+E77+E73+E71+E76</f>
        <v>0</v>
      </c>
      <c r="F68" s="17"/>
      <c r="G68" s="17"/>
      <c r="H68" s="17"/>
      <c r="I68" s="14">
        <f t="shared" si="0"/>
        <v>523000</v>
      </c>
      <c r="J68" s="17">
        <f>J69+J77+J73+J71+J76</f>
        <v>523000</v>
      </c>
      <c r="K68" s="17">
        <f>K69+K77+K73+K71+K76</f>
        <v>0</v>
      </c>
      <c r="L68" s="17"/>
      <c r="M68" s="17"/>
      <c r="N68" s="14">
        <f t="shared" si="1"/>
        <v>523000</v>
      </c>
    </row>
    <row r="69" spans="1:14" ht="41.25" hidden="1" customHeight="1">
      <c r="A69" s="15" t="s">
        <v>25</v>
      </c>
      <c r="B69" s="15" t="s">
        <v>86</v>
      </c>
      <c r="C69" s="16" t="s">
        <v>85</v>
      </c>
      <c r="D69" s="17">
        <f>D70</f>
        <v>21000</v>
      </c>
      <c r="E69" s="17">
        <f>E70</f>
        <v>0</v>
      </c>
      <c r="F69" s="17"/>
      <c r="G69" s="17"/>
      <c r="H69" s="17"/>
      <c r="I69" s="14">
        <f t="shared" si="0"/>
        <v>21000</v>
      </c>
      <c r="J69" s="17">
        <f>J70</f>
        <v>21000</v>
      </c>
      <c r="K69" s="17">
        <f>K70</f>
        <v>0</v>
      </c>
      <c r="L69" s="17"/>
      <c r="M69" s="17"/>
      <c r="N69" s="14">
        <f t="shared" si="1"/>
        <v>21000</v>
      </c>
    </row>
    <row r="70" spans="1:14" ht="81" hidden="1" customHeight="1">
      <c r="A70" s="15" t="s">
        <v>25</v>
      </c>
      <c r="B70" s="15" t="s">
        <v>87</v>
      </c>
      <c r="C70" s="30" t="s">
        <v>207</v>
      </c>
      <c r="D70" s="17">
        <v>21000</v>
      </c>
      <c r="E70" s="17">
        <v>0</v>
      </c>
      <c r="F70" s="17"/>
      <c r="G70" s="17"/>
      <c r="H70" s="17"/>
      <c r="I70" s="14">
        <f t="shared" si="0"/>
        <v>21000</v>
      </c>
      <c r="J70" s="17">
        <v>21000</v>
      </c>
      <c r="K70" s="17">
        <v>0</v>
      </c>
      <c r="L70" s="17"/>
      <c r="M70" s="17"/>
      <c r="N70" s="14">
        <f t="shared" si="1"/>
        <v>21000</v>
      </c>
    </row>
    <row r="71" spans="1:14" ht="62.25" hidden="1" customHeight="1">
      <c r="A71" s="15" t="s">
        <v>25</v>
      </c>
      <c r="B71" s="15" t="s">
        <v>181</v>
      </c>
      <c r="C71" s="16" t="s">
        <v>182</v>
      </c>
      <c r="D71" s="17">
        <f>D72</f>
        <v>115000</v>
      </c>
      <c r="E71" s="17">
        <f>E72</f>
        <v>0</v>
      </c>
      <c r="F71" s="17"/>
      <c r="G71" s="17"/>
      <c r="H71" s="17"/>
      <c r="I71" s="14">
        <f t="shared" si="0"/>
        <v>115000</v>
      </c>
      <c r="J71" s="17">
        <f>J72</f>
        <v>115000</v>
      </c>
      <c r="K71" s="17">
        <f>K72</f>
        <v>0</v>
      </c>
      <c r="L71" s="17"/>
      <c r="M71" s="17"/>
      <c r="N71" s="14">
        <f t="shared" si="1"/>
        <v>115000</v>
      </c>
    </row>
    <row r="72" spans="1:14" ht="63" hidden="1" customHeight="1">
      <c r="A72" s="15" t="s">
        <v>25</v>
      </c>
      <c r="B72" s="15" t="s">
        <v>183</v>
      </c>
      <c r="C72" s="16" t="s">
        <v>184</v>
      </c>
      <c r="D72" s="17">
        <v>115000</v>
      </c>
      <c r="E72" s="17">
        <v>0</v>
      </c>
      <c r="F72" s="17"/>
      <c r="G72" s="17"/>
      <c r="H72" s="17"/>
      <c r="I72" s="14">
        <f t="shared" si="0"/>
        <v>115000</v>
      </c>
      <c r="J72" s="17">
        <v>115000</v>
      </c>
      <c r="K72" s="17">
        <v>0</v>
      </c>
      <c r="L72" s="17"/>
      <c r="M72" s="17"/>
      <c r="N72" s="14">
        <f t="shared" si="1"/>
        <v>115000</v>
      </c>
    </row>
    <row r="73" spans="1:14" ht="126" hidden="1" customHeight="1">
      <c r="A73" s="15" t="s">
        <v>25</v>
      </c>
      <c r="B73" s="15" t="s">
        <v>128</v>
      </c>
      <c r="C73" s="16" t="s">
        <v>127</v>
      </c>
      <c r="D73" s="17">
        <f>D74+D75</f>
        <v>73000</v>
      </c>
      <c r="E73" s="17">
        <f>E74+E75</f>
        <v>0</v>
      </c>
      <c r="F73" s="17"/>
      <c r="G73" s="17"/>
      <c r="H73" s="17"/>
      <c r="I73" s="14">
        <f t="shared" si="0"/>
        <v>73000</v>
      </c>
      <c r="J73" s="17">
        <f>J74+J75</f>
        <v>73000</v>
      </c>
      <c r="K73" s="17">
        <f>K74+K75</f>
        <v>0</v>
      </c>
      <c r="L73" s="17"/>
      <c r="M73" s="17"/>
      <c r="N73" s="14">
        <f t="shared" si="1"/>
        <v>73000</v>
      </c>
    </row>
    <row r="74" spans="1:14" ht="37.5" hidden="1">
      <c r="A74" s="15" t="s">
        <v>25</v>
      </c>
      <c r="B74" s="15" t="s">
        <v>152</v>
      </c>
      <c r="C74" s="16" t="s">
        <v>153</v>
      </c>
      <c r="D74" s="17">
        <v>31000</v>
      </c>
      <c r="E74" s="17">
        <v>0</v>
      </c>
      <c r="F74" s="17"/>
      <c r="G74" s="17"/>
      <c r="H74" s="17"/>
      <c r="I74" s="14">
        <f t="shared" si="0"/>
        <v>31000</v>
      </c>
      <c r="J74" s="17">
        <v>31000</v>
      </c>
      <c r="K74" s="17">
        <v>0</v>
      </c>
      <c r="L74" s="17"/>
      <c r="M74" s="17"/>
      <c r="N74" s="14">
        <f t="shared" si="1"/>
        <v>31000</v>
      </c>
    </row>
    <row r="75" spans="1:14" ht="23.25" hidden="1" customHeight="1">
      <c r="A75" s="15" t="s">
        <v>25</v>
      </c>
      <c r="B75" s="15" t="s">
        <v>179</v>
      </c>
      <c r="C75" s="16" t="s">
        <v>180</v>
      </c>
      <c r="D75" s="17">
        <v>42000</v>
      </c>
      <c r="E75" s="17">
        <v>0</v>
      </c>
      <c r="F75" s="17"/>
      <c r="G75" s="17"/>
      <c r="H75" s="17"/>
      <c r="I75" s="14">
        <f t="shared" ref="I75:I129" si="9">D75+E75+F75+G75+H75</f>
        <v>42000</v>
      </c>
      <c r="J75" s="17">
        <v>42000</v>
      </c>
      <c r="K75" s="17">
        <v>0</v>
      </c>
      <c r="L75" s="17"/>
      <c r="M75" s="17"/>
      <c r="N75" s="14">
        <f t="shared" ref="N75:N129" si="10">J75+K75+L75+M75</f>
        <v>42000</v>
      </c>
    </row>
    <row r="76" spans="1:14" ht="83.25" hidden="1" customHeight="1">
      <c r="A76" s="15" t="s">
        <v>25</v>
      </c>
      <c r="B76" s="15" t="s">
        <v>185</v>
      </c>
      <c r="C76" s="16" t="s">
        <v>186</v>
      </c>
      <c r="D76" s="17">
        <v>105000</v>
      </c>
      <c r="E76" s="17">
        <v>0</v>
      </c>
      <c r="F76" s="17"/>
      <c r="G76" s="17"/>
      <c r="H76" s="17"/>
      <c r="I76" s="14">
        <f t="shared" si="9"/>
        <v>105000</v>
      </c>
      <c r="J76" s="17">
        <v>105000</v>
      </c>
      <c r="K76" s="17">
        <v>0</v>
      </c>
      <c r="L76" s="17"/>
      <c r="M76" s="17"/>
      <c r="N76" s="14">
        <f t="shared" si="10"/>
        <v>105000</v>
      </c>
    </row>
    <row r="77" spans="1:14" ht="39.75" hidden="1" customHeight="1">
      <c r="A77" s="15" t="s">
        <v>25</v>
      </c>
      <c r="B77" s="15" t="s">
        <v>64</v>
      </c>
      <c r="C77" s="16" t="s">
        <v>65</v>
      </c>
      <c r="D77" s="17">
        <f>D78</f>
        <v>209000</v>
      </c>
      <c r="E77" s="17">
        <f>E78</f>
        <v>0</v>
      </c>
      <c r="F77" s="17"/>
      <c r="G77" s="17"/>
      <c r="H77" s="17"/>
      <c r="I77" s="14">
        <f t="shared" si="9"/>
        <v>209000</v>
      </c>
      <c r="J77" s="17">
        <f>J78</f>
        <v>209000</v>
      </c>
      <c r="K77" s="17">
        <f>K78</f>
        <v>0</v>
      </c>
      <c r="L77" s="17"/>
      <c r="M77" s="17"/>
      <c r="N77" s="14">
        <f t="shared" si="10"/>
        <v>209000</v>
      </c>
    </row>
    <row r="78" spans="1:14" ht="42.75" hidden="1" customHeight="1">
      <c r="A78" s="15" t="s">
        <v>25</v>
      </c>
      <c r="B78" s="15" t="s">
        <v>47</v>
      </c>
      <c r="C78" s="16" t="s">
        <v>16</v>
      </c>
      <c r="D78" s="17">
        <v>209000</v>
      </c>
      <c r="E78" s="17">
        <v>0</v>
      </c>
      <c r="F78" s="17"/>
      <c r="G78" s="17"/>
      <c r="H78" s="17"/>
      <c r="I78" s="14">
        <f t="shared" si="9"/>
        <v>209000</v>
      </c>
      <c r="J78" s="17">
        <v>209000</v>
      </c>
      <c r="K78" s="17">
        <v>0</v>
      </c>
      <c r="L78" s="17"/>
      <c r="M78" s="17"/>
      <c r="N78" s="14">
        <f t="shared" si="10"/>
        <v>209000</v>
      </c>
    </row>
    <row r="79" spans="1:14" s="7" customFormat="1" ht="21.75" customHeight="1">
      <c r="A79" s="12" t="s">
        <v>25</v>
      </c>
      <c r="B79" s="12" t="s">
        <v>48</v>
      </c>
      <c r="C79" s="13" t="s">
        <v>9</v>
      </c>
      <c r="D79" s="14">
        <f>D80</f>
        <v>263721800</v>
      </c>
      <c r="E79" s="14">
        <f>E80</f>
        <v>27.459999999031425</v>
      </c>
      <c r="F79" s="14">
        <f>F80</f>
        <v>0</v>
      </c>
      <c r="G79" s="14">
        <f>G80</f>
        <v>5777900</v>
      </c>
      <c r="H79" s="14">
        <f>H80</f>
        <v>-9857800</v>
      </c>
      <c r="I79" s="14">
        <f t="shared" si="9"/>
        <v>259641927.46000004</v>
      </c>
      <c r="J79" s="14">
        <f>J80</f>
        <v>266169700</v>
      </c>
      <c r="K79" s="14">
        <f>K80</f>
        <v>-18.509999999776483</v>
      </c>
      <c r="L79" s="14">
        <f>L80</f>
        <v>0</v>
      </c>
      <c r="M79" s="14">
        <f>M80</f>
        <v>4135800</v>
      </c>
      <c r="N79" s="14">
        <f t="shared" si="10"/>
        <v>270305481.49000001</v>
      </c>
    </row>
    <row r="80" spans="1:14" s="7" customFormat="1" ht="39.75" customHeight="1">
      <c r="A80" s="12" t="s">
        <v>25</v>
      </c>
      <c r="B80" s="12" t="s">
        <v>49</v>
      </c>
      <c r="C80" s="13" t="s">
        <v>160</v>
      </c>
      <c r="D80" s="14">
        <f>D81+D93+D84</f>
        <v>263721800</v>
      </c>
      <c r="E80" s="14">
        <f>E81+E93+E84</f>
        <v>27.459999999031425</v>
      </c>
      <c r="F80" s="14">
        <f>F81+F93+F84</f>
        <v>0</v>
      </c>
      <c r="G80" s="14">
        <f>G81+G93+G84+G126</f>
        <v>5777900</v>
      </c>
      <c r="H80" s="14">
        <f>H81+H93+H84+H126</f>
        <v>-9857800</v>
      </c>
      <c r="I80" s="14">
        <f t="shared" si="9"/>
        <v>259641927.46000004</v>
      </c>
      <c r="J80" s="14">
        <f>J81+J93+J84</f>
        <v>266169700</v>
      </c>
      <c r="K80" s="14">
        <f>K81+K93+K84</f>
        <v>-18.509999999776483</v>
      </c>
      <c r="L80" s="14">
        <f>L81+L93+L84</f>
        <v>0</v>
      </c>
      <c r="M80" s="14">
        <f>M81+M93+M84</f>
        <v>4135800</v>
      </c>
      <c r="N80" s="14">
        <f t="shared" si="10"/>
        <v>270305481.49000001</v>
      </c>
    </row>
    <row r="81" spans="1:14" s="7" customFormat="1" ht="18.75" hidden="1">
      <c r="A81" s="12" t="s">
        <v>25</v>
      </c>
      <c r="B81" s="12" t="s">
        <v>158</v>
      </c>
      <c r="C81" s="13" t="s">
        <v>156</v>
      </c>
      <c r="D81" s="14">
        <f t="shared" ref="D81:K82" si="11">D82</f>
        <v>96283300</v>
      </c>
      <c r="E81" s="14">
        <f t="shared" si="11"/>
        <v>0</v>
      </c>
      <c r="F81" s="14"/>
      <c r="G81" s="14"/>
      <c r="H81" s="14"/>
      <c r="I81" s="14">
        <f t="shared" si="9"/>
        <v>96283300</v>
      </c>
      <c r="J81" s="14">
        <f t="shared" si="11"/>
        <v>98183200</v>
      </c>
      <c r="K81" s="14">
        <f t="shared" si="11"/>
        <v>0</v>
      </c>
      <c r="L81" s="14"/>
      <c r="M81" s="14"/>
      <c r="N81" s="14">
        <f t="shared" si="10"/>
        <v>98183200</v>
      </c>
    </row>
    <row r="82" spans="1:14" ht="22.5" hidden="1" customHeight="1">
      <c r="A82" s="15" t="s">
        <v>25</v>
      </c>
      <c r="B82" s="15" t="s">
        <v>159</v>
      </c>
      <c r="C82" s="16" t="s">
        <v>17</v>
      </c>
      <c r="D82" s="17">
        <f t="shared" si="11"/>
        <v>96283300</v>
      </c>
      <c r="E82" s="17">
        <f t="shared" si="11"/>
        <v>0</v>
      </c>
      <c r="F82" s="17"/>
      <c r="G82" s="17"/>
      <c r="H82" s="17"/>
      <c r="I82" s="14">
        <f t="shared" si="9"/>
        <v>96283300</v>
      </c>
      <c r="J82" s="17">
        <f t="shared" si="11"/>
        <v>98183200</v>
      </c>
      <c r="K82" s="17">
        <f t="shared" si="11"/>
        <v>0</v>
      </c>
      <c r="L82" s="17"/>
      <c r="M82" s="17"/>
      <c r="N82" s="14">
        <f t="shared" si="10"/>
        <v>98183200</v>
      </c>
    </row>
    <row r="83" spans="1:14" ht="39.75" hidden="1" customHeight="1">
      <c r="A83" s="15" t="s">
        <v>25</v>
      </c>
      <c r="B83" s="15" t="s">
        <v>161</v>
      </c>
      <c r="C83" s="16" t="s">
        <v>18</v>
      </c>
      <c r="D83" s="17">
        <v>96283300</v>
      </c>
      <c r="E83" s="17">
        <v>0</v>
      </c>
      <c r="F83" s="17"/>
      <c r="G83" s="17"/>
      <c r="H83" s="17"/>
      <c r="I83" s="14">
        <f t="shared" si="9"/>
        <v>96283300</v>
      </c>
      <c r="J83" s="17">
        <v>98183200</v>
      </c>
      <c r="K83" s="17">
        <v>0</v>
      </c>
      <c r="L83" s="17"/>
      <c r="M83" s="17"/>
      <c r="N83" s="14">
        <f t="shared" si="10"/>
        <v>98183200</v>
      </c>
    </row>
    <row r="84" spans="1:14" ht="39.75" customHeight="1">
      <c r="A84" s="12" t="s">
        <v>25</v>
      </c>
      <c r="B84" s="21" t="s">
        <v>162</v>
      </c>
      <c r="C84" s="22" t="s">
        <v>110</v>
      </c>
      <c r="D84" s="14">
        <f>D88</f>
        <v>7595800</v>
      </c>
      <c r="E84" s="14">
        <f>E88</f>
        <v>0</v>
      </c>
      <c r="F84" s="14">
        <f t="shared" ref="F84" si="12">F88</f>
        <v>0</v>
      </c>
      <c r="G84" s="14">
        <f>G88+G85</f>
        <v>3607900</v>
      </c>
      <c r="H84" s="14">
        <f>H88+H85</f>
        <v>0</v>
      </c>
      <c r="I84" s="14">
        <f t="shared" si="9"/>
        <v>11203700</v>
      </c>
      <c r="J84" s="14">
        <f>J88</f>
        <v>7411600</v>
      </c>
      <c r="K84" s="14">
        <f>K88</f>
        <v>0</v>
      </c>
      <c r="L84" s="14">
        <f t="shared" ref="L84" si="13">L88</f>
        <v>0</v>
      </c>
      <c r="M84" s="14">
        <f>M88+M85</f>
        <v>4135800</v>
      </c>
      <c r="N84" s="14">
        <f t="shared" si="10"/>
        <v>11547400</v>
      </c>
    </row>
    <row r="85" spans="1:14" ht="39.75" hidden="1" customHeight="1">
      <c r="A85" s="15" t="s">
        <v>25</v>
      </c>
      <c r="B85" s="19" t="s">
        <v>223</v>
      </c>
      <c r="C85" s="20" t="s">
        <v>224</v>
      </c>
      <c r="D85" s="14"/>
      <c r="E85" s="14"/>
      <c r="F85" s="14"/>
      <c r="G85" s="14">
        <f>G86</f>
        <v>3607900</v>
      </c>
      <c r="H85" s="14"/>
      <c r="I85" s="14">
        <f t="shared" si="9"/>
        <v>3607900</v>
      </c>
      <c r="J85" s="14"/>
      <c r="K85" s="14"/>
      <c r="L85" s="14"/>
      <c r="M85" s="14">
        <f>M86</f>
        <v>4135800</v>
      </c>
      <c r="N85" s="14">
        <f t="shared" si="10"/>
        <v>4135800</v>
      </c>
    </row>
    <row r="86" spans="1:14" ht="39.75" hidden="1" customHeight="1">
      <c r="A86" s="15" t="s">
        <v>25</v>
      </c>
      <c r="B86" s="19" t="s">
        <v>225</v>
      </c>
      <c r="C86" s="20" t="s">
        <v>226</v>
      </c>
      <c r="D86" s="14"/>
      <c r="E86" s="14"/>
      <c r="F86" s="14"/>
      <c r="G86" s="14">
        <f>G87</f>
        <v>3607900</v>
      </c>
      <c r="H86" s="14"/>
      <c r="I86" s="14">
        <f t="shared" si="9"/>
        <v>3607900</v>
      </c>
      <c r="J86" s="14"/>
      <c r="K86" s="14"/>
      <c r="L86" s="14"/>
      <c r="M86" s="14">
        <f>M87</f>
        <v>4135800</v>
      </c>
      <c r="N86" s="14">
        <f t="shared" si="10"/>
        <v>4135800</v>
      </c>
    </row>
    <row r="87" spans="1:14" ht="62.25" hidden="1" customHeight="1">
      <c r="A87" s="15"/>
      <c r="B87" s="19"/>
      <c r="C87" s="20" t="s">
        <v>228</v>
      </c>
      <c r="D87" s="14"/>
      <c r="E87" s="14"/>
      <c r="F87" s="14"/>
      <c r="G87" s="14">
        <v>3607900</v>
      </c>
      <c r="H87" s="14"/>
      <c r="I87" s="14">
        <f t="shared" si="9"/>
        <v>3607900</v>
      </c>
      <c r="J87" s="14"/>
      <c r="K87" s="14"/>
      <c r="L87" s="14"/>
      <c r="M87" s="14">
        <v>4135800</v>
      </c>
      <c r="N87" s="14">
        <f t="shared" si="10"/>
        <v>4135800</v>
      </c>
    </row>
    <row r="88" spans="1:14" ht="18.75">
      <c r="A88" s="15" t="s">
        <v>25</v>
      </c>
      <c r="B88" s="19" t="s">
        <v>163</v>
      </c>
      <c r="C88" s="20" t="s">
        <v>150</v>
      </c>
      <c r="D88" s="17">
        <f>D89</f>
        <v>7595800</v>
      </c>
      <c r="E88" s="17">
        <f>E89</f>
        <v>0</v>
      </c>
      <c r="F88" s="17">
        <f t="shared" ref="F88:H88" si="14">F89</f>
        <v>0</v>
      </c>
      <c r="G88" s="17">
        <f t="shared" si="14"/>
        <v>0</v>
      </c>
      <c r="H88" s="17">
        <f t="shared" si="14"/>
        <v>0</v>
      </c>
      <c r="I88" s="17">
        <f t="shared" si="9"/>
        <v>7595800</v>
      </c>
      <c r="J88" s="17">
        <f>J89</f>
        <v>7411600</v>
      </c>
      <c r="K88" s="17">
        <f>K89</f>
        <v>0</v>
      </c>
      <c r="L88" s="17"/>
      <c r="M88" s="17"/>
      <c r="N88" s="17">
        <f t="shared" si="10"/>
        <v>7411600</v>
      </c>
    </row>
    <row r="89" spans="1:14" ht="19.5" customHeight="1">
      <c r="A89" s="15" t="s">
        <v>25</v>
      </c>
      <c r="B89" s="19" t="s">
        <v>164</v>
      </c>
      <c r="C89" s="20" t="s">
        <v>21</v>
      </c>
      <c r="D89" s="17">
        <f>D90+D91</f>
        <v>7595800</v>
      </c>
      <c r="E89" s="17">
        <f>E90+E91</f>
        <v>0</v>
      </c>
      <c r="F89" s="17">
        <f t="shared" ref="F89:G89" si="15">F90+F91</f>
        <v>0</v>
      </c>
      <c r="G89" s="17">
        <f t="shared" si="15"/>
        <v>0</v>
      </c>
      <c r="H89" s="17">
        <f>H90+H91+H92</f>
        <v>0</v>
      </c>
      <c r="I89" s="17">
        <f t="shared" si="9"/>
        <v>7595800</v>
      </c>
      <c r="J89" s="17">
        <f>J90+J91</f>
        <v>7411600</v>
      </c>
      <c r="K89" s="17">
        <f>K90+K91</f>
        <v>0</v>
      </c>
      <c r="L89" s="17"/>
      <c r="M89" s="17"/>
      <c r="N89" s="17">
        <f t="shared" si="10"/>
        <v>7411600</v>
      </c>
    </row>
    <row r="90" spans="1:14" ht="59.25" customHeight="1">
      <c r="A90" s="15"/>
      <c r="B90" s="19"/>
      <c r="C90" s="23" t="s">
        <v>129</v>
      </c>
      <c r="D90" s="17">
        <v>7500300</v>
      </c>
      <c r="E90" s="17">
        <v>0</v>
      </c>
      <c r="F90" s="17"/>
      <c r="G90" s="17"/>
      <c r="H90" s="17">
        <v>-5909300</v>
      </c>
      <c r="I90" s="17">
        <f t="shared" si="9"/>
        <v>1591000</v>
      </c>
      <c r="J90" s="17">
        <v>7316100</v>
      </c>
      <c r="K90" s="17">
        <v>0</v>
      </c>
      <c r="L90" s="17"/>
      <c r="M90" s="17"/>
      <c r="N90" s="17">
        <f t="shared" si="10"/>
        <v>7316100</v>
      </c>
    </row>
    <row r="91" spans="1:14" ht="37.5" hidden="1">
      <c r="A91" s="15"/>
      <c r="B91" s="19"/>
      <c r="C91" s="23" t="s">
        <v>138</v>
      </c>
      <c r="D91" s="17">
        <v>95500</v>
      </c>
      <c r="E91" s="17">
        <v>0</v>
      </c>
      <c r="F91" s="17"/>
      <c r="G91" s="17"/>
      <c r="H91" s="17"/>
      <c r="I91" s="17">
        <f t="shared" si="9"/>
        <v>95500</v>
      </c>
      <c r="J91" s="17">
        <v>95500</v>
      </c>
      <c r="K91" s="17">
        <v>0</v>
      </c>
      <c r="L91" s="17"/>
      <c r="M91" s="17"/>
      <c r="N91" s="17">
        <f t="shared" si="10"/>
        <v>95500</v>
      </c>
    </row>
    <row r="92" spans="1:14" ht="79.5" customHeight="1">
      <c r="A92" s="15"/>
      <c r="B92" s="19"/>
      <c r="C92" s="23" t="s">
        <v>231</v>
      </c>
      <c r="D92" s="17"/>
      <c r="E92" s="17"/>
      <c r="F92" s="17"/>
      <c r="G92" s="17"/>
      <c r="H92" s="17">
        <v>5909300</v>
      </c>
      <c r="I92" s="17">
        <f t="shared" si="9"/>
        <v>5909300</v>
      </c>
      <c r="J92" s="17"/>
      <c r="K92" s="17"/>
      <c r="L92" s="17"/>
      <c r="M92" s="17"/>
      <c r="N92" s="17"/>
    </row>
    <row r="93" spans="1:14" s="7" customFormat="1" ht="18.75">
      <c r="A93" s="12" t="s">
        <v>25</v>
      </c>
      <c r="B93" s="12" t="s">
        <v>165</v>
      </c>
      <c r="C93" s="13" t="s">
        <v>157</v>
      </c>
      <c r="D93" s="14">
        <f>D94+D122+D114+D118+D112</f>
        <v>159842700</v>
      </c>
      <c r="E93" s="14">
        <f>E94+E122+E114+E118+E112+E120</f>
        <v>27.459999999031425</v>
      </c>
      <c r="F93" s="14">
        <f>F94+F122+F114+F118+F112+F120+F116</f>
        <v>0</v>
      </c>
      <c r="G93" s="14">
        <f t="shared" ref="G93:H93" si="16">G94+G122+G114+G118+G112+G120+G116</f>
        <v>0</v>
      </c>
      <c r="H93" s="14">
        <f t="shared" si="16"/>
        <v>-9857800</v>
      </c>
      <c r="I93" s="14">
        <f t="shared" si="9"/>
        <v>149984927.46000001</v>
      </c>
      <c r="J93" s="14">
        <f>J94+J122+J114+J118+J112</f>
        <v>160574900</v>
      </c>
      <c r="K93" s="14">
        <f>K94+K122+K114+K118+K112+K120</f>
        <v>-18.509999999776483</v>
      </c>
      <c r="L93" s="14">
        <f>L94+L122+L114+L118+L112+L120+L116</f>
        <v>0</v>
      </c>
      <c r="M93" s="14"/>
      <c r="N93" s="14">
        <f t="shared" si="10"/>
        <v>160574881.49000001</v>
      </c>
    </row>
    <row r="94" spans="1:14" ht="42.75" customHeight="1">
      <c r="A94" s="15" t="s">
        <v>25</v>
      </c>
      <c r="B94" s="15" t="s">
        <v>166</v>
      </c>
      <c r="C94" s="16" t="s">
        <v>67</v>
      </c>
      <c r="D94" s="17">
        <f>D95</f>
        <v>155036300</v>
      </c>
      <c r="E94" s="17">
        <f>E95</f>
        <v>-11604920</v>
      </c>
      <c r="F94" s="17">
        <f>F95</f>
        <v>-45780</v>
      </c>
      <c r="G94" s="17">
        <f t="shared" ref="G94:H94" si="17">G95</f>
        <v>0</v>
      </c>
      <c r="H94" s="17">
        <f t="shared" si="17"/>
        <v>-9857800</v>
      </c>
      <c r="I94" s="17">
        <f t="shared" si="9"/>
        <v>133527800</v>
      </c>
      <c r="J94" s="17">
        <f>J95</f>
        <v>154737900</v>
      </c>
      <c r="K94" s="17">
        <f>K95</f>
        <v>-10853400</v>
      </c>
      <c r="L94" s="17">
        <f>L95</f>
        <v>-37600</v>
      </c>
      <c r="M94" s="17"/>
      <c r="N94" s="17">
        <f t="shared" si="10"/>
        <v>143846900</v>
      </c>
    </row>
    <row r="95" spans="1:14" ht="45" customHeight="1">
      <c r="A95" s="15" t="s">
        <v>25</v>
      </c>
      <c r="B95" s="15" t="s">
        <v>167</v>
      </c>
      <c r="C95" s="16" t="s">
        <v>22</v>
      </c>
      <c r="D95" s="17">
        <f>D97+D98+D99+D100+D101+D102+D103+D104+D105+D106+D107+D108+D109+D110+D111</f>
        <v>155036300</v>
      </c>
      <c r="E95" s="17">
        <f>E97+E98+E99+E100+E101+E102+E103+E104+E105+E106+E107+E108+E109+E110+E111</f>
        <v>-11604920</v>
      </c>
      <c r="F95" s="17">
        <f>F97+F98+F99+F100+F101+F102+F103+F104+F105+F106+F107+F108+F109+F110+F111</f>
        <v>-45780</v>
      </c>
      <c r="G95" s="17">
        <f t="shared" ref="G95:H95" si="18">G97+G98+G99+G100+G101+G102+G103+G104+G105+G106+G107+G108+G109+G110+G111</f>
        <v>0</v>
      </c>
      <c r="H95" s="17">
        <f t="shared" si="18"/>
        <v>-9857800</v>
      </c>
      <c r="I95" s="17">
        <f t="shared" si="9"/>
        <v>133527800</v>
      </c>
      <c r="J95" s="17">
        <f>J97+J98+J99+J100+J101+J102+J103+J104+J105+J106+J107+J108+J109+J110+J111</f>
        <v>154737900</v>
      </c>
      <c r="K95" s="17">
        <f>K97+K98+K99+K100+K101+K102+K103+K104+K105+K106+K107+K108+K109+K110+K111</f>
        <v>-10853400</v>
      </c>
      <c r="L95" s="17">
        <f>L97+L98+L99+L100+L101+L102+L103+L104+L105+L106+L107+L108+L109+L110+L111</f>
        <v>-37600</v>
      </c>
      <c r="M95" s="17"/>
      <c r="N95" s="17">
        <f t="shared" si="10"/>
        <v>143846900</v>
      </c>
    </row>
    <row r="96" spans="1:14" ht="18.75">
      <c r="A96" s="15"/>
      <c r="B96" s="15"/>
      <c r="C96" s="16" t="s">
        <v>54</v>
      </c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>
        <f t="shared" si="10"/>
        <v>0</v>
      </c>
    </row>
    <row r="97" spans="1:14" ht="37.5">
      <c r="A97" s="15"/>
      <c r="B97" s="15"/>
      <c r="C97" s="16" t="s">
        <v>208</v>
      </c>
      <c r="D97" s="17">
        <v>134975800</v>
      </c>
      <c r="E97" s="17">
        <v>0</v>
      </c>
      <c r="F97" s="17"/>
      <c r="G97" s="17"/>
      <c r="H97" s="17">
        <v>-9857800</v>
      </c>
      <c r="I97" s="17">
        <f t="shared" si="9"/>
        <v>125118000</v>
      </c>
      <c r="J97" s="17">
        <v>135436500</v>
      </c>
      <c r="K97" s="17">
        <v>0</v>
      </c>
      <c r="L97" s="17"/>
      <c r="M97" s="17"/>
      <c r="N97" s="17">
        <f t="shared" si="10"/>
        <v>135436500</v>
      </c>
    </row>
    <row r="98" spans="1:14" ht="103.5" hidden="1" customHeight="1">
      <c r="A98" s="15"/>
      <c r="B98" s="15"/>
      <c r="C98" s="16" t="s">
        <v>154</v>
      </c>
      <c r="D98" s="17">
        <v>4638600</v>
      </c>
      <c r="E98" s="17">
        <v>0</v>
      </c>
      <c r="F98" s="17"/>
      <c r="G98" s="17"/>
      <c r="H98" s="17"/>
      <c r="I98" s="14">
        <f t="shared" si="9"/>
        <v>4638600</v>
      </c>
      <c r="J98" s="17">
        <v>4638600</v>
      </c>
      <c r="K98" s="17">
        <v>0</v>
      </c>
      <c r="L98" s="17"/>
      <c r="M98" s="17"/>
      <c r="N98" s="14">
        <f t="shared" si="10"/>
        <v>4638600</v>
      </c>
    </row>
    <row r="99" spans="1:14" ht="99.75" hidden="1" customHeight="1">
      <c r="A99" s="15"/>
      <c r="B99" s="15"/>
      <c r="C99" s="16" t="s">
        <v>145</v>
      </c>
      <c r="D99" s="17">
        <v>261100</v>
      </c>
      <c r="E99" s="17">
        <v>0</v>
      </c>
      <c r="F99" s="17"/>
      <c r="G99" s="17"/>
      <c r="H99" s="17"/>
      <c r="I99" s="14">
        <f t="shared" si="9"/>
        <v>261100</v>
      </c>
      <c r="J99" s="17">
        <v>261100</v>
      </c>
      <c r="K99" s="17">
        <v>0</v>
      </c>
      <c r="L99" s="17"/>
      <c r="M99" s="17"/>
      <c r="N99" s="14">
        <f t="shared" si="10"/>
        <v>261100</v>
      </c>
    </row>
    <row r="100" spans="1:14" ht="66.75" hidden="1" customHeight="1">
      <c r="A100" s="15"/>
      <c r="B100" s="15"/>
      <c r="C100" s="16" t="s">
        <v>155</v>
      </c>
      <c r="D100" s="17">
        <v>600</v>
      </c>
      <c r="E100" s="17">
        <v>0</v>
      </c>
      <c r="F100" s="17"/>
      <c r="G100" s="17"/>
      <c r="H100" s="17"/>
      <c r="I100" s="14">
        <f t="shared" si="9"/>
        <v>600</v>
      </c>
      <c r="J100" s="17">
        <v>600</v>
      </c>
      <c r="K100" s="17">
        <v>0</v>
      </c>
      <c r="L100" s="17"/>
      <c r="M100" s="17"/>
      <c r="N100" s="14">
        <f t="shared" si="10"/>
        <v>600</v>
      </c>
    </row>
    <row r="101" spans="1:14" ht="40.5" hidden="1" customHeight="1">
      <c r="A101" s="15"/>
      <c r="B101" s="15"/>
      <c r="C101" s="16" t="s">
        <v>107</v>
      </c>
      <c r="D101" s="17">
        <v>755200</v>
      </c>
      <c r="E101" s="17">
        <v>0</v>
      </c>
      <c r="F101" s="17"/>
      <c r="G101" s="17"/>
      <c r="H101" s="17"/>
      <c r="I101" s="14">
        <f t="shared" si="9"/>
        <v>755200</v>
      </c>
      <c r="J101" s="17">
        <v>755200</v>
      </c>
      <c r="K101" s="17">
        <v>0</v>
      </c>
      <c r="L101" s="17"/>
      <c r="M101" s="17"/>
      <c r="N101" s="14">
        <f t="shared" si="10"/>
        <v>755200</v>
      </c>
    </row>
    <row r="102" spans="1:14" ht="25.5" hidden="1" customHeight="1">
      <c r="A102" s="15"/>
      <c r="B102" s="15"/>
      <c r="C102" s="16" t="s">
        <v>187</v>
      </c>
      <c r="D102" s="17">
        <v>1850300</v>
      </c>
      <c r="E102" s="17">
        <v>0</v>
      </c>
      <c r="F102" s="17"/>
      <c r="G102" s="17"/>
      <c r="H102" s="17"/>
      <c r="I102" s="14">
        <f t="shared" si="9"/>
        <v>1850300</v>
      </c>
      <c r="J102" s="17">
        <v>1850300</v>
      </c>
      <c r="K102" s="17">
        <v>0</v>
      </c>
      <c r="L102" s="17"/>
      <c r="M102" s="17"/>
      <c r="N102" s="14">
        <f t="shared" si="10"/>
        <v>1850300</v>
      </c>
    </row>
    <row r="103" spans="1:14" ht="60" hidden="1" customHeight="1">
      <c r="A103" s="15"/>
      <c r="B103" s="15"/>
      <c r="C103" s="23" t="s">
        <v>108</v>
      </c>
      <c r="D103" s="17">
        <v>182100</v>
      </c>
      <c r="E103" s="17">
        <v>0</v>
      </c>
      <c r="F103" s="17"/>
      <c r="G103" s="17"/>
      <c r="H103" s="17"/>
      <c r="I103" s="14">
        <f t="shared" si="9"/>
        <v>182100</v>
      </c>
      <c r="J103" s="17">
        <v>182700</v>
      </c>
      <c r="K103" s="17">
        <v>0</v>
      </c>
      <c r="L103" s="17"/>
      <c r="M103" s="17"/>
      <c r="N103" s="14">
        <f t="shared" si="10"/>
        <v>182700</v>
      </c>
    </row>
    <row r="104" spans="1:14" ht="37.5" hidden="1">
      <c r="A104" s="15"/>
      <c r="B104" s="15"/>
      <c r="C104" s="16" t="s">
        <v>109</v>
      </c>
      <c r="D104" s="17">
        <v>2100</v>
      </c>
      <c r="E104" s="17">
        <v>0</v>
      </c>
      <c r="F104" s="17"/>
      <c r="G104" s="17"/>
      <c r="H104" s="17"/>
      <c r="I104" s="14">
        <f t="shared" si="9"/>
        <v>2100</v>
      </c>
      <c r="J104" s="17">
        <v>2100</v>
      </c>
      <c r="K104" s="17">
        <v>0</v>
      </c>
      <c r="L104" s="17"/>
      <c r="M104" s="17"/>
      <c r="N104" s="14">
        <f t="shared" si="10"/>
        <v>2100</v>
      </c>
    </row>
    <row r="105" spans="1:14" ht="37.5" hidden="1">
      <c r="A105" s="15"/>
      <c r="B105" s="15"/>
      <c r="C105" s="16" t="s">
        <v>151</v>
      </c>
      <c r="D105" s="17">
        <v>43700</v>
      </c>
      <c r="E105" s="17">
        <v>0</v>
      </c>
      <c r="F105" s="17"/>
      <c r="G105" s="17"/>
      <c r="H105" s="17"/>
      <c r="I105" s="14">
        <f t="shared" si="9"/>
        <v>43700</v>
      </c>
      <c r="J105" s="17">
        <v>43700</v>
      </c>
      <c r="K105" s="17">
        <v>0</v>
      </c>
      <c r="L105" s="17"/>
      <c r="M105" s="17"/>
      <c r="N105" s="14">
        <f t="shared" si="10"/>
        <v>43700</v>
      </c>
    </row>
    <row r="106" spans="1:14" s="28" customFormat="1" ht="37.5" hidden="1">
      <c r="A106" s="25"/>
      <c r="B106" s="25"/>
      <c r="C106" s="26" t="s">
        <v>209</v>
      </c>
      <c r="D106" s="27">
        <v>45300</v>
      </c>
      <c r="E106" s="27">
        <v>-10</v>
      </c>
      <c r="F106" s="27">
        <v>-45290</v>
      </c>
      <c r="G106" s="27"/>
      <c r="H106" s="27"/>
      <c r="I106" s="14">
        <f t="shared" si="9"/>
        <v>0</v>
      </c>
      <c r="J106" s="27">
        <v>37200</v>
      </c>
      <c r="K106" s="27">
        <v>0</v>
      </c>
      <c r="L106" s="27">
        <v>-37200</v>
      </c>
      <c r="M106" s="27"/>
      <c r="N106" s="14">
        <f t="shared" si="10"/>
        <v>0</v>
      </c>
    </row>
    <row r="107" spans="1:14" s="28" customFormat="1" ht="56.25" hidden="1">
      <c r="A107" s="25"/>
      <c r="B107" s="25"/>
      <c r="C107" s="26" t="s">
        <v>210</v>
      </c>
      <c r="D107" s="27">
        <v>500</v>
      </c>
      <c r="E107" s="27">
        <v>-10</v>
      </c>
      <c r="F107" s="27">
        <v>-490</v>
      </c>
      <c r="G107" s="27"/>
      <c r="H107" s="27"/>
      <c r="I107" s="14">
        <f t="shared" si="9"/>
        <v>0</v>
      </c>
      <c r="J107" s="27">
        <v>400</v>
      </c>
      <c r="K107" s="27">
        <v>0</v>
      </c>
      <c r="L107" s="27">
        <v>-400</v>
      </c>
      <c r="M107" s="27"/>
      <c r="N107" s="14">
        <f t="shared" si="10"/>
        <v>0</v>
      </c>
    </row>
    <row r="108" spans="1:14" ht="37.5" hidden="1">
      <c r="A108" s="15"/>
      <c r="B108" s="15"/>
      <c r="C108" s="16" t="s">
        <v>188</v>
      </c>
      <c r="D108" s="17">
        <v>502200</v>
      </c>
      <c r="E108" s="17">
        <v>0</v>
      </c>
      <c r="F108" s="17"/>
      <c r="G108" s="17"/>
      <c r="H108" s="17"/>
      <c r="I108" s="14">
        <f t="shared" si="9"/>
        <v>502200</v>
      </c>
      <c r="J108" s="17">
        <v>502200</v>
      </c>
      <c r="K108" s="17">
        <v>0</v>
      </c>
      <c r="L108" s="17"/>
      <c r="M108" s="17"/>
      <c r="N108" s="14">
        <f t="shared" si="10"/>
        <v>502200</v>
      </c>
    </row>
    <row r="109" spans="1:14" ht="63.75" hidden="1" customHeight="1">
      <c r="A109" s="15"/>
      <c r="B109" s="15"/>
      <c r="C109" s="16" t="s">
        <v>189</v>
      </c>
      <c r="D109" s="17">
        <v>9400</v>
      </c>
      <c r="E109" s="17">
        <v>0</v>
      </c>
      <c r="F109" s="17"/>
      <c r="G109" s="17"/>
      <c r="H109" s="17"/>
      <c r="I109" s="14">
        <f t="shared" si="9"/>
        <v>9400</v>
      </c>
      <c r="J109" s="17">
        <v>9400</v>
      </c>
      <c r="K109" s="17">
        <v>0</v>
      </c>
      <c r="L109" s="17"/>
      <c r="M109" s="17"/>
      <c r="N109" s="14">
        <f t="shared" si="10"/>
        <v>9400</v>
      </c>
    </row>
    <row r="110" spans="1:14" ht="99.75" hidden="1" customHeight="1">
      <c r="A110" s="15"/>
      <c r="B110" s="15"/>
      <c r="C110" s="16" t="s">
        <v>195</v>
      </c>
      <c r="D110" s="17">
        <v>11604900</v>
      </c>
      <c r="E110" s="17">
        <v>-11604900</v>
      </c>
      <c r="F110" s="17"/>
      <c r="G110" s="17"/>
      <c r="H110" s="17"/>
      <c r="I110" s="14">
        <f t="shared" si="9"/>
        <v>0</v>
      </c>
      <c r="J110" s="17">
        <v>10853400</v>
      </c>
      <c r="K110" s="17">
        <v>-10853400</v>
      </c>
      <c r="L110" s="17"/>
      <c r="M110" s="17"/>
      <c r="N110" s="14">
        <f t="shared" si="10"/>
        <v>0</v>
      </c>
    </row>
    <row r="111" spans="1:14" ht="80.25" hidden="1" customHeight="1">
      <c r="A111" s="15"/>
      <c r="B111" s="15"/>
      <c r="C111" s="16" t="s">
        <v>196</v>
      </c>
      <c r="D111" s="17">
        <v>164500</v>
      </c>
      <c r="E111" s="17">
        <v>0</v>
      </c>
      <c r="F111" s="17"/>
      <c r="G111" s="17"/>
      <c r="H111" s="17"/>
      <c r="I111" s="14">
        <f t="shared" si="9"/>
        <v>164500</v>
      </c>
      <c r="J111" s="17">
        <v>164500</v>
      </c>
      <c r="K111" s="17">
        <v>0</v>
      </c>
      <c r="L111" s="17"/>
      <c r="M111" s="17"/>
      <c r="N111" s="14">
        <f t="shared" si="10"/>
        <v>164500</v>
      </c>
    </row>
    <row r="112" spans="1:14" ht="84.75" hidden="1" customHeight="1">
      <c r="A112" s="15" t="s">
        <v>25</v>
      </c>
      <c r="B112" s="15" t="s">
        <v>202</v>
      </c>
      <c r="C112" s="29" t="s">
        <v>203</v>
      </c>
      <c r="D112" s="17">
        <f>D113</f>
        <v>3413600</v>
      </c>
      <c r="E112" s="17">
        <f>E113</f>
        <v>11604953.439999999</v>
      </c>
      <c r="F112" s="17"/>
      <c r="G112" s="17"/>
      <c r="H112" s="17"/>
      <c r="I112" s="14">
        <f t="shared" si="9"/>
        <v>15018553.439999999</v>
      </c>
      <c r="J112" s="17">
        <f>J113</f>
        <v>3330800</v>
      </c>
      <c r="K112" s="17">
        <f>K113</f>
        <v>10853389.359999999</v>
      </c>
      <c r="L112" s="17"/>
      <c r="M112" s="17"/>
      <c r="N112" s="14">
        <f t="shared" si="10"/>
        <v>14184189.359999999</v>
      </c>
    </row>
    <row r="113" spans="1:14" ht="84.75" hidden="1" customHeight="1">
      <c r="A113" s="15" t="s">
        <v>25</v>
      </c>
      <c r="B113" s="15" t="s">
        <v>204</v>
      </c>
      <c r="C113" s="29" t="s">
        <v>205</v>
      </c>
      <c r="D113" s="17">
        <v>3413600</v>
      </c>
      <c r="E113" s="17">
        <v>11604953.439999999</v>
      </c>
      <c r="F113" s="17"/>
      <c r="G113" s="17"/>
      <c r="H113" s="17"/>
      <c r="I113" s="14">
        <f t="shared" si="9"/>
        <v>15018553.439999999</v>
      </c>
      <c r="J113" s="17">
        <v>3330800</v>
      </c>
      <c r="K113" s="17">
        <v>10853389.359999999</v>
      </c>
      <c r="L113" s="17"/>
      <c r="M113" s="17"/>
      <c r="N113" s="14">
        <f t="shared" si="10"/>
        <v>14184189.359999999</v>
      </c>
    </row>
    <row r="114" spans="1:14" ht="62.25" hidden="1" customHeight="1">
      <c r="A114" s="15" t="s">
        <v>25</v>
      </c>
      <c r="B114" s="15" t="s">
        <v>191</v>
      </c>
      <c r="C114" s="16" t="s">
        <v>190</v>
      </c>
      <c r="D114" s="17">
        <f>D115</f>
        <v>800</v>
      </c>
      <c r="E114" s="17">
        <f>E115</f>
        <v>0</v>
      </c>
      <c r="F114" s="17"/>
      <c r="G114" s="17"/>
      <c r="H114" s="17"/>
      <c r="I114" s="14">
        <f t="shared" si="9"/>
        <v>800</v>
      </c>
      <c r="J114" s="17">
        <f>J115</f>
        <v>1300</v>
      </c>
      <c r="K114" s="17">
        <f>K115</f>
        <v>0</v>
      </c>
      <c r="L114" s="17"/>
      <c r="M114" s="17"/>
      <c r="N114" s="14">
        <f t="shared" si="10"/>
        <v>1300</v>
      </c>
    </row>
    <row r="115" spans="1:14" ht="63" hidden="1" customHeight="1">
      <c r="A115" s="15" t="s">
        <v>25</v>
      </c>
      <c r="B115" s="15" t="s">
        <v>192</v>
      </c>
      <c r="C115" s="16" t="s">
        <v>193</v>
      </c>
      <c r="D115" s="17">
        <v>800</v>
      </c>
      <c r="E115" s="17">
        <v>0</v>
      </c>
      <c r="F115" s="17"/>
      <c r="G115" s="17"/>
      <c r="H115" s="17"/>
      <c r="I115" s="14">
        <f t="shared" si="9"/>
        <v>800</v>
      </c>
      <c r="J115" s="17">
        <v>1300</v>
      </c>
      <c r="K115" s="17">
        <v>0</v>
      </c>
      <c r="L115" s="17"/>
      <c r="M115" s="17"/>
      <c r="N115" s="14">
        <f t="shared" si="10"/>
        <v>1300</v>
      </c>
    </row>
    <row r="116" spans="1:14" ht="63" hidden="1" customHeight="1">
      <c r="A116" s="15" t="s">
        <v>25</v>
      </c>
      <c r="B116" s="15" t="s">
        <v>222</v>
      </c>
      <c r="C116" s="16" t="s">
        <v>221</v>
      </c>
      <c r="D116" s="17">
        <f>D117</f>
        <v>0</v>
      </c>
      <c r="E116" s="17">
        <f t="shared" ref="E116:F116" si="19">E117</f>
        <v>0</v>
      </c>
      <c r="F116" s="17">
        <f t="shared" si="19"/>
        <v>45780</v>
      </c>
      <c r="G116" s="17"/>
      <c r="H116" s="17"/>
      <c r="I116" s="14">
        <f t="shared" si="9"/>
        <v>45780</v>
      </c>
      <c r="J116" s="17">
        <f>J117</f>
        <v>0</v>
      </c>
      <c r="K116" s="17">
        <f t="shared" ref="K116:L116" si="20">K117</f>
        <v>0</v>
      </c>
      <c r="L116" s="17">
        <f t="shared" si="20"/>
        <v>37600</v>
      </c>
      <c r="M116" s="17"/>
      <c r="N116" s="14">
        <f t="shared" si="10"/>
        <v>37600</v>
      </c>
    </row>
    <row r="117" spans="1:14" ht="63" hidden="1" customHeight="1">
      <c r="A117" s="15" t="s">
        <v>25</v>
      </c>
      <c r="B117" s="15" t="s">
        <v>219</v>
      </c>
      <c r="C117" s="16" t="s">
        <v>220</v>
      </c>
      <c r="D117" s="17">
        <v>0</v>
      </c>
      <c r="E117" s="17">
        <v>0</v>
      </c>
      <c r="F117" s="17">
        <v>45780</v>
      </c>
      <c r="G117" s="17"/>
      <c r="H117" s="17"/>
      <c r="I117" s="14">
        <f t="shared" si="9"/>
        <v>45780</v>
      </c>
      <c r="J117" s="17">
        <v>0</v>
      </c>
      <c r="K117" s="17">
        <v>0</v>
      </c>
      <c r="L117" s="17">
        <v>37600</v>
      </c>
      <c r="M117" s="17"/>
      <c r="N117" s="14">
        <f t="shared" si="10"/>
        <v>37600</v>
      </c>
    </row>
    <row r="118" spans="1:14" ht="37.5" hidden="1">
      <c r="A118" s="15" t="s">
        <v>25</v>
      </c>
      <c r="B118" s="15" t="s">
        <v>199</v>
      </c>
      <c r="C118" s="24" t="s">
        <v>197</v>
      </c>
      <c r="D118" s="17">
        <f>D119</f>
        <v>1238600</v>
      </c>
      <c r="E118" s="17">
        <f>E119</f>
        <v>0</v>
      </c>
      <c r="F118" s="17"/>
      <c r="G118" s="17"/>
      <c r="H118" s="17"/>
      <c r="I118" s="14">
        <f t="shared" si="9"/>
        <v>1238600</v>
      </c>
      <c r="J118" s="17">
        <f>J119</f>
        <v>1238600</v>
      </c>
      <c r="K118" s="17">
        <f>K119</f>
        <v>0</v>
      </c>
      <c r="L118" s="17"/>
      <c r="M118" s="17"/>
      <c r="N118" s="14">
        <f t="shared" si="10"/>
        <v>1238600</v>
      </c>
    </row>
    <row r="119" spans="1:14" ht="37.5" hidden="1">
      <c r="A119" s="15" t="s">
        <v>25</v>
      </c>
      <c r="B119" s="15" t="s">
        <v>200</v>
      </c>
      <c r="C119" s="24" t="s">
        <v>198</v>
      </c>
      <c r="D119" s="17">
        <v>1238600</v>
      </c>
      <c r="E119" s="17">
        <v>0</v>
      </c>
      <c r="F119" s="17"/>
      <c r="G119" s="17"/>
      <c r="H119" s="17"/>
      <c r="I119" s="14">
        <f t="shared" si="9"/>
        <v>1238600</v>
      </c>
      <c r="J119" s="17">
        <v>1238600</v>
      </c>
      <c r="K119" s="17">
        <v>0</v>
      </c>
      <c r="L119" s="17"/>
      <c r="M119" s="17"/>
      <c r="N119" s="14">
        <f t="shared" si="10"/>
        <v>1238600</v>
      </c>
    </row>
    <row r="120" spans="1:14" ht="18.75" hidden="1">
      <c r="A120" s="15" t="s">
        <v>25</v>
      </c>
      <c r="B120" s="15" t="s">
        <v>213</v>
      </c>
      <c r="C120" s="24" t="s">
        <v>215</v>
      </c>
      <c r="D120" s="17"/>
      <c r="E120" s="17">
        <f>E121</f>
        <v>0</v>
      </c>
      <c r="F120" s="17"/>
      <c r="G120" s="17"/>
      <c r="H120" s="17"/>
      <c r="I120" s="14">
        <f t="shared" si="9"/>
        <v>0</v>
      </c>
      <c r="J120" s="17"/>
      <c r="K120" s="17">
        <f>K121</f>
        <v>0</v>
      </c>
      <c r="L120" s="17"/>
      <c r="M120" s="17"/>
      <c r="N120" s="14">
        <f t="shared" si="10"/>
        <v>0</v>
      </c>
    </row>
    <row r="121" spans="1:14" ht="18.75" hidden="1">
      <c r="A121" s="15" t="s">
        <v>25</v>
      </c>
      <c r="B121" s="15" t="s">
        <v>214</v>
      </c>
      <c r="C121" s="24" t="s">
        <v>216</v>
      </c>
      <c r="D121" s="17"/>
      <c r="E121" s="17">
        <v>0</v>
      </c>
      <c r="F121" s="17"/>
      <c r="G121" s="17"/>
      <c r="H121" s="17"/>
      <c r="I121" s="14">
        <f t="shared" si="9"/>
        <v>0</v>
      </c>
      <c r="J121" s="17"/>
      <c r="K121" s="17">
        <v>0</v>
      </c>
      <c r="L121" s="17"/>
      <c r="M121" s="17"/>
      <c r="N121" s="14">
        <f t="shared" si="10"/>
        <v>0</v>
      </c>
    </row>
    <row r="122" spans="1:14" ht="18.75" hidden="1">
      <c r="A122" s="15" t="s">
        <v>25</v>
      </c>
      <c r="B122" s="15" t="s">
        <v>168</v>
      </c>
      <c r="C122" s="16" t="s">
        <v>130</v>
      </c>
      <c r="D122" s="17">
        <f>D123</f>
        <v>153400</v>
      </c>
      <c r="E122" s="17">
        <f>E123</f>
        <v>-5.98</v>
      </c>
      <c r="F122" s="17"/>
      <c r="G122" s="17"/>
      <c r="H122" s="17"/>
      <c r="I122" s="14">
        <f t="shared" si="9"/>
        <v>153394.01999999999</v>
      </c>
      <c r="J122" s="17">
        <f>J123</f>
        <v>1266300</v>
      </c>
      <c r="K122" s="17">
        <f>K123</f>
        <v>-7.87</v>
      </c>
      <c r="L122" s="17"/>
      <c r="M122" s="17"/>
      <c r="N122" s="14">
        <f t="shared" si="10"/>
        <v>1266292.1299999999</v>
      </c>
    </row>
    <row r="123" spans="1:14" ht="18.75" hidden="1">
      <c r="A123" s="15" t="s">
        <v>25</v>
      </c>
      <c r="B123" s="15" t="s">
        <v>169</v>
      </c>
      <c r="C123" s="16" t="s">
        <v>131</v>
      </c>
      <c r="D123" s="17">
        <f>D124+D125</f>
        <v>153400</v>
      </c>
      <c r="E123" s="17">
        <f>E124+E125</f>
        <v>-5.98</v>
      </c>
      <c r="F123" s="17"/>
      <c r="G123" s="17"/>
      <c r="H123" s="17"/>
      <c r="I123" s="14">
        <f t="shared" si="9"/>
        <v>153394.01999999999</v>
      </c>
      <c r="J123" s="17">
        <f>J124+J125</f>
        <v>1266300</v>
      </c>
      <c r="K123" s="17">
        <f>K124+K125</f>
        <v>-7.87</v>
      </c>
      <c r="L123" s="17"/>
      <c r="M123" s="17"/>
      <c r="N123" s="14">
        <f t="shared" si="10"/>
        <v>1266292.1299999999</v>
      </c>
    </row>
    <row r="124" spans="1:14" ht="62.25" hidden="1" customHeight="1">
      <c r="A124" s="15"/>
      <c r="B124" s="15"/>
      <c r="C124" s="16" t="s">
        <v>194</v>
      </c>
      <c r="D124" s="17">
        <v>153400</v>
      </c>
      <c r="E124" s="17">
        <v>-5.98</v>
      </c>
      <c r="F124" s="17"/>
      <c r="G124" s="17"/>
      <c r="H124" s="17"/>
      <c r="I124" s="14">
        <f t="shared" si="9"/>
        <v>153394.01999999999</v>
      </c>
      <c r="J124" s="17">
        <v>214800</v>
      </c>
      <c r="K124" s="17">
        <v>-3.87</v>
      </c>
      <c r="L124" s="17"/>
      <c r="M124" s="17"/>
      <c r="N124" s="14">
        <f t="shared" si="10"/>
        <v>214796.13</v>
      </c>
    </row>
    <row r="125" spans="1:14" ht="62.25" hidden="1" customHeight="1">
      <c r="A125" s="15"/>
      <c r="B125" s="15"/>
      <c r="C125" s="16" t="s">
        <v>206</v>
      </c>
      <c r="D125" s="17">
        <v>0</v>
      </c>
      <c r="E125" s="17">
        <v>0</v>
      </c>
      <c r="F125" s="17"/>
      <c r="G125" s="17"/>
      <c r="H125" s="17"/>
      <c r="I125" s="14">
        <f t="shared" si="9"/>
        <v>0</v>
      </c>
      <c r="J125" s="17">
        <v>1051500</v>
      </c>
      <c r="K125" s="17">
        <v>-4</v>
      </c>
      <c r="L125" s="17"/>
      <c r="M125" s="17"/>
      <c r="N125" s="14">
        <f t="shared" si="10"/>
        <v>1051496</v>
      </c>
    </row>
    <row r="126" spans="1:14" ht="22.5" hidden="1" customHeight="1">
      <c r="A126" s="12" t="s">
        <v>25</v>
      </c>
      <c r="B126" s="21" t="s">
        <v>170</v>
      </c>
      <c r="C126" s="22" t="s">
        <v>66</v>
      </c>
      <c r="D126" s="17"/>
      <c r="E126" s="17"/>
      <c r="F126" s="17"/>
      <c r="G126" s="17">
        <f>G127</f>
        <v>2170000</v>
      </c>
      <c r="H126" s="17"/>
      <c r="I126" s="14">
        <f t="shared" si="9"/>
        <v>2170000</v>
      </c>
      <c r="J126" s="17"/>
      <c r="K126" s="17"/>
      <c r="L126" s="17"/>
      <c r="M126" s="17">
        <f>M127</f>
        <v>0</v>
      </c>
      <c r="N126" s="14">
        <f t="shared" si="10"/>
        <v>0</v>
      </c>
    </row>
    <row r="127" spans="1:14" ht="68.25" hidden="1" customHeight="1">
      <c r="A127" s="15" t="s">
        <v>25</v>
      </c>
      <c r="B127" s="19" t="s">
        <v>171</v>
      </c>
      <c r="C127" s="20" t="s">
        <v>97</v>
      </c>
      <c r="D127" s="17"/>
      <c r="E127" s="17"/>
      <c r="F127" s="17"/>
      <c r="G127" s="17">
        <f>G128</f>
        <v>2170000</v>
      </c>
      <c r="H127" s="17"/>
      <c r="I127" s="14">
        <f t="shared" si="9"/>
        <v>2170000</v>
      </c>
      <c r="J127" s="17"/>
      <c r="K127" s="17"/>
      <c r="L127" s="17"/>
      <c r="M127" s="17">
        <f>M128</f>
        <v>0</v>
      </c>
      <c r="N127" s="14">
        <f t="shared" si="10"/>
        <v>0</v>
      </c>
    </row>
    <row r="128" spans="1:14" ht="91.5" hidden="1" customHeight="1">
      <c r="A128" s="15" t="s">
        <v>25</v>
      </c>
      <c r="B128" s="19" t="s">
        <v>172</v>
      </c>
      <c r="C128" s="20" t="s">
        <v>98</v>
      </c>
      <c r="D128" s="17"/>
      <c r="E128" s="17"/>
      <c r="F128" s="17"/>
      <c r="G128" s="17">
        <v>2170000</v>
      </c>
      <c r="H128" s="17"/>
      <c r="I128" s="14">
        <f t="shared" si="9"/>
        <v>2170000</v>
      </c>
      <c r="J128" s="17"/>
      <c r="K128" s="17"/>
      <c r="L128" s="17"/>
      <c r="M128" s="17">
        <v>0</v>
      </c>
      <c r="N128" s="14">
        <f t="shared" si="10"/>
        <v>0</v>
      </c>
    </row>
    <row r="129" spans="1:14" s="7" customFormat="1" ht="20.25" customHeight="1">
      <c r="A129" s="12"/>
      <c r="B129" s="12"/>
      <c r="C129" s="13" t="s">
        <v>68</v>
      </c>
      <c r="D129" s="14">
        <f>D79+D10</f>
        <v>314006100</v>
      </c>
      <c r="E129" s="14">
        <f>E79+E10</f>
        <v>27.459999999031425</v>
      </c>
      <c r="F129" s="14">
        <f>F79+F10</f>
        <v>0</v>
      </c>
      <c r="G129" s="14">
        <f>G79+G10</f>
        <v>5777900</v>
      </c>
      <c r="H129" s="14">
        <f>H79+H10</f>
        <v>-9857800</v>
      </c>
      <c r="I129" s="14">
        <f t="shared" si="9"/>
        <v>309926227.45999998</v>
      </c>
      <c r="J129" s="14">
        <f>J79+J10</f>
        <v>317510800</v>
      </c>
      <c r="K129" s="14">
        <f>K79+K10</f>
        <v>-18.509999999776483</v>
      </c>
      <c r="L129" s="14">
        <f>L79+L10</f>
        <v>0</v>
      </c>
      <c r="M129" s="14">
        <f>M79+M10</f>
        <v>4135800</v>
      </c>
      <c r="N129" s="14">
        <f t="shared" si="10"/>
        <v>321646581.49000001</v>
      </c>
    </row>
  </sheetData>
  <mergeCells count="14">
    <mergeCell ref="A5:N5"/>
    <mergeCell ref="E7:E8"/>
    <mergeCell ref="I7:I8"/>
    <mergeCell ref="K7:K8"/>
    <mergeCell ref="N7:N8"/>
    <mergeCell ref="A7:B8"/>
    <mergeCell ref="C7:C8"/>
    <mergeCell ref="D7:D8"/>
    <mergeCell ref="J7:J8"/>
    <mergeCell ref="F7:F8"/>
    <mergeCell ref="L7:L8"/>
    <mergeCell ref="G7:G8"/>
    <mergeCell ref="M7:M8"/>
    <mergeCell ref="H7:H8"/>
  </mergeCells>
  <pageMargins left="0.51181102362204722" right="0.31496062992125984" top="0.55118110236220474" bottom="0.55118110236220474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2019-2020</vt:lpstr>
      <vt:lpstr>'2019-2020'!Заголовки_для_печати</vt:lpstr>
    </vt:vector>
  </TitlesOfParts>
  <Company>Финуправление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ksv</dc:creator>
  <cp:lastModifiedBy>ksv</cp:lastModifiedBy>
  <cp:lastPrinted>2018-10-12T10:47:22Z</cp:lastPrinted>
  <dcterms:created xsi:type="dcterms:W3CDTF">2006-06-21T10:20:58Z</dcterms:created>
  <dcterms:modified xsi:type="dcterms:W3CDTF">2018-10-12T10:52:08Z</dcterms:modified>
</cp:coreProperties>
</file>