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" yWindow="260" windowWidth="15460" windowHeight="6200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APPT" localSheetId="1">'2'!$A$21</definedName>
    <definedName name="FIO" localSheetId="1">'2'!$F$21</definedName>
    <definedName name="_xlnm.Print_Titles" localSheetId="0">'1'!$9:$11</definedName>
    <definedName name="_xlnm.Print_Titles" localSheetId="1">'2'!$11:$13</definedName>
    <definedName name="SIGN" localSheetId="1">'2'!$A$21:$F$23</definedName>
  </definedNames>
  <calcPr fullCalcOnLoad="1"/>
</workbook>
</file>

<file path=xl/sharedStrings.xml><?xml version="1.0" encoding="utf-8"?>
<sst xmlns="http://schemas.openxmlformats.org/spreadsheetml/2006/main" count="2452" uniqueCount="957">
  <si>
    <t>Итого</t>
  </si>
  <si>
    <t/>
  </si>
  <si>
    <t>0100</t>
  </si>
  <si>
    <t>0102</t>
  </si>
  <si>
    <t>0020000</t>
  </si>
  <si>
    <t>Руководство и управление в сфере установленных функций органов местного самоуправления</t>
  </si>
  <si>
    <t>0020300</t>
  </si>
  <si>
    <t>Глава муниципального образования</t>
  </si>
  <si>
    <t>5200000</t>
  </si>
  <si>
    <t>Иные безвозмездные и безвозвратные перечисления</t>
  </si>
  <si>
    <t>5205300</t>
  </si>
  <si>
    <t>Выделение гранта в рамках Указа Президента РФ от 28.04.2008 №607 "Об оценке эффективности деятельности органов местного самоуправления городских округов и муниципальных районов"</t>
  </si>
  <si>
    <t>540</t>
  </si>
  <si>
    <t>0103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</si>
  <si>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</si>
  <si>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</si>
  <si>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</si>
  <si>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</si>
  <si>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0021200</t>
  </si>
  <si>
    <t>Депутаты (члены) Земского Собрания Уинского муниципального района</t>
  </si>
  <si>
    <t>0104</t>
  </si>
  <si>
    <t>5210000</t>
  </si>
  <si>
    <t>Межбюджетные трансферты</t>
  </si>
  <si>
    <t>5210200</t>
  </si>
  <si>
    <t>Финансовое обеспечение расходных обязательств переданных органам местного самоуправления государственных полномочий</t>
  </si>
  <si>
    <t>5210201</t>
  </si>
  <si>
    <t>Составление протоколов об административных правонарушениях</t>
  </si>
  <si>
    <t>5210202</t>
  </si>
  <si>
    <t>Обеспечение хранения, комплектования, учета и использования архивных документов архивного фонда Пермского края</t>
  </si>
  <si>
    <t>5210205</t>
  </si>
  <si>
    <t>Образование комиссий по делам несовершеннолетних и защите их прав и организацию их деятельности</t>
  </si>
  <si>
    <t>5210215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</si>
  <si>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</si>
  <si>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5210500</t>
  </si>
  <si>
    <t>Формирование, утверждение, и исполнение бюджета поселений и контроль за исполнением данного бюджета</t>
  </si>
  <si>
    <t>5210501</t>
  </si>
  <si>
    <t>Расходы, связанные с формированием и размещением муниципальных заказов на поставки товаров, выполнения работ, оказания услуг для муниципальных нужд</t>
  </si>
  <si>
    <t>5220000</t>
  </si>
  <si>
    <t>Региональные целевые программы</t>
  </si>
  <si>
    <t>5220500</t>
  </si>
  <si>
    <t>5220501</t>
  </si>
  <si>
    <t>Долгосрочная целевая программа "Развитие сельского хозяйства и регулирование рынков сельскохозяйственной продукции, сырья и продовольствия в Пермском крае на 2013-2020 годы", за исключением противоэпизоотических мероприятий</t>
  </si>
  <si>
    <t>0106</t>
  </si>
  <si>
    <t>0022500</t>
  </si>
  <si>
    <t>Руководитель контрольно -счетной палаты муниципального образования</t>
  </si>
  <si>
    <t>5210207</t>
  </si>
  <si>
    <t>Обслуживание лицевых счетов органов государственной власти Пермского края, государственных краевых учреждений</t>
  </si>
  <si>
    <t>5210502</t>
  </si>
  <si>
    <t>Передача полномочий по внешнему финансовому контролю</t>
  </si>
  <si>
    <t>5210503</t>
  </si>
  <si>
    <t>Передача полномочий по исполнению, контролю за утверждением и исполнением бюджета поселения</t>
  </si>
  <si>
    <t>0107</t>
  </si>
  <si>
    <t>5210300</t>
  </si>
  <si>
    <t>Иные межбюджетные трансферты</t>
  </si>
  <si>
    <t>0111</t>
  </si>
  <si>
    <t>0700000</t>
  </si>
  <si>
    <t>Резервные фонды</t>
  </si>
  <si>
    <t>0700500</t>
  </si>
  <si>
    <t>Резервные фонды местных администраций</t>
  </si>
  <si>
    <t>870</t>
  </si>
  <si>
    <t>0113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</si>
  <si>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</si>
  <si>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</si>
  <si>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</si>
  <si>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</si>
  <si>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</si>
  <si>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</si>
  <si>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</si>
  <si>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Расходы на инвентарные работы</t>
  </si>
  <si>
    <t>0900300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</si>
  <si>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</si>
  <si>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</si>
  <si>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</si>
  <si>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0920100</t>
  </si>
  <si>
    <t>Выполнение других обязательств государства</t>
  </si>
  <si>
    <t>0920104</t>
  </si>
  <si>
    <t>Содержание аппарата МКУ "Управление по строительству, ЖКХ и содержанию дорог администрации Уинского района"</t>
  </si>
  <si>
    <t>0920106</t>
  </si>
  <si>
    <t>Расходы на уплату учредительских взносов</t>
  </si>
  <si>
    <t>0920108</t>
  </si>
  <si>
    <t>Оказание помощи пострадавшим при пожаре</t>
  </si>
  <si>
    <t>0920200</t>
  </si>
  <si>
    <t>Проведение энергетического обследования (энергоаудит)</t>
  </si>
  <si>
    <t>0920400</t>
  </si>
  <si>
    <t>Расходы связанные с содержанием муниципального имущества</t>
  </si>
  <si>
    <t>0920401</t>
  </si>
  <si>
    <t>Страхование опасных объектов</t>
  </si>
  <si>
    <t>0920402</t>
  </si>
  <si>
    <t>Приобретение в муниципальную собственность недвижимого имущества для муниципальных нужд</t>
  </si>
  <si>
    <t>0923300</t>
  </si>
  <si>
    <t>Программа Правительства Пермского края по повышению эффективности бюджетных расходов на период до 2013 года</t>
  </si>
  <si>
    <t>0923500</t>
  </si>
  <si>
    <t>Постановление о взыскании исполнительного сбора</t>
  </si>
  <si>
    <t>5050000</t>
  </si>
  <si>
    <t>Социальная помощь</t>
  </si>
  <si>
    <t>5052100</t>
  </si>
  <si>
    <t>Федеральный закон от 21 декабря 1996 года N 159-ФЗ "О дополнительных гарантиях по социальной поддержке детей-сирот и детей, оставшихся без попечения родителей"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</si>
  <si>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</si>
  <si>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по обязательствам возникшим до 1 января 2013 года</t>
  </si>
  <si>
    <t>5205200</t>
  </si>
  <si>
    <t>Стимулирование перехода сельскохозяйственных товаропроизводителей на уплату единого сельскохозяйственного налога (Поселениям Пермского края)</t>
  </si>
  <si>
    <t>5210100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</si>
  <si>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</si>
  <si>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5210217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</si>
  <si>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приравненныхк ним местностей</t>
  </si>
  <si>
    <t>5210600</t>
  </si>
  <si>
    <t>Организация в границах поселения электро-, тепло-, газо- и водоснабжения населения, водотведения, снабжения населения топливом</t>
  </si>
  <si>
    <t>5210604</t>
  </si>
  <si>
    <t>Газификация жилого фонда с. Уинское. Распределительные газопроводы 7-я очередь</t>
  </si>
  <si>
    <t>5210605</t>
  </si>
  <si>
    <t>Газификация жилого фонда с.Аспа (улицы Макарова, Школьная, Свердлова)</t>
  </si>
  <si>
    <t>7950000</t>
  </si>
  <si>
    <t>Целевые программы муниципальных образований</t>
  </si>
  <si>
    <t>7950800</t>
  </si>
  <si>
    <t>Муниципальня целевая программа Уинского района в области энергосбережения и повышения энергетической эффективности</t>
  </si>
  <si>
    <t>0400</t>
  </si>
  <si>
    <t>0405</t>
  </si>
  <si>
    <t>2600000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</si>
  <si>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</si>
  <si>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хозяйсвования</t>
  </si>
  <si>
    <t>810</t>
  </si>
  <si>
    <t>2670000</t>
  </si>
  <si>
    <t>2670500</t>
  </si>
  <si>
    <t>2670501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</si>
  <si>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 организациях, и займам, полученным в сельскохозяйственных кредитных потребительских кооперативах в 2005-2010 годах на срок до 8лет</t>
  </si>
  <si>
    <t>7950200</t>
  </si>
  <si>
    <t>Муниципальная целевая программа "Развитие сельского хозяйства Уинского муниципального района на 2013-2015 годы"</t>
  </si>
  <si>
    <t>0406</t>
  </si>
  <si>
    <t>1000000</t>
  </si>
  <si>
    <t>Федеральные целевые программы</t>
  </si>
  <si>
    <t>1001200</t>
  </si>
  <si>
    <t>1001299</t>
  </si>
  <si>
    <t>Субсидии на софинансирование объектов капитального строительства государственной (муниципальной) собственности, водное хозяйство, реализация мероприятий федеральной целевой программы "Развитие водохозяйственного комплекса Российской Федерации в 2012-2020 годах"</t>
  </si>
  <si>
    <t>2800000</t>
  </si>
  <si>
    <t>Водохозяйственные мероприятия</t>
  </si>
  <si>
    <t>2800100</t>
  </si>
  <si>
    <t>Мероприятия в области использования, охраны водных объектов и гидротехнических сооружений</t>
  </si>
  <si>
    <t>2800101</t>
  </si>
  <si>
    <t>Разработка деклораций безопасности ГТС на р.Уя с.Уинское</t>
  </si>
  <si>
    <t>5210800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</si>
  <si>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</si>
  <si>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5210801</t>
  </si>
  <si>
    <t>Капитальный ремонт ГТС пруда в с.Аспа Уинского района</t>
  </si>
  <si>
    <t>5222000</t>
  </si>
  <si>
    <t>Долгосрочная целевая программа "Предупреджение негативного воздействия вод и обеспечение безопасности гидротехнических сооружений Пермского края на 2013-2020 годы"</t>
  </si>
  <si>
    <t>0408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</si>
  <si>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</si>
  <si>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</si>
  <si>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</si>
  <si>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</si>
  <si>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3030201</t>
  </si>
  <si>
    <t>Возмещение убытков от перевозки пассажиров</t>
  </si>
  <si>
    <t>0409</t>
  </si>
  <si>
    <t>1020000</t>
  </si>
  <si>
    <t>Бюджетные инвестиции в объекты капитального строительства, не включенные в целевые программы</t>
  </si>
  <si>
    <t>1020200</t>
  </si>
  <si>
    <t>Строительство объектов общегражданского назначения</t>
  </si>
  <si>
    <t>1020204</t>
  </si>
  <si>
    <t>Мост через р.Сып, с.Верхний Сып</t>
  </si>
  <si>
    <t>3150000</t>
  </si>
  <si>
    <t>Дорожное хозяйство</t>
  </si>
  <si>
    <t>3150100</t>
  </si>
  <si>
    <t>Средства на содержание автомобильных дорог общего пользования и мостовых сооружений</t>
  </si>
  <si>
    <t>3150101</t>
  </si>
  <si>
    <t>Средства на содержание автомобильных дорог общего пользования</t>
  </si>
  <si>
    <t>3150102</t>
  </si>
  <si>
    <t>Средства на содержание мостовых сооружений</t>
  </si>
  <si>
    <t>3150106</t>
  </si>
  <si>
    <t>Исполнительный сбор</t>
  </si>
  <si>
    <t>830</t>
  </si>
  <si>
    <t>3150800</t>
  </si>
  <si>
    <t>Капитальный ремонт и ремонт автомобильных дорог общего пользования населенных пунктов Пермского края</t>
  </si>
  <si>
    <t>5210102</t>
  </si>
  <si>
    <t>Реализация региональных проектов</t>
  </si>
  <si>
    <t>0412</t>
  </si>
  <si>
    <t>2970000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</si>
  <si>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 и их постановку на государственный кадастровый учет для бесплатного предоставления многодетным семьям</t>
  </si>
  <si>
    <t>3380000</t>
  </si>
  <si>
    <t>Мероприятия на разработку правил землепользования, застройки и научно-технической (проектной) документации</t>
  </si>
  <si>
    <t>3450000</t>
  </si>
  <si>
    <t>Малое предпринимательство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</si>
  <si>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</si>
  <si>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</si>
  <si>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5221200</t>
  </si>
  <si>
    <t>Долгосрочная целевая программа "Развитие малого и среднего предпринимательства в Пермском крае на 2012-2014 годы"</t>
  </si>
  <si>
    <t>7950700</t>
  </si>
  <si>
    <t>Муниципальная  программа поддержки малого и среднего предпринимательства Уинского района на 2011-2013 годы"</t>
  </si>
  <si>
    <t>0500</t>
  </si>
  <si>
    <t>0502</t>
  </si>
  <si>
    <t>1001100</t>
  </si>
  <si>
    <t>Федеральная целевая программа "Социальное развитие села до 2013 года"</t>
  </si>
  <si>
    <t>1001199</t>
  </si>
  <si>
    <t>Субсидии муниципальным районам на бюджетные инвестиции в объекты кап.строительства собств.муниципал. образований</t>
  </si>
  <si>
    <t>1020205</t>
  </si>
  <si>
    <t>Газификация жилого фонда с. Уинское. Распределительные газопроводы 7-я очередь (строительство распределительных сетей, протяженностью 27 км)</t>
  </si>
  <si>
    <t>1020213</t>
  </si>
  <si>
    <t>Реконструкция водонасосных станций 1 и 2 подъема с.Уинское Пермского края</t>
  </si>
  <si>
    <t>1020214</t>
  </si>
  <si>
    <t>Реконструкция сетей водопровода д.Ломь Уинского муниципального района Пермкого края, протяженностью 8 км</t>
  </si>
  <si>
    <t>1020227</t>
  </si>
  <si>
    <t>Наружные сети газопровода низкого давления по ул. Ленина, Коммунистическая, Набережная, 9 Мая, Молодежная в с.Нижний Сып Уинского района Пермского края</t>
  </si>
  <si>
    <t>1020229</t>
  </si>
  <si>
    <t>Модульная газовая котельная в д.Ломь Уинского муниципального района Пермского края (проектирование)</t>
  </si>
  <si>
    <t>1020230</t>
  </si>
  <si>
    <t>Модульная газовая котельная в д.Ломь Уинского муниципального района Пермского края (строительство)</t>
  </si>
  <si>
    <t>1020231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</si>
  <si>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</si>
  <si>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</si>
  <si>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</si>
  <si>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</si>
  <si>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3510503</t>
  </si>
  <si>
    <t>Организация в границах поселения газоснабжения населения в части технического обслуживания газопроводов</t>
  </si>
  <si>
    <t>3510504</t>
  </si>
  <si>
    <t>Прочие расходы в области коммунального хозяйства</t>
  </si>
  <si>
    <t>3510507</t>
  </si>
  <si>
    <t>Решение Ординского районного суда Пермского края от 31.07.2012г. на приобретение оборудования для ремонта газовой котельной в д.Ломь Уинского муниципального района</t>
  </si>
  <si>
    <t>5210101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</si>
  <si>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</si>
  <si>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0503</t>
  </si>
  <si>
    <t>3510505</t>
  </si>
  <si>
    <t>Обслуживание и содержание места размещения бытовых отходов и строительного мусора у автодороги "Уинское-Салаваты"</t>
  </si>
  <si>
    <t>6000000</t>
  </si>
  <si>
    <t>Мероприятия в области жилищно-коммунального хозяйства</t>
  </si>
  <si>
    <t>6003000</t>
  </si>
  <si>
    <t>Организация сбора и вывоза бытовых отходов</t>
  </si>
  <si>
    <t>6007000</t>
  </si>
  <si>
    <t>Расходы на содержание объектов благоустройства</t>
  </si>
  <si>
    <t>0600</t>
  </si>
  <si>
    <t>0603</t>
  </si>
  <si>
    <t>4100000</t>
  </si>
  <si>
    <t>Природоохранные мероприятия</t>
  </si>
  <si>
    <t>0700</t>
  </si>
  <si>
    <t>0701</t>
  </si>
  <si>
    <t>1020225</t>
  </si>
  <si>
    <t>Реконструкция здания школы по адресу: с. Уинское, ул. 30 лет Победы, 2, под здание детского сада</t>
  </si>
  <si>
    <t>3790000</t>
  </si>
  <si>
    <t>4200000</t>
  </si>
  <si>
    <t>Предоставление услуги на получение дошкольного образования</t>
  </si>
  <si>
    <t>4209900</t>
  </si>
  <si>
    <t>Предоставление услуг в сфере дошкольного образования</t>
  </si>
  <si>
    <t>4209901</t>
  </si>
  <si>
    <t>Предоставление услуги</t>
  </si>
  <si>
    <t>4209902</t>
  </si>
  <si>
    <t>Предоставление услуг по выплате семьям, имеющим детей в возрасте от 1,5 до 5 лет, не посещающим муниципальные дошкольные образовательные учреждения</t>
  </si>
  <si>
    <t>330</t>
  </si>
  <si>
    <t>4360000</t>
  </si>
  <si>
    <t>Мероприятия в области образования</t>
  </si>
  <si>
    <t>4361100</t>
  </si>
  <si>
    <t>360</t>
  </si>
  <si>
    <t>4362700</t>
  </si>
  <si>
    <t>Именные стипендии для аспирантов государственных образовательных учреждений (и их филиалов) высшего профессионального образования Пермского края/ Модернизация региональных систем дошкольного образования</t>
  </si>
  <si>
    <t>5210214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</si>
  <si>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</si>
  <si>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0702</t>
  </si>
  <si>
    <t>1020201</t>
  </si>
  <si>
    <t>Реализация инвистиционного проекта "Строительство общеобразовательной школы на 500 учащихся в с.Уинское Пермского края"</t>
  </si>
  <si>
    <t>3040000</t>
  </si>
  <si>
    <t>Мероприятия направленные на снижения уровня преступности</t>
  </si>
  <si>
    <t>4210000</t>
  </si>
  <si>
    <t>Предоставление услуги на получение основного общего, среднего общего, дополнительного образования</t>
  </si>
  <si>
    <t>4219900</t>
  </si>
  <si>
    <t>Предоставление услуги в сфере основного общего, среднего общего, дополнительного образования</t>
  </si>
  <si>
    <t>4219901</t>
  </si>
  <si>
    <t>4219904</t>
  </si>
  <si>
    <t>Реализация приоритетного регионального проекта "Новая школа" за счет средств районного бюджета</t>
  </si>
  <si>
    <t>4230000</t>
  </si>
  <si>
    <t>Учреждения по внешкольной работе с детьми</t>
  </si>
  <si>
    <t>4239900</t>
  </si>
  <si>
    <t>Предоставление услуги по дополнительному образованию детей</t>
  </si>
  <si>
    <t>4239901</t>
  </si>
  <si>
    <t>4239905</t>
  </si>
  <si>
    <t>Муниципальное казенное образовательное учреждение дополнительного образования детей детско-юношеская спортивная школа единоборств "ЮНИКС", с.Уинское (капитальный ремонт здания)</t>
  </si>
  <si>
    <t>4362100</t>
  </si>
  <si>
    <t>Модернизация  региональных систем общего образования</t>
  </si>
  <si>
    <t>5056000</t>
  </si>
  <si>
    <t>Закон Пермского края от 29.06.2010 № 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</si>
  <si>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5056002</t>
  </si>
  <si>
    <t>Стипендиальное обеспечение обучающихся в 10-х и 11-х классах общеобразовательных учреждений</t>
  </si>
  <si>
    <t>5200900</t>
  </si>
  <si>
    <t>Ежемесячное денежное вознаграждение за классное руководство</t>
  </si>
  <si>
    <t>5210211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</si>
  <si>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 образования, а также   дополнительного образования в общеобразовательных учреждениях</t>
  </si>
  <si>
    <t>5210224</t>
  </si>
  <si>
    <t>Субвенция на предоставление дополнительных мер материального обеспечения и социальной защиты работников образования</t>
  </si>
  <si>
    <t>0707</t>
  </si>
  <si>
    <t>4320000</t>
  </si>
  <si>
    <t>Мероприятия по проведению оздоровительной кампании детей</t>
  </si>
  <si>
    <t>4320200</t>
  </si>
  <si>
    <t>Предоставление услуги на организацию мероприятий по летней оздоровительной работе с детьми</t>
  </si>
  <si>
    <t>4320201</t>
  </si>
  <si>
    <t>5210226</t>
  </si>
  <si>
    <t>Организация оздоровления и отдыха детей</t>
  </si>
  <si>
    <t>0709</t>
  </si>
  <si>
    <t>4350000</t>
  </si>
  <si>
    <t>Учреждения, обеспечивающие предоставление услуг в сфере образования</t>
  </si>
  <si>
    <t>4359900</t>
  </si>
  <si>
    <t>Обеспечение деятельности подведомственных учреждений</t>
  </si>
  <si>
    <t>4359901</t>
  </si>
  <si>
    <t>Содержание учреждения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</si>
  <si>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</si>
  <si>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</si>
  <si>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</si>
  <si>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4529901</t>
  </si>
  <si>
    <t>5210218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</si>
  <si>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(включая расходы на администрирование выплаты)</t>
  </si>
  <si>
    <t>7951900</t>
  </si>
  <si>
    <t>Районная целевая программа "Наши дети" на 2012-2014 годы</t>
  </si>
  <si>
    <t>0800</t>
  </si>
  <si>
    <t>0801</t>
  </si>
  <si>
    <t>4400000</t>
  </si>
  <si>
    <t>Дворцы и дома культуры, другие учреждения культуры и средств массовой информации</t>
  </si>
  <si>
    <t>4400200</t>
  </si>
  <si>
    <t>Комплектование книжных фондов библиотек муниципальных образований</t>
  </si>
  <si>
    <t>4409900</t>
  </si>
  <si>
    <t>Предоставление услуги по обеспечению населения, входящего в состав муниципального района, услугами по организации досуга и услугами организаций культуры</t>
  </si>
  <si>
    <t>4409901</t>
  </si>
  <si>
    <t>4409904</t>
  </si>
  <si>
    <t>Реализация приоритетного регионального проекта "Приведение в нормативное состояние объектов социальной сферы"</t>
  </si>
  <si>
    <t>4410000</t>
  </si>
  <si>
    <t>Музеи и постоянные выставки</t>
  </si>
  <si>
    <t>4419900</t>
  </si>
  <si>
    <t>Предоставление услуги по хранению, изучению и публичному предоставлению музейных предметов и музейных коллекций</t>
  </si>
  <si>
    <t>4419901</t>
  </si>
  <si>
    <t>4420000</t>
  </si>
  <si>
    <t>Библиотеки</t>
  </si>
  <si>
    <t>4420200</t>
  </si>
  <si>
    <t>Модернизация материально-технической базы и информатизация общедоступных межпоселенческих библиотек и библиотек поселений Пермского края</t>
  </si>
  <si>
    <t>4429900</t>
  </si>
  <si>
    <t>Предоставление услуги по организации библиотечного обслуживания населенияподведомственных учреждений</t>
  </si>
  <si>
    <t>4429901</t>
  </si>
  <si>
    <t>5210900</t>
  </si>
  <si>
    <t>Создание условий для организации досуга и обеспечению жителей поселения услугами организаций культуры</t>
  </si>
  <si>
    <t>5210902</t>
  </si>
  <si>
    <t>Проведение праздничных мероприятий</t>
  </si>
  <si>
    <t>0804</t>
  </si>
  <si>
    <t>7951000</t>
  </si>
  <si>
    <t>Муниципальная целевая программа "Молодежь Уинского района на 2013-2014 годы"</t>
  </si>
  <si>
    <t>7952000</t>
  </si>
  <si>
    <t>Целевая муниципальная программа "Культура Уинского муниципального района на 2012-2014 годы"</t>
  </si>
  <si>
    <t>0900</t>
  </si>
  <si>
    <t>0901</t>
  </si>
  <si>
    <t>0923200</t>
  </si>
  <si>
    <t>Реализация программ и мероприятий по модернизации здравоохранения</t>
  </si>
  <si>
    <t>0923202</t>
  </si>
  <si>
    <t>Программа модернизации здравоохранения Пермского края в части внедрения современных мнформационных систем в здравоохранение за счет средств федерального бюджета</t>
  </si>
  <si>
    <t>1020223</t>
  </si>
  <si>
    <t>проектно-изыскательские работы по объекту строительство здания больницы в с. Уинское</t>
  </si>
  <si>
    <t>1020234</t>
  </si>
  <si>
    <t>Благоустройство прилегающей территории ФАП с.Барсаи</t>
  </si>
  <si>
    <t>5210228</t>
  </si>
  <si>
    <t>Организация оказания медицинской помощи на территории Пермского края</t>
  </si>
  <si>
    <t>0909</t>
  </si>
  <si>
    <t>4700000</t>
  </si>
  <si>
    <t>Больницы, клиники, госпитали, диспансеры,медико-санитарные части</t>
  </si>
  <si>
    <t>4709100</t>
  </si>
  <si>
    <t>4709108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</si>
  <si>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2013-2015 годы" за счет средств районного бюджета</t>
  </si>
  <si>
    <t>5221000</t>
  </si>
  <si>
    <t>Долгосрочная целевая программа "Пожарная безопасность на территории Пермского края, обеспечение нормативного состояния государственных и муниципальных учреждений Пермского края на период 2010-2014 годов"</t>
  </si>
  <si>
    <t>5221020</t>
  </si>
  <si>
    <t>Мероприятия по обеспечению пожарной безопасности</t>
  </si>
  <si>
    <t>5221500</t>
  </si>
  <si>
    <t>Средства на реализацию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2013-2015 годы"</t>
  </si>
  <si>
    <t>1000</t>
  </si>
  <si>
    <t>1001</t>
  </si>
  <si>
    <t>4910000</t>
  </si>
  <si>
    <t>4910100</t>
  </si>
  <si>
    <t>Пенсия за выслугу лет муниципальным служащим</t>
  </si>
  <si>
    <t>1003</t>
  </si>
  <si>
    <t>1008820</t>
  </si>
  <si>
    <t>Субсидии на обеспечение жильем молодых семей в рамках подпрограммы "Обеспечение жильем молодых семей" ФЦП "Жилище" на 2011-2015 годы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</si>
  <si>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</si>
  <si>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</si>
  <si>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</si>
  <si>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</si>
  <si>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5053402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</si>
  <si>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</si>
  <si>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5054700</t>
  </si>
  <si>
    <t>5055000</t>
  </si>
  <si>
    <t>Закон Пермского края от 08.12.2006 №30-КЗ "Об обеспечении работников учреждений бюджетной сферы Пермского края путевками на санаторно-курортное лечение и оздоровление"</t>
  </si>
  <si>
    <t>5055100</t>
  </si>
  <si>
    <t>5055300</t>
  </si>
  <si>
    <t>Реализация мер социальной поддержки отдельных категорий граждан</t>
  </si>
  <si>
    <t>5055308</t>
  </si>
  <si>
    <t>Предоставление мер социальной поддержки учащимся из многодетных малоимущих семей</t>
  </si>
  <si>
    <t>5055309</t>
  </si>
  <si>
    <t>Предоставление мер социальной поддержки учащимся из малоимущих семей</t>
  </si>
  <si>
    <t>340</t>
  </si>
  <si>
    <t>5221300</t>
  </si>
  <si>
    <t>Долгосрочная целевая программа "Обеспечение жильем молодых семей в Пермском крае на 2011-2015 годы"</t>
  </si>
  <si>
    <t>7951700</t>
  </si>
  <si>
    <t>Приоритетная муниципальная программа "Сельское жилье"</t>
  </si>
  <si>
    <t>7951800</t>
  </si>
  <si>
    <t>Обеспечение жильем молодых семей в Уинском районе на 2011-2015 годы</t>
  </si>
  <si>
    <t>1004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</si>
  <si>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</si>
  <si>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</si>
  <si>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1006</t>
  </si>
  <si>
    <t>7950100</t>
  </si>
  <si>
    <t>Районная целевая комплексная программа "Семья" на 2013 год</t>
  </si>
  <si>
    <t>1100</t>
  </si>
  <si>
    <t>1101</t>
  </si>
  <si>
    <t>1020233</t>
  </si>
  <si>
    <t>Устройство трибуны на 50 мест на объекте "Универсальная спортивная площадка с искусственным покрытием (межшкольный стадион) в с.Уинское Уинского муниципального района Пермского края"</t>
  </si>
  <si>
    <t>5221700</t>
  </si>
  <si>
    <t>Долгосрочная целевая программа "Развитие физической культуры, спорта и здорового образа жизни в Пермском крае на 2011-2015 годы"</t>
  </si>
  <si>
    <t>5221720</t>
  </si>
  <si>
    <t>Мероприятия, направленные на реализацию Программы (текущие расходы)</t>
  </si>
  <si>
    <t>7950900</t>
  </si>
  <si>
    <t>Муниципальная целевая программа "Развитие физической культуры, спорта и формирования здорового образа жизни в Уинском районе на 2011-2013 годы"</t>
  </si>
  <si>
    <t>1200</t>
  </si>
  <si>
    <t>1202</t>
  </si>
  <si>
    <t>4440000</t>
  </si>
  <si>
    <t>Мероприятия в сфере массовой информации</t>
  </si>
  <si>
    <t>4440001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</si>
  <si>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</si>
  <si>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1400</t>
  </si>
  <si>
    <t>1401</t>
  </si>
  <si>
    <t>5160000</t>
  </si>
  <si>
    <t>Выравнивание бюджетной обеспеченности</t>
  </si>
  <si>
    <t>5160100</t>
  </si>
  <si>
    <t>Дотация на выравнивание бюджетной обеспеченности субъектов Российской Федерации и муниципальных образований</t>
  </si>
  <si>
    <t>5160130</t>
  </si>
  <si>
    <t>Выравнивание бюджетной обеспеченности поселения из районного фонда финансовой поддержки</t>
  </si>
  <si>
    <t>1403</t>
  </si>
  <si>
    <t>ЦСР</t>
  </si>
  <si>
    <t>вид расходов</t>
  </si>
  <si>
    <t>Наименование насходов</t>
  </si>
  <si>
    <t>первоночальный план</t>
  </si>
  <si>
    <t>Уточненный план</t>
  </si>
  <si>
    <t>на год</t>
  </si>
  <si>
    <t>на отчетный период</t>
  </si>
  <si>
    <t>Исполнено за отчетный период (кассовые расходы)</t>
  </si>
  <si>
    <t>% выполнения уточненного плана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</si>
  <si>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</si>
  <si>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</si>
  <si>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</si>
  <si>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</si>
  <si>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</si>
  <si>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</si>
  <si>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</si>
  <si>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</si>
  <si>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</si>
  <si>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</t>
  </si>
  <si>
    <t>120</t>
  </si>
  <si>
    <t>500</t>
  </si>
  <si>
    <t>200</t>
  </si>
  <si>
    <t>240</t>
  </si>
  <si>
    <t>800</t>
  </si>
  <si>
    <t>850</t>
  </si>
  <si>
    <t>110</t>
  </si>
  <si>
    <t>400</t>
  </si>
  <si>
    <t>440</t>
  </si>
  <si>
    <t>410</t>
  </si>
  <si>
    <t>300</t>
  </si>
  <si>
    <t>310</t>
  </si>
  <si>
    <t>600</t>
  </si>
  <si>
    <t>610</t>
  </si>
  <si>
    <t>320</t>
  </si>
  <si>
    <t>510</t>
  </si>
  <si>
    <t>620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</si>
  <si>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</si>
  <si>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казенных учреждений</t>
  </si>
  <si>
    <t>Расходы на выплаты персоналу органов местного самоуправления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</si>
  <si>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</si>
  <si>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</si>
  <si>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</si>
  <si>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</si>
  <si>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</si>
  <si>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</si>
  <si>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Стипендии</t>
  </si>
  <si>
    <t>Иные выплаты населению</t>
  </si>
  <si>
    <t>Бюджетные инвестиции</t>
  </si>
  <si>
    <t>Бюджетные инвестиции в объекты муниципальной собстенности муниципальными учреждениями</t>
  </si>
  <si>
    <t>Бюджетные инвестиции на приобретение объектов недвижимого имущества</t>
  </si>
  <si>
    <t>Дотации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</si>
  <si>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</si>
  <si>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</si>
  <si>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</si>
  <si>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Иные бюджетные ассигнования</t>
  </si>
  <si>
    <t>Субсидии юридическим лицам (кроме муниципальных учреждений) и физическим лицам - производителям товаров, работ, услуг</t>
  </si>
  <si>
    <t>Исполнение судебных актов</t>
  </si>
  <si>
    <t>Уплата налогов, сборов и иных обязательных платежей в бюджетную систему Российской Федерации</t>
  </si>
  <si>
    <t>Резервные средства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</si>
  <si>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</si>
  <si>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</si>
  <si>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</si>
  <si>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</si>
  <si>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</si>
  <si>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</si>
  <si>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</si>
  <si>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</si>
  <si>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</si>
  <si>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</si>
  <si>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</si>
  <si>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</si>
  <si>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</si>
  <si>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</si>
  <si>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</si>
  <si>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</si>
  <si>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</si>
  <si>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</si>
  <si>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</si>
  <si>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</si>
  <si>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</si>
  <si>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</si>
  <si>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</si>
  <si>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</si>
  <si>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</si>
  <si>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</si>
  <si>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</si>
  <si>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</si>
  <si>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</si>
  <si>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</si>
  <si>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</si>
  <si>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</si>
  <si>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</si>
  <si>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</si>
  <si>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</si>
  <si>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</si>
  <si>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</si>
  <si>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</si>
  <si>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</si>
  <si>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</si>
  <si>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</si>
  <si>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Долгосрочная целевая программа "Развитие сельского хозяйства и регулирование рынков ¦сельскохозяйственной продукции, сырья и продовольствия в Пермском крае на 2013-2020 годы"</t>
  </si>
  <si>
    <t>Государственная поддержка сельского хозяйства</t>
  </si>
  <si>
    <t>Государственная поддержка отраслей сельского хозяйства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</si>
  <si>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</si>
  <si>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Пенсии за выслугу лет</t>
  </si>
  <si>
    <t>Федеральная целевая программа "Развитие водохозяйственного комплекса Российской Федерации в 2012 - 2020 годах"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</si>
  <si>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</si>
  <si>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комунальных услуг</t>
  </si>
  <si>
    <t>Приложение 3</t>
  </si>
  <si>
    <t>Уинского муниципального района Пермского края</t>
  </si>
  <si>
    <t>Предусмотрено в районном бюджете на год первоначальный план 480 000 руб. 00 коп., уточненный план 480 000 руб. 00 коп.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</si>
  <si>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</si>
  <si>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</si>
  <si>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</si>
  <si>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</si>
  <si>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Наименование расходов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</si>
  <si>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</si>
  <si>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</si>
  <si>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</si>
  <si>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</si>
  <si>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Информация об использовании резервного фонда по состоянию на 01 октября 2013 года</t>
  </si>
  <si>
    <t>210-01-01-04</t>
  </si>
  <si>
    <t>Распоряжение администрации Уинского муниципального района Пермского края</t>
  </si>
  <si>
    <t>Администрация Уинского муниципального района</t>
  </si>
  <si>
    <t>Проведение работ по обустройству и пуску в работу артезианской скважины 1-го подъема ур.Фомино в Уинском районе</t>
  </si>
  <si>
    <t>211-01-01-04</t>
  </si>
  <si>
    <t>Оказание помощи пострадавшим при пожаре в Уинском районе</t>
  </si>
  <si>
    <t>Приложение 2</t>
  </si>
  <si>
    <t>к постановлению администрации</t>
  </si>
  <si>
    <t>Уинского мауниципального района Пермского края</t>
  </si>
  <si>
    <t xml:space="preserve">от           № </t>
  </si>
  <si>
    <t xml:space="preserve">от             № </t>
  </si>
  <si>
    <t>Приложение 4</t>
  </si>
  <si>
    <t>Информация</t>
  </si>
  <si>
    <t>по исполнению районных целевых программ</t>
  </si>
  <si>
    <t>рублей</t>
  </si>
  <si>
    <t>№ п/п</t>
  </si>
  <si>
    <t>Название программы</t>
  </si>
  <si>
    <t>Утвержденный план на год</t>
  </si>
  <si>
    <t xml:space="preserve">Исполнено за отчетный период (кассовые расходы с начала года)       </t>
  </si>
  <si>
    <t>Районная целевая комплексная программа «Семья» на 2013 год</t>
  </si>
  <si>
    <t>Приоритетная муниципальная программа "Сельское жилье" на 2012-2013 годы</t>
  </si>
  <si>
    <t>Долгосрочная целевая программа "Обеспечение жильем молодых семей в Уинском районе на 2011-2015 годы"</t>
  </si>
  <si>
    <t>ИТОГО по району</t>
  </si>
  <si>
    <t>по состоянию на 1 октября 2013 года</t>
  </si>
  <si>
    <t>от               №</t>
  </si>
  <si>
    <t>Приложение 5</t>
  </si>
  <si>
    <t>информация</t>
  </si>
  <si>
    <t>об исполнении адресной инвестиционной программы в разрезе объектов</t>
  </si>
  <si>
    <t>(руб)</t>
  </si>
  <si>
    <t>Объект инвестиций</t>
  </si>
  <si>
    <t>Заказчик распор. работ</t>
  </si>
  <si>
    <t xml:space="preserve">Сметная стоимость объекта в том числе: </t>
  </si>
  <si>
    <t>Год начала и окончания строительства</t>
  </si>
  <si>
    <t>Освоено с начала строительства</t>
  </si>
  <si>
    <t xml:space="preserve">Лимит капитальных вложений на год </t>
  </si>
  <si>
    <t>освоено за отчетный период</t>
  </si>
  <si>
    <t>Остаток неосвоенных средств с начала строительства</t>
  </si>
  <si>
    <t>Администрация района</t>
  </si>
  <si>
    <t>2012/2016</t>
  </si>
  <si>
    <t>Газификация жилого фонда с. Аспа (улицы Макарова, Школьная, Свердлова)</t>
  </si>
  <si>
    <t>Наружные сети газопровода низкого давления по улицам Ленина, Коммунистическая, Набережная, 9 мая в с. Н. Сып</t>
  </si>
  <si>
    <t>2013/2016</t>
  </si>
  <si>
    <t>Реконструкция здания школы под детский сад</t>
  </si>
  <si>
    <t>2011/2015</t>
  </si>
  <si>
    <t>Общеобразовательная школа на 500 учащихся с.Уинское</t>
  </si>
  <si>
    <t>2007/2013</t>
  </si>
  <si>
    <t>Итого объем инвестиций по объектам</t>
  </si>
  <si>
    <t>от            2013 г. №</t>
  </si>
  <si>
    <t>на 01 октября 2013 года</t>
  </si>
  <si>
    <t>Раздел, подраздел</t>
  </si>
  <si>
    <t>Отчет по распределению бюджетных ассигнований на 2013 год по разделам и подразделам, целевым статьям и видам расходов классификации расходов бюджета</t>
  </si>
  <si>
    <t>Приложение  1</t>
  </si>
  <si>
    <t>Уинского муниципального района</t>
  </si>
  <si>
    <t xml:space="preserve">от          2013 г. № </t>
  </si>
  <si>
    <t>Информация по исполнению доходов бюджета Уинского района за  9 месяцев 2013 года</t>
  </si>
  <si>
    <t>руб.</t>
  </si>
  <si>
    <t>Код дохода по КД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</si>
  <si>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</si>
  <si>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Утвержден-ный план на 2013 год</t>
  </si>
  <si>
    <t xml:space="preserve">Уточненный план </t>
  </si>
  <si>
    <t>Исполнено за  2013 год</t>
  </si>
  <si>
    <t>% выпол-нения уточнен-ного плана на 01.10.2013</t>
  </si>
  <si>
    <t>на 2013 год</t>
  </si>
  <si>
    <t>на 01.10.2013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</si>
  <si>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</si>
  <si>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</si>
  <si>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</si>
  <si>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</si>
  <si>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</si>
  <si>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</si>
  <si>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</si>
  <si>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</si>
  <si>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</si>
  <si>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000  1  01  02020  01  0000  110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</si>
  <si>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</si>
  <si>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000  1  01  02022  01  0000  110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</si>
  <si>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</si>
  <si>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</si>
  <si>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</si>
  <si>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</si>
  <si>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</si>
  <si>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</si>
  <si>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000  1  05  00000  00  0000  000</t>
  </si>
  <si>
    <t>НАЛОГИ НА СОВОКУПНЫЙ ДОХОД</t>
  </si>
  <si>
    <t>000  1  05  02000  02  0000  110</t>
  </si>
  <si>
    <t>Единый налог на вмененный доход для отдельных видов деятельности</t>
  </si>
  <si>
    <t>000  1  05  02010  02  0000  110</t>
  </si>
  <si>
    <t>000  1  05  02020  02  0000  110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</si>
  <si>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</si>
  <si>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000  1  06  00000  00  0000  110</t>
  </si>
  <si>
    <t>НАЛОГИ НА ИМУЩЕСТВО</t>
  </si>
  <si>
    <t>000  1  06  04000  02  0000  110</t>
  </si>
  <si>
    <t>Транспортный налог</t>
  </si>
  <si>
    <t>000  1  06  04011  02  0000  110</t>
  </si>
  <si>
    <t>Транспортный налог с организаций</t>
  </si>
  <si>
    <t>000  1  06  04012  02  0000  110</t>
  </si>
  <si>
    <t>Транспортный налог с физических лиц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</si>
  <si>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</si>
  <si>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</si>
  <si>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</si>
  <si>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</si>
  <si>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000  1  08  03010  01  0000  110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</si>
  <si>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</si>
  <si>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</si>
  <si>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</si>
  <si>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000  1  09  07000  00  0000  000</t>
  </si>
  <si>
    <t>Прочие налоги и сборы (по отмененным местным налогам и сборам)</t>
  </si>
  <si>
    <t>000  1  09  07033  05  0000  000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</si>
  <si>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</si>
  <si>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</si>
  <si>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</si>
  <si>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</si>
  <si>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</si>
  <si>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</si>
  <si>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</si>
  <si>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</si>
  <si>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</si>
  <si>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</si>
  <si>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</si>
  <si>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</si>
  <si>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</si>
  <si>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</si>
  <si>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 имущества  бюджетных  и  автономных учреждений)</t>
  </si>
  <si>
    <t>000  1  11  05035  05  0000  120</t>
  </si>
  <si>
    <t xml:space="preserve"> Доходы   от   сдачи    в    аренду    имущества,   находящегося в  оперативном  управлении  органов управления  муниципальных  районов  и  созданных  ими   учреждений   (за   исключением   имущества муниципальных     бюджетных     и     автономных  учреждений)</t>
  </si>
  <si>
    <t>000  1  11  07000  00  0000  120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</si>
  <si>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</si>
  <si>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</si>
  <si>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</si>
  <si>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</si>
  <si>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</si>
  <si>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</si>
  <si>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</si>
  <si>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000  1  11  09030  00  0000  120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</si>
  <si>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</si>
  <si>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000  1  11  09035  05  0000  120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</si>
  <si>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</si>
  <si>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</si>
  <si>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</si>
  <si>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</si>
  <si>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</si>
  <si>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</si>
  <si>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</si>
  <si>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000  1  12  01000  01  0000  120</t>
  </si>
  <si>
    <t>Плата за негативное воздействие на окружающую среду</t>
  </si>
  <si>
    <t>000  1  12  01010  01  0000  120</t>
  </si>
  <si>
    <t>Плата за выбросы загрязняющих веществ в атмосферный воздух стационарными объектами</t>
  </si>
  <si>
    <t>000  1  12  01020  01  0000  120</t>
  </si>
  <si>
    <t>Плата за выбросы загрязняющих веществ в атмосферный воздух передвижными объектами</t>
  </si>
  <si>
    <t>000  1  12  01040  01  0000  120</t>
  </si>
  <si>
    <t>Плата за размещение отходов производства и потребления</t>
  </si>
  <si>
    <t>000  1  12  01070  01  0000  120</t>
  </si>
  <si>
    <t>Плата за выбросы загрязнящих веществ, образующихся при сжигании на факельных установках и (или) рассеивании попутного нефтяного газа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</si>
  <si>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</si>
  <si>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</si>
  <si>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</si>
  <si>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 xml:space="preserve">Доходы от оказания платных услуг (работ) </t>
  </si>
  <si>
    <t>000  1  13  01990 00   0000  130</t>
  </si>
  <si>
    <t>Прочие доходы от оказания платных услуг (работ)</t>
  </si>
  <si>
    <t>000  1  13  01995 05   0000  130</t>
  </si>
  <si>
    <t>Прочие доходы от оказания платных услуг (работ) получателями средств бюджетов муниципальных районов</t>
  </si>
  <si>
    <t>000  1  13  02000  00  0000  130</t>
  </si>
  <si>
    <t>Доходы от компенсации затрат государства</t>
  </si>
  <si>
    <t>000  1  13  02990 00   0000  130</t>
  </si>
  <si>
    <t xml:space="preserve">Прочие доходы от компенсации затрат государства </t>
  </si>
  <si>
    <t>000  1  13  02995 05   0000  130</t>
  </si>
  <si>
    <t>Прочие доходы от компенсации затрат 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</si>
  <si>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</si>
  <si>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</si>
  <si>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</si>
  <si>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</si>
  <si>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</si>
  <si>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</si>
  <si>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</si>
  <si>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</si>
  <si>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000  1  14  06000  00  0000  430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</si>
  <si>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</si>
  <si>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</si>
  <si>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</si>
  <si>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</si>
  <si>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</si>
  <si>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</si>
  <si>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</si>
  <si>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000  1  14  06025  05  0000  430</t>
  </si>
  <si>
    <t>Доходы    от    продажи    земельных  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</si>
  <si>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</si>
  <si>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</si>
  <si>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</si>
  <si>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</si>
  <si>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000  1  16  03010  01  0000  140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</si>
  <si>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</si>
  <si>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</si>
  <si>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</si>
  <si>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</si>
  <si>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</si>
  <si>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</si>
  <si>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</si>
  <si>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</si>
  <si>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</si>
  <si>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</si>
  <si>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</si>
  <si>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000  1  16  25060  01  0000  140</t>
  </si>
  <si>
    <t>Денежные взыскания (штрафы) за нарушение земельного законодательства</t>
  </si>
  <si>
    <t>000  1  16  32050  05  0000  140</t>
  </si>
  <si>
    <t>Возмещение сумм,израсходованных незаконно или не по целевому назначению, а также доходов,полученных от их использования ( в части бюджетов муниципальных районов)</t>
  </si>
  <si>
    <t>000  1  16  28000  00  0000  140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</si>
  <si>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</si>
  <si>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000  1  16  30000  01  0000  140</t>
  </si>
  <si>
    <t>Денежные взыскания (штрафы) за правонарушения в области дорожного движения</t>
  </si>
  <si>
    <t>000  1  16  30030  01  0000  140</t>
  </si>
  <si>
    <t>Прочие денежные взыскания (штрафы) за  правонарушения в области дорожного движения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</si>
  <si>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</si>
  <si>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</si>
  <si>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</si>
  <si>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</si>
  <si>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</si>
  <si>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</si>
  <si>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</si>
  <si>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</si>
  <si>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</si>
  <si>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</si>
  <si>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</si>
  <si>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</si>
  <si>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</si>
  <si>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</si>
  <si>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000  1  17  01050  05  0000  180</t>
  </si>
  <si>
    <t>Невыясненные поступления, зачисляемые в бюджеты муниципальных районов</t>
  </si>
  <si>
    <t>000  1  17  05000  00  0000  180</t>
  </si>
  <si>
    <t>Прочие неналоговые доходы</t>
  </si>
  <si>
    <t>000  1  17  05050  05  0000  180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</si>
  <si>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</si>
  <si>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</si>
  <si>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</si>
  <si>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</si>
  <si>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</si>
  <si>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</si>
  <si>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</si>
  <si>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</si>
  <si>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</si>
  <si>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000  2  02  01001  05  0000  151</t>
  </si>
  <si>
    <t>Дотации бюджетам муниципальных районов на выравнивание бюджетной обеспеченности</t>
  </si>
  <si>
    <t>000  2  02  01999  00  0000  151</t>
  </si>
  <si>
    <t>Прочие дотации</t>
  </si>
  <si>
    <t>000  2  02  01999  05  0000  151</t>
  </si>
  <si>
    <t>Прочие дотации бюджетам муниципальных райнов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</si>
  <si>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</si>
  <si>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</si>
  <si>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000  2  02  02008  00  0000  151</t>
  </si>
  <si>
    <t xml:space="preserve">Субсидии бюджетам на обеспечение жильем молодых семей </t>
  </si>
  <si>
    <t>000  2  02  02008  05  0000  151</t>
  </si>
  <si>
    <t>Субсидии бюджетам муниципальных районов на обеспечение жильем молодых семей</t>
  </si>
  <si>
    <t>000  2  02  02051  00  0000  151</t>
  </si>
  <si>
    <t>Субсидии бюджетам на реализацию федеральных целевых программ</t>
  </si>
  <si>
    <t>000  2  02  02051  05  0000  151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</si>
  <si>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</si>
  <si>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</si>
  <si>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</si>
  <si>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</si>
  <si>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</si>
  <si>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в том числе:</t>
  </si>
  <si>
    <t>Строительство наружных сетей газопровода низкого давления по ул.Зеленая, Заводская, Центральная в с. Верхний Сып</t>
  </si>
  <si>
    <t>Газификация жилого фонда  с .Уинское. Распределительные газопроводы 6-я очередь в рамках КЦП "Газификация Пермского края на 208-2010 годы"</t>
  </si>
  <si>
    <t>Газификация жилого фонда  с .Аспа</t>
  </si>
  <si>
    <t>Привязка модульной газовой котельной для детского сада в с. Суда</t>
  </si>
  <si>
    <t>Строительство больницы с. Уинское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</si>
  <si>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</si>
  <si>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</si>
  <si>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</si>
  <si>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</si>
  <si>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000  2  02  02153  00  0000  151</t>
  </si>
  <si>
    <t>Субсидии бюджетам на поддержку начинающих фермеров</t>
  </si>
  <si>
    <t>000  2  02  02153  05  0000  151</t>
  </si>
  <si>
    <t>Субсидии бюджетам муниципальных районов на поддержку начинающих фермеров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</si>
  <si>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</si>
  <si>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</si>
  <si>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000  2  02  02204  00  0000  151</t>
  </si>
  <si>
    <t>Субсидии бюджетам на модернизацию региональных систем дошкольного образования</t>
  </si>
  <si>
    <t>000  2  02  02204  05  0000  151</t>
  </si>
  <si>
    <t>Субсидии бюджетам муниципальных районов на модернизацию региональных систем дошкольного образования</t>
  </si>
  <si>
    <t>000  2  02  02999  05  0000  151</t>
  </si>
  <si>
    <t>Прочие субсидии бюджетам муниципальных районов</t>
  </si>
  <si>
    <t xml:space="preserve">Субсидии на приобретение путевок на санаторно-курортное лечение и оздоровление работников муниципальных бюджетных учреждений при условии долевого участия органов местного самоуправления 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</si>
  <si>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</si>
  <si>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Субсидии на  реализацию регионального проекта " Новая школа"</t>
  </si>
  <si>
    <t>Субсидия на реализацию проекта" Приведение в нормативное состояние обьекта соцсферы"</t>
  </si>
  <si>
    <t>Субсидия на реализацию проекта" Сельское жилье"</t>
  </si>
  <si>
    <t>Субсидия на реализацию регпроекта"Муниципеальные  дороги"</t>
  </si>
  <si>
    <t>Субсидия на реализацию регпроекта"Качественное здравоохранение"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</si>
  <si>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</si>
  <si>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</si>
  <si>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000  2  02  03003  00  0000  151</t>
  </si>
  <si>
    <t>Субвенции бюджетам на государственную регистрацию актов гражданского состояния</t>
  </si>
  <si>
    <t>000  2  02  03003  05  0000  151</t>
  </si>
  <si>
    <t>Субвенции бюджетам муниципальных районов на государственную регистрацию актов гражданского состояния</t>
  </si>
  <si>
    <t>000  2  02  03007  00  0000  151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</si>
  <si>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</si>
  <si>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000  2  02  03007  05  0000  151</t>
  </si>
  <si>
    <t>Субвенции бюджетам муниципальных 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</si>
  <si>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</si>
  <si>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</si>
  <si>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</si>
  <si>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</si>
  <si>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</si>
  <si>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</si>
  <si>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</si>
  <si>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</si>
  <si>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Средства на обеспечение государственных гарантий прав граждан на получение общедоступного и бесплатного дошкольного, начального общего, среднего (полного) общего образования, а также дополнительного образования в общеобразовательных учреждениях</t>
  </si>
  <si>
    <t>Средства на обеспечение  воспитания и обучения  детей - инвалидов в дошкольных образовательных учреждениях и на дому (для непосещающих дошкольные образовательные учреждения)</t>
  </si>
  <si>
    <t>Средства на предоставление мер 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</si>
  <si>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Средства на предоставление мер  социальной поддержки педагогических работников образовательных учреждений,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</si>
  <si>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Средства на образование комиссий по делам несовершеннолетних лиц и защите их прав и организацию их деятельности</t>
  </si>
  <si>
    <t>Субвенции на предоставление скидки в размере 50 процентов с оплаты обучения в учреждениях дополнительного образования детей учащимся из малоимущих многодетных семей</t>
  </si>
  <si>
    <t>Средства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</si>
  <si>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Средства на обеспечение поддержки сельскохозяйственного производства</t>
  </si>
  <si>
    <t>Средства на хранение, комплектование, учет и использование архивных документов государственной части документов архивного фонда Пермского края</t>
  </si>
  <si>
    <t xml:space="preserve">Средства на обслуживание получателей средств краевого бюджета  </t>
  </si>
  <si>
    <t>Средства на обязательное государственное страхование жизни граждан, участвующих в обеспечении общественного порядка</t>
  </si>
  <si>
    <t>Средства на  стипен-диальное обеспечение обучающихся в 10-х и 11-х классах общеобразова-тельных учреждений</t>
  </si>
  <si>
    <t>Средства на выплату субсидии по поддержке сельскохозяйственного производства в рамках реализации краевой целевой программы "Развитие сельского хозяйства и регулирование рынков сельскохозяйственной продукции, сырья и продовольствия в Пермском крае на 2009-2012 годы"</t>
  </si>
  <si>
    <t xml:space="preserve">Средства на составление протоколов об административных нарушениях </t>
  </si>
  <si>
    <t>Средства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</si>
  <si>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предоставление социальных гарантий и льгот педагогическим  работникам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</si>
  <si>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</si>
  <si>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Средства на предоставление мер социальной поддержки учащимся из  многодетных  малоимущих семей</t>
  </si>
  <si>
    <t>Средства на предоставление мер социальной поддержки учащимся из  малоимущих семей</t>
  </si>
  <si>
    <t>Средства на организацию оздоровления и отдыха детей</t>
  </si>
  <si>
    <t>Субвенция на  администрирование госполномочий по обеспечению жильем детей-сирот</t>
  </si>
  <si>
    <t>Средства на организацию оказания медицинской помощи на территории Пермского края в соответствии с территориальной программой государственнывх гарантий   оказания гражданам Российской федерации бесплатной медицинской помощи</t>
  </si>
  <si>
    <t>Развитие сельского хозяйства  и регулирование рынков с/х продукции</t>
  </si>
  <si>
    <t>Возмещение гражданам, ведущим личное подсобное хозяйство,сельскохозяйственным потребительским кооперативам, КФХ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 на срок до 8 лет</t>
  </si>
  <si>
    <t>000  2  02  03026  00  0000  151</t>
  </si>
  <si>
    <t>Субвенции бюджетам муниципальных образований на обеспечение жилыми помещениями детей-сирот,детей,оставшихся без попечения родителей,а также детей,находящихся под опекой (попечительством), не имеющих закрепленного жилого помещения</t>
  </si>
  <si>
    <t>000  2  02  03026  05  0000  151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</si>
  <si>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</si>
  <si>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000  2  02  03029  00  0000  151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</si>
  <si>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</si>
  <si>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</si>
  <si>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</si>
  <si>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000  2  02  03046  00  0000  151</t>
  </si>
  <si>
    <t>Субвенции бюджетам муниципальных обра-зований  на возмещение гражданам, ведущим личное  подсобное хозяйство, сельскохо-зяйственным  потреби-тельским кооперативам, крестьянским      (фермер-ским)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потреби-тельских кооперативах в 2005 - 2012 годах на срок до 8 лет</t>
  </si>
  <si>
    <t>000  2  02  03046  05  0000  151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</si>
  <si>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</si>
  <si>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</si>
  <si>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</si>
  <si>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</si>
  <si>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</si>
  <si>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</si>
  <si>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 2012 годах на срок до 8 лет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</si>
  <si>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</si>
  <si>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 2008 года № 714 "Об обеспечении жильем ветеранов Великой Отечественной войны 1941-1945 годов"</t>
  </si>
  <si>
    <t>000  2  02  03069  05  0000  151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</si>
  <si>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жильем ветеранов Великой Отечественной войны 1941-1945 годов"</t>
  </si>
  <si>
    <t>000  2  02  03070  00  0000  151</t>
  </si>
  <si>
    <t>Субвенции  бюджетам на  обеспечение жильем  отдельных категорий  граждан, установленных Федеральными законами от 12 января  1995  года  N  5-ФЗ  "О ветеранах"  и от 24 ноября 1995  года N  181-ФЗ "О  социальной защите инвалидов в Российской Федерации"</t>
  </si>
  <si>
    <t>000  2  02  03070  05  0000  151</t>
  </si>
  <si>
    <t>Субвенции  бюджетам муниципальных районов  на  обеспечение жильем  отдельных категорий  граждан, установленных Федеральными законами от 12 января  1995  года  N  5-ФЗ  "О ветеранах"  и от 24 ноября 1995  года N  181-ФЗ "О  социальной защите инвалидов в Российской Федерации"</t>
  </si>
  <si>
    <t>000  2  02  03078  00  0000  151</t>
  </si>
  <si>
    <t>Субвенции бюджетам на модернизацию региональных систем общего образования</t>
  </si>
  <si>
    <t>000  2  02  03078  05  0000  151</t>
  </si>
  <si>
    <t>Субвенции бюджетам муниципальных районов на модернизацию региональных систем общего образования</t>
  </si>
  <si>
    <t>000  2  02  03115  00  0000  151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</si>
  <si>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</si>
  <si>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</si>
  <si>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</si>
  <si>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000  2  02  04000  00  0000  151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</si>
  <si>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</si>
  <si>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</si>
  <si>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</si>
  <si>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</si>
  <si>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000  2  02  04025  00  0000  151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</si>
  <si>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</si>
  <si>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000  2  02  04025  05  0000  151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</si>
  <si>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</si>
  <si>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000  2  02  04034  00  0002  151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</si>
  <si>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</si>
  <si>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</si>
  <si>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</si>
  <si>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000  2  02  04041  00  0000  151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</si>
  <si>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</si>
  <si>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000  2  02  04041  05  0000  151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</si>
  <si>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</si>
  <si>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000  2  02  04034  05  0002  151</t>
  </si>
  <si>
    <t>000  2  02  04999  00  0000  151</t>
  </si>
  <si>
    <t>Прочие межбюджетные трансферты, передаваемые бюджетам</t>
  </si>
  <si>
    <t>000  2  02  04999  05  0000  151</t>
  </si>
  <si>
    <t>Прочие межбюджетные трансферты, передаваемые бюджетам муниципальных районов</t>
  </si>
  <si>
    <t>Жилье молодой семье</t>
  </si>
  <si>
    <t>Межбюджетные трансферты на стимулирование перехода сельхозтоваропролизводителей на уплату единого сельскохозяйственного налога</t>
  </si>
  <si>
    <t>Иные межбюджетные трансферты на реализацию краевой целевой программы "Предупреждение вредного воздействия вод и обеспечение безопасности гидротехнических сооружений на территории Пермского края на 2008-2012 годы"</t>
  </si>
  <si>
    <t>Реализация проекта "Спортивный клуб + спортивный сертификат"</t>
  </si>
  <si>
    <t>Капитальный ремонт дорог</t>
  </si>
  <si>
    <t>Иные межбюджетные трансферты на активизацию института самообложения</t>
  </si>
  <si>
    <t>Иные межбюджетные трансферты на модернизацию материально-технической базы и инф. библиотек</t>
  </si>
  <si>
    <t>Субвенция на реализацию мер по снижению уровня преступности</t>
  </si>
  <si>
    <t>Субсидия на формирование земельных участков для предоставления многодетным семьям</t>
  </si>
  <si>
    <t>Межбюджетные трансферты на реализацию программы "Пожарная безопасность"</t>
  </si>
  <si>
    <t>Субсидия на поддержку начинающих фермеров</t>
  </si>
  <si>
    <t>Субсидия на софинансирование мер целевой программы развития малого и среднего предпринимательства</t>
  </si>
  <si>
    <t>Совершенствование кадровой политики в области здравоохранения</t>
  </si>
  <si>
    <t>000  2  18  00000  00  0000  151</t>
  </si>
  <si>
    <r>
      <t>ДОХОДЫ БЮДЖЕТОВ БЮДЖЕТНОЙ СИСТЕМЫ РОССИЙСКОЙ ФЕДЕРАЦИИ ОТ ВОЗВРАТА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</si>
  <si>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</si>
  <si>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</si>
  <si>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000  2  18  05010  05  0000  180</t>
  </si>
  <si>
    <t>Доходы бюджетов муниципальных районов от возврата бюджетными учреждениями остатков субсидий прошлых лет</t>
  </si>
  <si>
    <t>000  2  19  00000  00  0000  151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</si>
  <si>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</si>
  <si>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</si>
  <si>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</si>
  <si>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ВСЕГО</t>
  </si>
  <si>
    <t>х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</si>
</sst>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?"/>
    <numFmt numFmtId="165" formatCode="#,##0.0"/>
    <numFmt numFmtId="166" formatCode="0.0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TimesNewRomanPS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0" xfId="53" applyFo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Border="1" applyAlignment="1">
      <alignment wrapText="1"/>
      <protection/>
    </xf>
    <xf numFmtId="14" fontId="4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2" fontId="4" fillId="0" borderId="10" xfId="53" applyNumberFormat="1" applyFont="1" applyBorder="1">
      <alignment/>
      <protection/>
    </xf>
    <xf numFmtId="0" fontId="4" fillId="0" borderId="13" xfId="53" applyFont="1" applyBorder="1" applyAlignment="1">
      <alignment/>
      <protection/>
    </xf>
    <xf numFmtId="0" fontId="4" fillId="0" borderId="14" xfId="53" applyFont="1" applyBorder="1" applyAlignment="1">
      <alignment/>
      <protection/>
    </xf>
    <xf numFmtId="4" fontId="4" fillId="0" borderId="15" xfId="53" applyNumberFormat="1" applyFont="1" applyBorder="1" applyAlignment="1">
      <alignment/>
      <protection/>
    </xf>
    <xf numFmtId="0" fontId="4" fillId="0" borderId="16" xfId="53" applyFont="1" applyBorder="1">
      <alignment/>
      <protection/>
    </xf>
    <xf numFmtId="0" fontId="4" fillId="0" borderId="0" xfId="0" applyFont="1" applyAlignment="1">
      <alignment/>
    </xf>
    <xf numFmtId="4" fontId="4" fillId="0" borderId="10" xfId="53" applyNumberFormat="1" applyFont="1" applyBorder="1">
      <alignment/>
      <protection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57" applyFont="1" applyFill="1">
      <alignment/>
      <protection/>
    </xf>
    <xf numFmtId="0" fontId="4" fillId="0" borderId="0" xfId="57" applyFont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justify"/>
      <protection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Alignment="1">
      <alignment horizont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4" fontId="4" fillId="0" borderId="10" xfId="57" applyNumberFormat="1" applyFont="1" applyBorder="1" applyAlignment="1">
      <alignment horizontal="center" vertical="center" wrapText="1"/>
      <protection/>
    </xf>
    <xf numFmtId="165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left" vertical="top" wrapText="1"/>
      <protection/>
    </xf>
    <xf numFmtId="4" fontId="5" fillId="0" borderId="10" xfId="57" applyNumberFormat="1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0" applyFont="1" applyAlignment="1">
      <alignment/>
    </xf>
    <xf numFmtId="165" fontId="5" fillId="0" borderId="10" xfId="57" applyNumberFormat="1" applyFont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left"/>
      <protection/>
    </xf>
    <xf numFmtId="49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4" fillId="0" borderId="0" xfId="58" applyFont="1" applyAlignment="1">
      <alignment wrapText="1"/>
      <protection/>
    </xf>
    <xf numFmtId="0" fontId="4" fillId="0" borderId="0" xfId="58" applyFont="1" applyFill="1" applyAlignment="1">
      <alignment horizontal="left" wrapText="1"/>
      <protection/>
    </xf>
    <xf numFmtId="0" fontId="4" fillId="0" borderId="0" xfId="0" applyFont="1" applyAlignment="1">
      <alignment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Alignment="1">
      <alignment horizontal="right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Border="1" applyAlignment="1">
      <alignment wrapText="1"/>
      <protection/>
    </xf>
    <xf numFmtId="0" fontId="4" fillId="33" borderId="10" xfId="58" applyFont="1" applyFill="1" applyBorder="1" applyAlignment="1">
      <alignment horizontal="center" vertical="distributed" wrapText="1"/>
      <protection/>
    </xf>
    <xf numFmtId="0" fontId="4" fillId="33" borderId="10" xfId="58" applyFont="1" applyFill="1" applyBorder="1" applyAlignment="1">
      <alignment horizont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49" fontId="4" fillId="33" borderId="10" xfId="58" applyNumberFormat="1" applyFont="1" applyFill="1" applyBorder="1" applyAlignment="1">
      <alignment horizontal="left" vertical="center" wrapText="1"/>
      <protection/>
    </xf>
    <xf numFmtId="4" fontId="4" fillId="33" borderId="10" xfId="58" applyNumberFormat="1" applyFont="1" applyFill="1" applyBorder="1" applyAlignment="1">
      <alignment horizontal="right" wrapText="1"/>
      <protection/>
    </xf>
    <xf numFmtId="49" fontId="4" fillId="33" borderId="10" xfId="58" applyNumberFormat="1" applyFont="1" applyFill="1" applyBorder="1" applyAlignment="1">
      <alignment horizontal="right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 applyAlignment="1">
      <alignment horizontal="left" vertical="distributed" wrapText="1"/>
      <protection/>
    </xf>
    <xf numFmtId="0" fontId="5" fillId="33" borderId="10" xfId="58" applyFont="1" applyFill="1" applyBorder="1" applyAlignment="1">
      <alignment vertical="distributed" wrapText="1"/>
      <protection/>
    </xf>
    <xf numFmtId="4" fontId="5" fillId="33" borderId="10" xfId="58" applyNumberFormat="1" applyFont="1" applyFill="1" applyBorder="1" applyAlignment="1">
      <alignment horizontal="right" wrapText="1"/>
      <protection/>
    </xf>
    <xf numFmtId="0" fontId="5" fillId="33" borderId="10" xfId="58" applyFont="1" applyFill="1" applyBorder="1" applyAlignment="1">
      <alignment horizontal="right" wrapText="1"/>
      <protection/>
    </xf>
    <xf numFmtId="0" fontId="9" fillId="0" borderId="0" xfId="59" applyFont="1">
      <alignment/>
      <protection/>
    </xf>
    <xf numFmtId="166" fontId="9" fillId="0" borderId="10" xfId="59" applyNumberFormat="1" applyFont="1" applyBorder="1" applyAlignment="1">
      <alignment horizontal="right"/>
      <protection/>
    </xf>
    <xf numFmtId="0" fontId="9" fillId="0" borderId="0" xfId="59" applyFont="1" applyAlignment="1">
      <alignment/>
      <protection/>
    </xf>
    <xf numFmtId="49" fontId="9" fillId="0" borderId="17" xfId="59" applyNumberFormat="1" applyFont="1" applyBorder="1" applyAlignment="1">
      <alignment horizontal="center" vertical="center" wrapText="1"/>
      <protection/>
    </xf>
    <xf numFmtId="0" fontId="9" fillId="0" borderId="0" xfId="59" applyFont="1" applyBorder="1">
      <alignment/>
      <protection/>
    </xf>
    <xf numFmtId="0" fontId="9" fillId="0" borderId="10" xfId="59" applyFont="1" applyBorder="1" applyAlignment="1">
      <alignment horizontal="center" vertical="center" wrapText="1"/>
      <protection/>
    </xf>
    <xf numFmtId="4" fontId="9" fillId="0" borderId="10" xfId="59" applyNumberFormat="1" applyFont="1" applyBorder="1" applyAlignment="1">
      <alignment horizontal="right"/>
      <protection/>
    </xf>
    <xf numFmtId="2" fontId="12" fillId="34" borderId="10" xfId="59" applyNumberFormat="1" applyFont="1" applyFill="1" applyBorder="1" applyAlignment="1">
      <alignment horizontal="left" wrapText="1"/>
      <protection/>
    </xf>
    <xf numFmtId="0" fontId="9" fillId="0" borderId="10" xfId="59" applyFont="1" applyBorder="1" applyAlignment="1">
      <alignment horizontal="left" vertical="top" wrapText="1"/>
      <protection/>
    </xf>
    <xf numFmtId="0" fontId="9" fillId="0" borderId="10" xfId="59" applyFont="1" applyFill="1" applyBorder="1" applyAlignment="1">
      <alignment horizontal="left" wrapText="1"/>
      <protection/>
    </xf>
    <xf numFmtId="4" fontId="9" fillId="34" borderId="10" xfId="59" applyNumberFormat="1" applyFont="1" applyFill="1" applyBorder="1" applyAlignment="1">
      <alignment horizontal="right"/>
      <protection/>
    </xf>
    <xf numFmtId="49" fontId="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164" fontId="9" fillId="0" borderId="10" xfId="59" applyNumberFormat="1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10" xfId="60" applyFont="1" applyFill="1" applyBorder="1" applyAlignment="1">
      <alignment horizontal="left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2" fontId="12" fillId="0" borderId="10" xfId="59" applyNumberFormat="1" applyFont="1" applyBorder="1" applyAlignment="1">
      <alignment horizontal="left" wrapText="1"/>
      <protection/>
    </xf>
    <xf numFmtId="0" fontId="11" fillId="0" borderId="0" xfId="59" applyFont="1" applyAlignment="1">
      <alignment horizontal="left"/>
      <protection/>
    </xf>
    <xf numFmtId="0" fontId="9" fillId="0" borderId="10" xfId="59" applyFont="1" applyBorder="1" applyAlignment="1">
      <alignment horizontal="left" wrapText="1"/>
      <protection/>
    </xf>
    <xf numFmtId="0" fontId="12" fillId="0" borderId="10" xfId="59" applyFont="1" applyBorder="1" applyAlignment="1">
      <alignment horizontal="left" wrapText="1"/>
      <protection/>
    </xf>
    <xf numFmtId="4" fontId="9" fillId="0" borderId="10" xfId="59" applyNumberFormat="1" applyFont="1" applyFill="1" applyBorder="1" applyAlignment="1">
      <alignment horizontal="right"/>
      <protection/>
    </xf>
    <xf numFmtId="0" fontId="9" fillId="0" borderId="0" xfId="59" applyFont="1" applyAlignment="1">
      <alignment horizontal="justify" vertical="top" wrapText="1"/>
      <protection/>
    </xf>
    <xf numFmtId="0" fontId="9" fillId="0" borderId="0" xfId="59" applyFont="1" applyAlignment="1">
      <alignment wrapText="1"/>
      <protection/>
    </xf>
    <xf numFmtId="0" fontId="9" fillId="0" borderId="10" xfId="59" applyFont="1" applyBorder="1" applyAlignment="1">
      <alignment wrapText="1"/>
      <protection/>
    </xf>
    <xf numFmtId="0" fontId="12" fillId="0" borderId="0" xfId="59" applyFont="1" applyAlignment="1">
      <alignment wrapText="1"/>
      <protection/>
    </xf>
    <xf numFmtId="0" fontId="12" fillId="0" borderId="10" xfId="59" applyFont="1" applyBorder="1" applyAlignment="1">
      <alignment wrapText="1"/>
      <protection/>
    </xf>
    <xf numFmtId="0" fontId="15" fillId="0" borderId="0" xfId="59" applyFont="1" applyAlignment="1">
      <alignment horizontal="justify" vertical="top" wrapText="1"/>
      <protection/>
    </xf>
    <xf numFmtId="0" fontId="9" fillId="0" borderId="10" xfId="59" applyFont="1" applyBorder="1" applyAlignment="1">
      <alignment horizontal="justify"/>
      <protection/>
    </xf>
    <xf numFmtId="0" fontId="12" fillId="0" borderId="0" xfId="59" applyFont="1" applyAlignment="1">
      <alignment horizontal="justify" vertical="top" wrapText="1"/>
      <protection/>
    </xf>
    <xf numFmtId="0" fontId="49" fillId="0" borderId="0" xfId="59" applyFont="1" applyAlignment="1">
      <alignment wrapText="1"/>
      <protection/>
    </xf>
    <xf numFmtId="0" fontId="9" fillId="0" borderId="10" xfId="59" applyFont="1" applyBorder="1" applyAlignment="1">
      <alignment horizontal="justify" vertical="top" wrapText="1"/>
      <protection/>
    </xf>
    <xf numFmtId="4" fontId="9" fillId="33" borderId="10" xfId="59" applyNumberFormat="1" applyFont="1" applyFill="1" applyBorder="1" applyAlignment="1">
      <alignment horizontal="right"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0" xfId="59" applyFont="1" applyAlignment="1">
      <alignment vertical="top"/>
      <protection/>
    </xf>
    <xf numFmtId="0" fontId="9" fillId="0" borderId="0" xfId="59" applyFont="1" applyAlignment="1">
      <alignment horizontal="left"/>
      <protection/>
    </xf>
    <xf numFmtId="0" fontId="5" fillId="0" borderId="0" xfId="58" applyFont="1" applyAlignment="1">
      <alignment wrapText="1"/>
      <protection/>
    </xf>
    <xf numFmtId="0" fontId="5" fillId="0" borderId="0" xfId="58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49" fontId="11" fillId="0" borderId="11" xfId="59" applyNumberFormat="1" applyFont="1" applyBorder="1" applyAlignment="1">
      <alignment horizontal="center" vertical="center" wrapText="1"/>
      <protection/>
    </xf>
    <xf numFmtId="49" fontId="11" fillId="0" borderId="17" xfId="59" applyNumberFormat="1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9" fillId="0" borderId="19" xfId="5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 wrapText="1"/>
      <protection/>
    </xf>
    <xf numFmtId="0" fontId="5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5" fillId="0" borderId="0" xfId="58" applyFont="1" applyAlignment="1">
      <alignment horizont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_1" xfId="60"/>
    <cellStyle name="Плохой" xfId="61"/>
    <cellStyle name="Поясне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workbookViewId="0" topLeftCell="A1">
      <selection activeCell="D10" sqref="D10"/>
    </sheetView>
  </sheetViews>
  <sheetFormatPr defaultColWidth="8.8515625" defaultRowHeight="12.75"/>
  <cols>
    <col min="1" max="1" width="25.28125" style="120" customWidth="1"/>
    <col min="2" max="2" width="21.7109375" style="121" customWidth="1"/>
    <col min="3" max="3" width="12.421875" style="84" customWidth="1"/>
    <col min="4" max="4" width="12.8515625" style="84" customWidth="1"/>
    <col min="5" max="5" width="11.421875" style="84" customWidth="1"/>
    <col min="6" max="6" width="12.140625" style="84" customWidth="1"/>
    <col min="7" max="7" width="8.8515625" style="84" customWidth="1"/>
    <col min="8" max="16384" width="8.8515625" style="84" customWidth="1"/>
  </cols>
  <sheetData>
    <row r="1" spans="5:7" ht="12">
      <c r="E1" s="86" t="s">
        <v>597</v>
      </c>
      <c r="F1" s="86"/>
      <c r="G1" s="86"/>
    </row>
    <row r="2" spans="5:7" ht="12">
      <c r="E2" s="86" t="s">
        <v>553</v>
      </c>
      <c r="F2" s="86"/>
      <c r="G2" s="86"/>
    </row>
    <row r="3" spans="5:7" ht="12">
      <c r="E3" s="86" t="s">
        <v>598</v>
      </c>
      <c r="F3" s="86"/>
      <c r="G3" s="86"/>
    </row>
    <row r="4" spans="5:7" ht="12">
      <c r="E4" s="86" t="s">
        <v>599</v>
      </c>
      <c r="F4" s="86"/>
      <c r="G4" s="86"/>
    </row>
    <row r="5" spans="5:7" ht="26.25" customHeight="1">
      <c r="E5" s="86"/>
      <c r="F5" s="86"/>
      <c r="G5" s="86"/>
    </row>
    <row r="6" spans="1:7" ht="12">
      <c r="A6" s="124" t="s">
        <v>600</v>
      </c>
      <c r="B6" s="124"/>
      <c r="C6" s="124"/>
      <c r="D6" s="124"/>
      <c r="E6" s="124"/>
      <c r="F6" s="124"/>
      <c r="G6" s="124"/>
    </row>
    <row r="7" spans="1:7" ht="8.25" customHeight="1">
      <c r="A7" s="117"/>
      <c r="B7" s="102"/>
      <c r="C7" s="117"/>
      <c r="D7" s="117"/>
      <c r="E7" s="117"/>
      <c r="F7" s="117"/>
      <c r="G7" s="117"/>
    </row>
    <row r="8" spans="1:7" ht="12">
      <c r="A8" s="125"/>
      <c r="B8" s="125"/>
      <c r="C8" s="125"/>
      <c r="D8" s="125"/>
      <c r="E8" s="118"/>
      <c r="F8" s="118"/>
      <c r="G8" s="84" t="s">
        <v>601</v>
      </c>
    </row>
    <row r="9" spans="1:7" ht="12">
      <c r="A9" s="126" t="s">
        <v>602</v>
      </c>
      <c r="B9" s="128" t="s">
        <v>603</v>
      </c>
      <c r="C9" s="128" t="s">
        <v>604</v>
      </c>
      <c r="D9" s="130" t="s">
        <v>605</v>
      </c>
      <c r="E9" s="131"/>
      <c r="F9" s="128" t="s">
        <v>606</v>
      </c>
      <c r="G9" s="128" t="s">
        <v>607</v>
      </c>
    </row>
    <row r="10" spans="1:7" ht="75.75" customHeight="1">
      <c r="A10" s="127"/>
      <c r="B10" s="129"/>
      <c r="C10" s="129"/>
      <c r="D10" s="119" t="s">
        <v>608</v>
      </c>
      <c r="E10" s="119" t="s">
        <v>609</v>
      </c>
      <c r="F10" s="129"/>
      <c r="G10" s="129"/>
    </row>
    <row r="11" spans="1:14" ht="12">
      <c r="A11" s="87" t="s">
        <v>434</v>
      </c>
      <c r="B11" s="119">
        <v>2</v>
      </c>
      <c r="C11" s="119">
        <v>3</v>
      </c>
      <c r="D11" s="119">
        <v>4</v>
      </c>
      <c r="E11" s="119">
        <v>5</v>
      </c>
      <c r="F11" s="119">
        <v>6</v>
      </c>
      <c r="G11" s="89">
        <v>7</v>
      </c>
      <c r="H11" s="88"/>
      <c r="I11" s="88"/>
      <c r="J11" s="88"/>
      <c r="K11" s="88"/>
      <c r="L11" s="88"/>
      <c r="M11" s="88"/>
      <c r="N11" s="88"/>
    </row>
    <row r="12" spans="1:14" ht="24">
      <c r="A12" s="95" t="s">
        <v>610</v>
      </c>
      <c r="B12" s="96" t="s">
        <v>611</v>
      </c>
      <c r="C12" s="90">
        <f>C13+C22+C26+C30+C36+C54+C60+C67+C76+C94</f>
        <v>32320900</v>
      </c>
      <c r="D12" s="90">
        <f>D13+D22+D30+D36+D54+D67+D76+D94+D26+D60</f>
        <v>34619923.96</v>
      </c>
      <c r="E12" s="90">
        <f>E13+E22+E30+E36+E54+E67+E76+E94+E26+E60</f>
        <v>25874048.96</v>
      </c>
      <c r="F12" s="90">
        <f>F13+F22+F30+F36+F54+F67+F76+F94+F26+F60+F33</f>
        <v>25947917.360000003</v>
      </c>
      <c r="G12" s="85">
        <f>F12/E12*100</f>
        <v>100.28549223244572</v>
      </c>
      <c r="H12" s="88"/>
      <c r="I12" s="88"/>
      <c r="J12" s="88"/>
      <c r="K12" s="88"/>
      <c r="L12" s="88"/>
      <c r="M12" s="88"/>
      <c r="N12" s="88"/>
    </row>
    <row r="13" spans="1:7" ht="24">
      <c r="A13" s="95" t="s">
        <v>612</v>
      </c>
      <c r="B13" s="96" t="s">
        <v>613</v>
      </c>
      <c r="C13" s="90">
        <f>C14</f>
        <v>16737000</v>
      </c>
      <c r="D13" s="90">
        <f>D14</f>
        <v>17119000</v>
      </c>
      <c r="E13" s="90">
        <f>E14</f>
        <v>13269700</v>
      </c>
      <c r="F13" s="90">
        <f>F14</f>
        <v>13343031.92</v>
      </c>
      <c r="G13" s="85">
        <f aca="true" t="shared" si="0" ref="G13:G78">F13/E13*100</f>
        <v>100.55262681145769</v>
      </c>
    </row>
    <row r="14" spans="1:7" ht="24">
      <c r="A14" s="95" t="s">
        <v>614</v>
      </c>
      <c r="B14" s="96" t="s">
        <v>615</v>
      </c>
      <c r="C14" s="90">
        <f>C16+C17+C19</f>
        <v>16737000</v>
      </c>
      <c r="D14" s="90">
        <f>D16+D17+D19+D21</f>
        <v>17119000</v>
      </c>
      <c r="E14" s="90">
        <f>E16+E17+E19+E21</f>
        <v>13269700</v>
      </c>
      <c r="F14" s="90">
        <f>F16+F17+F19+F21</f>
        <v>13343031.92</v>
      </c>
      <c r="G14" s="85">
        <f t="shared" si="0"/>
        <v>100.55262681145769</v>
      </c>
    </row>
    <row r="15" spans="1:7" ht="108" hidden="1">
      <c r="A15" s="95" t="s">
        <v>616</v>
      </c>
      <c r="B15" s="96" t="s">
        <v>617</v>
      </c>
      <c r="C15" s="90">
        <v>0</v>
      </c>
      <c r="D15" s="90">
        <v>0</v>
      </c>
      <c r="E15" s="90">
        <v>0</v>
      </c>
      <c r="F15" s="90">
        <v>0</v>
      </c>
      <c r="G15" s="85" t="e">
        <f t="shared" si="0"/>
        <v>#DIV/0!</v>
      </c>
    </row>
    <row r="16" spans="1:7" ht="160.5" customHeight="1">
      <c r="A16" s="95" t="s">
        <v>616</v>
      </c>
      <c r="B16" s="92" t="s">
        <v>618</v>
      </c>
      <c r="C16" s="90">
        <v>16479000</v>
      </c>
      <c r="D16" s="90">
        <v>16836800</v>
      </c>
      <c r="E16" s="90">
        <v>13008500</v>
      </c>
      <c r="F16" s="90">
        <v>13073134.61</v>
      </c>
      <c r="G16" s="85">
        <f t="shared" si="0"/>
        <v>100.49686443479263</v>
      </c>
    </row>
    <row r="17" spans="1:7" ht="243.75" customHeight="1">
      <c r="A17" s="95" t="s">
        <v>619</v>
      </c>
      <c r="B17" s="92" t="s">
        <v>620</v>
      </c>
      <c r="C17" s="90">
        <v>177000</v>
      </c>
      <c r="D17" s="90">
        <v>177000</v>
      </c>
      <c r="E17" s="90">
        <v>177000</v>
      </c>
      <c r="F17" s="90">
        <v>147350.46</v>
      </c>
      <c r="G17" s="85">
        <f t="shared" si="0"/>
        <v>83.24884745762712</v>
      </c>
    </row>
    <row r="18" spans="1:7" ht="180" hidden="1">
      <c r="A18" s="95" t="s">
        <v>621</v>
      </c>
      <c r="B18" s="96" t="s">
        <v>622</v>
      </c>
      <c r="C18" s="90">
        <v>0</v>
      </c>
      <c r="D18" s="90">
        <v>0</v>
      </c>
      <c r="E18" s="90">
        <v>0</v>
      </c>
      <c r="F18" s="90">
        <v>0</v>
      </c>
      <c r="G18" s="85" t="e">
        <f t="shared" si="0"/>
        <v>#DIV/0!</v>
      </c>
    </row>
    <row r="19" spans="1:7" ht="84">
      <c r="A19" s="95" t="s">
        <v>623</v>
      </c>
      <c r="B19" s="103" t="s">
        <v>624</v>
      </c>
      <c r="C19" s="90">
        <v>81000</v>
      </c>
      <c r="D19" s="90">
        <v>81000</v>
      </c>
      <c r="E19" s="90">
        <v>60000</v>
      </c>
      <c r="F19" s="90">
        <v>95946.85</v>
      </c>
      <c r="G19" s="85">
        <f t="shared" si="0"/>
        <v>159.9114166666667</v>
      </c>
    </row>
    <row r="20" spans="1:7" ht="168" hidden="1">
      <c r="A20" s="95" t="s">
        <v>625</v>
      </c>
      <c r="B20" s="96" t="s">
        <v>626</v>
      </c>
      <c r="C20" s="90">
        <v>0</v>
      </c>
      <c r="D20" s="90">
        <v>0</v>
      </c>
      <c r="E20" s="90">
        <v>0</v>
      </c>
      <c r="F20" s="90">
        <v>0</v>
      </c>
      <c r="G20" s="85" t="e">
        <f t="shared" si="0"/>
        <v>#DIV/0!</v>
      </c>
    </row>
    <row r="21" spans="1:7" ht="206.25" customHeight="1">
      <c r="A21" s="95" t="s">
        <v>625</v>
      </c>
      <c r="B21" s="92" t="s">
        <v>627</v>
      </c>
      <c r="C21" s="90">
        <v>0</v>
      </c>
      <c r="D21" s="90">
        <v>24200</v>
      </c>
      <c r="E21" s="90">
        <v>24200</v>
      </c>
      <c r="F21" s="90">
        <v>26600</v>
      </c>
      <c r="G21" s="85">
        <f t="shared" si="0"/>
        <v>109.91735537190081</v>
      </c>
    </row>
    <row r="22" spans="1:7" ht="24">
      <c r="A22" s="95" t="s">
        <v>628</v>
      </c>
      <c r="B22" s="96" t="s">
        <v>629</v>
      </c>
      <c r="C22" s="90">
        <f>C23</f>
        <v>2863000</v>
      </c>
      <c r="D22" s="90">
        <f>D23+D25</f>
        <v>2863000</v>
      </c>
      <c r="E22" s="90">
        <f>E23+E25</f>
        <v>2237000</v>
      </c>
      <c r="F22" s="90">
        <f aca="true" t="shared" si="1" ref="D22:F23">F23</f>
        <v>2246394.48</v>
      </c>
      <c r="G22" s="85">
        <f t="shared" si="0"/>
        <v>100.41995887349128</v>
      </c>
    </row>
    <row r="23" spans="1:7" ht="48">
      <c r="A23" s="95" t="s">
        <v>630</v>
      </c>
      <c r="B23" s="96" t="s">
        <v>631</v>
      </c>
      <c r="C23" s="90">
        <f>C24</f>
        <v>2863000</v>
      </c>
      <c r="D23" s="90">
        <f t="shared" si="1"/>
        <v>2863000</v>
      </c>
      <c r="E23" s="90">
        <f t="shared" si="1"/>
        <v>2237000</v>
      </c>
      <c r="F23" s="90">
        <f>F24+F25</f>
        <v>2246394.48</v>
      </c>
      <c r="G23" s="85">
        <f t="shared" si="0"/>
        <v>100.41995887349128</v>
      </c>
    </row>
    <row r="24" spans="1:7" ht="48">
      <c r="A24" s="95" t="s">
        <v>632</v>
      </c>
      <c r="B24" s="96" t="s">
        <v>631</v>
      </c>
      <c r="C24" s="90">
        <v>2863000</v>
      </c>
      <c r="D24" s="90">
        <v>2863000</v>
      </c>
      <c r="E24" s="90">
        <v>2237000</v>
      </c>
      <c r="F24" s="90">
        <v>2245502.96</v>
      </c>
      <c r="G24" s="85">
        <f t="shared" si="0"/>
        <v>100.38010549843541</v>
      </c>
    </row>
    <row r="25" spans="1:7" ht="72">
      <c r="A25" s="95" t="s">
        <v>633</v>
      </c>
      <c r="B25" s="103" t="s">
        <v>634</v>
      </c>
      <c r="C25" s="90">
        <v>0</v>
      </c>
      <c r="D25" s="90">
        <v>0</v>
      </c>
      <c r="E25" s="90">
        <v>0</v>
      </c>
      <c r="F25" s="90">
        <v>891.52</v>
      </c>
      <c r="G25" s="85">
        <v>0</v>
      </c>
    </row>
    <row r="26" spans="1:7" ht="24">
      <c r="A26" s="95" t="s">
        <v>635</v>
      </c>
      <c r="B26" s="96" t="s">
        <v>636</v>
      </c>
      <c r="C26" s="90">
        <f>C27</f>
        <v>3054500</v>
      </c>
      <c r="D26" s="90">
        <f>D27</f>
        <v>3054500</v>
      </c>
      <c r="E26" s="90">
        <f>E27</f>
        <v>1197000</v>
      </c>
      <c r="F26" s="90">
        <f>F27</f>
        <v>1750536.68</v>
      </c>
      <c r="G26" s="85">
        <f t="shared" si="0"/>
        <v>146.24366583124478</v>
      </c>
    </row>
    <row r="27" spans="1:7" ht="15" customHeight="1">
      <c r="A27" s="95" t="s">
        <v>637</v>
      </c>
      <c r="B27" s="96" t="s">
        <v>638</v>
      </c>
      <c r="C27" s="90">
        <f>C28+C29</f>
        <v>3054500</v>
      </c>
      <c r="D27" s="90">
        <f>D28+D29</f>
        <v>3054500</v>
      </c>
      <c r="E27" s="90">
        <f>E28+E29</f>
        <v>1197000</v>
      </c>
      <c r="F27" s="90">
        <f>F28+F29</f>
        <v>1750536.68</v>
      </c>
      <c r="G27" s="85">
        <f t="shared" si="0"/>
        <v>146.24366583124478</v>
      </c>
    </row>
    <row r="28" spans="1:7" ht="24" customHeight="1">
      <c r="A28" s="95" t="s">
        <v>639</v>
      </c>
      <c r="B28" s="96" t="s">
        <v>640</v>
      </c>
      <c r="C28" s="90">
        <v>663000</v>
      </c>
      <c r="D28" s="90">
        <v>663000</v>
      </c>
      <c r="E28" s="90">
        <v>497000</v>
      </c>
      <c r="F28" s="90">
        <v>540361.51</v>
      </c>
      <c r="G28" s="85">
        <f t="shared" si="0"/>
        <v>108.72464989939638</v>
      </c>
    </row>
    <row r="29" spans="1:7" ht="24" customHeight="1">
      <c r="A29" s="95" t="s">
        <v>641</v>
      </c>
      <c r="B29" s="96" t="s">
        <v>642</v>
      </c>
      <c r="C29" s="90">
        <v>2391500</v>
      </c>
      <c r="D29" s="90">
        <v>2391500</v>
      </c>
      <c r="E29" s="90">
        <v>700000</v>
      </c>
      <c r="F29" s="90">
        <v>1210175.17</v>
      </c>
      <c r="G29" s="85">
        <f t="shared" si="0"/>
        <v>172.88216714285713</v>
      </c>
    </row>
    <row r="30" spans="1:7" ht="24">
      <c r="A30" s="95" t="s">
        <v>643</v>
      </c>
      <c r="B30" s="96" t="s">
        <v>644</v>
      </c>
      <c r="C30" s="90">
        <f aca="true" t="shared" si="2" ref="C30:F31">C31</f>
        <v>308000</v>
      </c>
      <c r="D30" s="90">
        <f t="shared" si="2"/>
        <v>308000</v>
      </c>
      <c r="E30" s="90">
        <f t="shared" si="2"/>
        <v>245000</v>
      </c>
      <c r="F30" s="90">
        <f t="shared" si="2"/>
        <v>308416.23</v>
      </c>
      <c r="G30" s="85">
        <f t="shared" si="0"/>
        <v>125.88417551020407</v>
      </c>
    </row>
    <row r="31" spans="1:7" ht="69" customHeight="1">
      <c r="A31" s="95" t="s">
        <v>645</v>
      </c>
      <c r="B31" s="96" t="s">
        <v>646</v>
      </c>
      <c r="C31" s="90">
        <f t="shared" si="2"/>
        <v>308000</v>
      </c>
      <c r="D31" s="90">
        <f t="shared" si="2"/>
        <v>308000</v>
      </c>
      <c r="E31" s="90">
        <f>E32</f>
        <v>245000</v>
      </c>
      <c r="F31" s="90">
        <f t="shared" si="2"/>
        <v>308416.23</v>
      </c>
      <c r="G31" s="85">
        <f t="shared" si="0"/>
        <v>125.88417551020407</v>
      </c>
    </row>
    <row r="32" spans="1:7" ht="109.5" customHeight="1">
      <c r="A32" s="95" t="s">
        <v>647</v>
      </c>
      <c r="B32" s="96" t="s">
        <v>648</v>
      </c>
      <c r="C32" s="90">
        <v>308000</v>
      </c>
      <c r="D32" s="90">
        <v>308000</v>
      </c>
      <c r="E32" s="90">
        <v>245000</v>
      </c>
      <c r="F32" s="90">
        <v>308416.23</v>
      </c>
      <c r="G32" s="85">
        <f t="shared" si="0"/>
        <v>125.88417551020407</v>
      </c>
    </row>
    <row r="33" spans="1:7" ht="109.5" customHeight="1" hidden="1">
      <c r="A33" s="95" t="s">
        <v>649</v>
      </c>
      <c r="B33" s="108" t="s">
        <v>650</v>
      </c>
      <c r="C33" s="90">
        <v>0</v>
      </c>
      <c r="D33" s="90">
        <v>0</v>
      </c>
      <c r="E33" s="90">
        <v>0</v>
      </c>
      <c r="F33" s="90">
        <f>F34</f>
        <v>0</v>
      </c>
      <c r="G33" s="85">
        <v>0</v>
      </c>
    </row>
    <row r="34" spans="1:7" ht="40.5" customHeight="1" hidden="1">
      <c r="A34" s="95" t="s">
        <v>651</v>
      </c>
      <c r="B34" s="108" t="s">
        <v>652</v>
      </c>
      <c r="C34" s="90">
        <v>0</v>
      </c>
      <c r="D34" s="90">
        <v>0</v>
      </c>
      <c r="E34" s="90">
        <v>0</v>
      </c>
      <c r="F34" s="90">
        <f>F35</f>
        <v>0</v>
      </c>
      <c r="G34" s="85">
        <v>0</v>
      </c>
    </row>
    <row r="35" spans="1:7" ht="40.5" customHeight="1" hidden="1">
      <c r="A35" s="95" t="s">
        <v>653</v>
      </c>
      <c r="B35" s="106" t="s">
        <v>654</v>
      </c>
      <c r="C35" s="90">
        <v>0</v>
      </c>
      <c r="D35" s="90">
        <v>0</v>
      </c>
      <c r="E35" s="90">
        <v>0</v>
      </c>
      <c r="F35" s="90">
        <v>0</v>
      </c>
      <c r="G35" s="85">
        <v>0</v>
      </c>
    </row>
    <row r="36" spans="1:7" ht="84">
      <c r="A36" s="95" t="s">
        <v>655</v>
      </c>
      <c r="B36" s="96" t="s">
        <v>656</v>
      </c>
      <c r="C36" s="90">
        <f>C37+C44+C47</f>
        <v>3979400</v>
      </c>
      <c r="D36" s="90">
        <f>D37+D44+D47</f>
        <v>5380265</v>
      </c>
      <c r="E36" s="90">
        <f>E37+E44+E47</f>
        <v>4641540</v>
      </c>
      <c r="F36" s="90">
        <f>F37+F44+F47</f>
        <v>4899488.2</v>
      </c>
      <c r="G36" s="85">
        <f t="shared" si="0"/>
        <v>105.55738397169905</v>
      </c>
    </row>
    <row r="37" spans="1:7" ht="195.75" customHeight="1">
      <c r="A37" s="95" t="s">
        <v>657</v>
      </c>
      <c r="B37" s="96" t="s">
        <v>658</v>
      </c>
      <c r="C37" s="90">
        <f>C38+C42+C40</f>
        <v>3942000</v>
      </c>
      <c r="D37" s="90">
        <f>D38+D40+D42</f>
        <v>5320400</v>
      </c>
      <c r="E37" s="90">
        <f>E38+E42+E40</f>
        <v>4590675</v>
      </c>
      <c r="F37" s="90">
        <f>F38+F42+F40</f>
        <v>4838593.09</v>
      </c>
      <c r="G37" s="85">
        <f t="shared" si="0"/>
        <v>105.40047139037287</v>
      </c>
    </row>
    <row r="38" spans="1:7" ht="133.5" customHeight="1">
      <c r="A38" s="95" t="s">
        <v>659</v>
      </c>
      <c r="B38" s="103" t="s">
        <v>660</v>
      </c>
      <c r="C38" s="90">
        <f>C39</f>
        <v>3369800</v>
      </c>
      <c r="D38" s="90">
        <f>D39</f>
        <v>4254800</v>
      </c>
      <c r="E38" s="90">
        <f>E39</f>
        <v>3589900</v>
      </c>
      <c r="F38" s="90">
        <f>F39</f>
        <v>3591267.03</v>
      </c>
      <c r="G38" s="85">
        <f t="shared" si="0"/>
        <v>100.03807989080475</v>
      </c>
    </row>
    <row r="39" spans="1:7" ht="162.75" customHeight="1">
      <c r="A39" s="95" t="s">
        <v>661</v>
      </c>
      <c r="B39" s="103" t="s">
        <v>662</v>
      </c>
      <c r="C39" s="90">
        <v>3369800</v>
      </c>
      <c r="D39" s="90">
        <v>4254800</v>
      </c>
      <c r="E39" s="90">
        <v>3589900</v>
      </c>
      <c r="F39" s="90">
        <v>3591267.03</v>
      </c>
      <c r="G39" s="85">
        <f t="shared" si="0"/>
        <v>100.03807989080475</v>
      </c>
    </row>
    <row r="40" spans="1:7" ht="175.5" customHeight="1">
      <c r="A40" s="95" t="s">
        <v>663</v>
      </c>
      <c r="B40" s="103" t="s">
        <v>664</v>
      </c>
      <c r="C40" s="90">
        <f>C41</f>
        <v>39100</v>
      </c>
      <c r="D40" s="90">
        <f>D41</f>
        <v>532500</v>
      </c>
      <c r="E40" s="90">
        <f>E41</f>
        <v>513950</v>
      </c>
      <c r="F40" s="90">
        <f>F41</f>
        <v>726551.71</v>
      </c>
      <c r="G40" s="85">
        <f t="shared" si="0"/>
        <v>141.3662243408892</v>
      </c>
    </row>
    <row r="41" spans="1:7" ht="174" customHeight="1">
      <c r="A41" s="95" t="s">
        <v>665</v>
      </c>
      <c r="B41" s="92" t="s">
        <v>666</v>
      </c>
      <c r="C41" s="90">
        <v>39100</v>
      </c>
      <c r="D41" s="90">
        <v>532500</v>
      </c>
      <c r="E41" s="90">
        <v>513950</v>
      </c>
      <c r="F41" s="90">
        <v>726551.71</v>
      </c>
      <c r="G41" s="85">
        <f t="shared" si="0"/>
        <v>141.3662243408892</v>
      </c>
    </row>
    <row r="42" spans="1:7" ht="177" customHeight="1">
      <c r="A42" s="95" t="s">
        <v>667</v>
      </c>
      <c r="B42" s="99" t="s">
        <v>668</v>
      </c>
      <c r="C42" s="90">
        <f>C43</f>
        <v>533100</v>
      </c>
      <c r="D42" s="90">
        <f>D43</f>
        <v>533100</v>
      </c>
      <c r="E42" s="90">
        <f>E43</f>
        <v>486825</v>
      </c>
      <c r="F42" s="90">
        <f>F43</f>
        <v>520774.35</v>
      </c>
      <c r="G42" s="85">
        <f t="shared" si="0"/>
        <v>106.97362501925743</v>
      </c>
    </row>
    <row r="43" spans="1:7" ht="156.75" customHeight="1">
      <c r="A43" s="95" t="s">
        <v>669</v>
      </c>
      <c r="B43" s="99" t="s">
        <v>670</v>
      </c>
      <c r="C43" s="90">
        <v>533100</v>
      </c>
      <c r="D43" s="90">
        <v>533100</v>
      </c>
      <c r="E43" s="90">
        <v>486825</v>
      </c>
      <c r="F43" s="90">
        <v>520774.35</v>
      </c>
      <c r="G43" s="85">
        <f t="shared" si="0"/>
        <v>106.97362501925743</v>
      </c>
    </row>
    <row r="44" spans="1:7" ht="48">
      <c r="A44" s="95" t="s">
        <v>671</v>
      </c>
      <c r="B44" s="103" t="s">
        <v>672</v>
      </c>
      <c r="C44" s="90">
        <f aca="true" t="shared" si="3" ref="C44:F45">C45</f>
        <v>1700</v>
      </c>
      <c r="D44" s="90">
        <f t="shared" si="3"/>
        <v>3900</v>
      </c>
      <c r="E44" s="90">
        <f t="shared" si="3"/>
        <v>3900</v>
      </c>
      <c r="F44" s="90">
        <f t="shared" si="3"/>
        <v>3901.4</v>
      </c>
      <c r="G44" s="85">
        <f t="shared" si="0"/>
        <v>100.03589743589745</v>
      </c>
    </row>
    <row r="45" spans="1:7" ht="84">
      <c r="A45" s="95" t="s">
        <v>673</v>
      </c>
      <c r="B45" s="103" t="s">
        <v>674</v>
      </c>
      <c r="C45" s="90">
        <f t="shared" si="3"/>
        <v>1700</v>
      </c>
      <c r="D45" s="90">
        <f t="shared" si="3"/>
        <v>3900</v>
      </c>
      <c r="E45" s="90">
        <f>E46</f>
        <v>3900</v>
      </c>
      <c r="F45" s="90">
        <f t="shared" si="3"/>
        <v>3901.4</v>
      </c>
      <c r="G45" s="85">
        <f t="shared" si="0"/>
        <v>100.03589743589745</v>
      </c>
    </row>
    <row r="46" spans="1:7" ht="133.5" customHeight="1">
      <c r="A46" s="95" t="s">
        <v>675</v>
      </c>
      <c r="B46" s="92" t="s">
        <v>676</v>
      </c>
      <c r="C46" s="90">
        <v>1700</v>
      </c>
      <c r="D46" s="90">
        <v>3900</v>
      </c>
      <c r="E46" s="90">
        <v>3900</v>
      </c>
      <c r="F46" s="90">
        <v>3901.4</v>
      </c>
      <c r="G46" s="85">
        <f t="shared" si="0"/>
        <v>100.03589743589745</v>
      </c>
    </row>
    <row r="47" spans="1:7" ht="195" customHeight="1">
      <c r="A47" s="95" t="s">
        <v>677</v>
      </c>
      <c r="B47" s="96" t="s">
        <v>678</v>
      </c>
      <c r="C47" s="90">
        <f>C52</f>
        <v>35700</v>
      </c>
      <c r="D47" s="90">
        <f>D52+D50</f>
        <v>55965</v>
      </c>
      <c r="E47" s="90">
        <f>E52+E49+E50</f>
        <v>46965</v>
      </c>
      <c r="F47" s="90">
        <f>F52+F49+F50</f>
        <v>56993.71</v>
      </c>
      <c r="G47" s="85">
        <f t="shared" si="0"/>
        <v>121.3535824550197</v>
      </c>
    </row>
    <row r="48" spans="1:7" ht="104.25" customHeight="1" hidden="1">
      <c r="A48" s="95" t="s">
        <v>679</v>
      </c>
      <c r="B48" s="106" t="s">
        <v>680</v>
      </c>
      <c r="C48" s="90">
        <v>0</v>
      </c>
      <c r="D48" s="90">
        <f>D49</f>
        <v>0</v>
      </c>
      <c r="E48" s="90">
        <f>E49</f>
        <v>0</v>
      </c>
      <c r="F48" s="90">
        <f>F49</f>
        <v>0</v>
      </c>
      <c r="G48" s="85" t="e">
        <f t="shared" si="0"/>
        <v>#DIV/0!</v>
      </c>
    </row>
    <row r="49" spans="1:7" ht="76.5" customHeight="1" hidden="1">
      <c r="A49" s="95" t="s">
        <v>681</v>
      </c>
      <c r="B49" s="107" t="s">
        <v>682</v>
      </c>
      <c r="C49" s="90">
        <v>0</v>
      </c>
      <c r="D49" s="90">
        <v>0</v>
      </c>
      <c r="E49" s="90">
        <v>0</v>
      </c>
      <c r="F49" s="90">
        <v>0</v>
      </c>
      <c r="G49" s="85" t="e">
        <f t="shared" si="0"/>
        <v>#DIV/0!</v>
      </c>
    </row>
    <row r="50" spans="1:7" ht="76.5" customHeight="1">
      <c r="A50" s="95" t="s">
        <v>679</v>
      </c>
      <c r="B50" s="107" t="s">
        <v>680</v>
      </c>
      <c r="C50" s="90">
        <v>0</v>
      </c>
      <c r="D50" s="90">
        <f>D51</f>
        <v>4525</v>
      </c>
      <c r="E50" s="90">
        <f>E51</f>
        <v>4525</v>
      </c>
      <c r="F50" s="90">
        <f>F51</f>
        <v>4524.71</v>
      </c>
      <c r="G50" s="85">
        <f t="shared" si="0"/>
        <v>99.993591160221</v>
      </c>
    </row>
    <row r="51" spans="1:7" ht="76.5" customHeight="1">
      <c r="A51" s="95" t="s">
        <v>681</v>
      </c>
      <c r="B51" s="106" t="s">
        <v>682</v>
      </c>
      <c r="C51" s="90">
        <v>0</v>
      </c>
      <c r="D51" s="90">
        <v>4525</v>
      </c>
      <c r="E51" s="90">
        <v>4525</v>
      </c>
      <c r="F51" s="90">
        <v>4524.71</v>
      </c>
      <c r="G51" s="85">
        <f t="shared" si="0"/>
        <v>99.993591160221</v>
      </c>
    </row>
    <row r="52" spans="1:7" ht="186" customHeight="1">
      <c r="A52" s="95" t="s">
        <v>683</v>
      </c>
      <c r="B52" s="96" t="s">
        <v>684</v>
      </c>
      <c r="C52" s="90">
        <f>C53</f>
        <v>35700</v>
      </c>
      <c r="D52" s="90">
        <f>D53</f>
        <v>51440</v>
      </c>
      <c r="E52" s="90">
        <f>E53</f>
        <v>42440</v>
      </c>
      <c r="F52" s="90">
        <f>F53</f>
        <v>52469</v>
      </c>
      <c r="G52" s="85">
        <f t="shared" si="0"/>
        <v>123.63100848256362</v>
      </c>
    </row>
    <row r="53" spans="1:7" ht="189" customHeight="1">
      <c r="A53" s="95" t="s">
        <v>685</v>
      </c>
      <c r="B53" s="96" t="s">
        <v>686</v>
      </c>
      <c r="C53" s="90">
        <v>35700</v>
      </c>
      <c r="D53" s="90">
        <v>51440</v>
      </c>
      <c r="E53" s="90">
        <v>42440</v>
      </c>
      <c r="F53" s="90">
        <v>52469</v>
      </c>
      <c r="G53" s="85">
        <f t="shared" si="0"/>
        <v>123.63100848256362</v>
      </c>
    </row>
    <row r="54" spans="1:7" ht="48">
      <c r="A54" s="95" t="s">
        <v>687</v>
      </c>
      <c r="B54" s="96" t="s">
        <v>688</v>
      </c>
      <c r="C54" s="90">
        <f>C55</f>
        <v>1165300</v>
      </c>
      <c r="D54" s="90">
        <f>D55</f>
        <v>1165300</v>
      </c>
      <c r="E54" s="90">
        <f>E55</f>
        <v>265500</v>
      </c>
      <c r="F54" s="90">
        <f>F55</f>
        <v>264516.19999999995</v>
      </c>
      <c r="G54" s="85">
        <f t="shared" si="0"/>
        <v>99.62945386064028</v>
      </c>
    </row>
    <row r="55" spans="1:7" ht="36">
      <c r="A55" s="95" t="s">
        <v>689</v>
      </c>
      <c r="B55" s="96" t="s">
        <v>690</v>
      </c>
      <c r="C55" s="90">
        <f>C56+C57+C58</f>
        <v>1165300</v>
      </c>
      <c r="D55" s="90">
        <f>D56+D58+D57</f>
        <v>1165300</v>
      </c>
      <c r="E55" s="90">
        <f>E56+E58+E57</f>
        <v>265500</v>
      </c>
      <c r="F55" s="90">
        <f>F56+F58+F57+F59</f>
        <v>264516.19999999995</v>
      </c>
      <c r="G55" s="85">
        <f t="shared" si="0"/>
        <v>99.62945386064028</v>
      </c>
    </row>
    <row r="56" spans="1:7" ht="51.75" customHeight="1">
      <c r="A56" s="95" t="s">
        <v>691</v>
      </c>
      <c r="B56" s="103" t="s">
        <v>692</v>
      </c>
      <c r="C56" s="90">
        <v>1159300</v>
      </c>
      <c r="D56" s="90">
        <v>1159300</v>
      </c>
      <c r="E56" s="90">
        <v>261000</v>
      </c>
      <c r="F56" s="90">
        <v>261794.5</v>
      </c>
      <c r="G56" s="85">
        <f t="shared" si="0"/>
        <v>100.3044061302682</v>
      </c>
    </row>
    <row r="57" spans="1:7" ht="51.75" customHeight="1">
      <c r="A57" s="95" t="s">
        <v>693</v>
      </c>
      <c r="B57" s="106" t="s">
        <v>694</v>
      </c>
      <c r="C57" s="90">
        <v>100</v>
      </c>
      <c r="D57" s="90">
        <v>100</v>
      </c>
      <c r="E57" s="90">
        <v>75</v>
      </c>
      <c r="F57" s="90">
        <v>866.94</v>
      </c>
      <c r="G57" s="85">
        <f t="shared" si="0"/>
        <v>1155.92</v>
      </c>
    </row>
    <row r="58" spans="1:7" ht="36">
      <c r="A58" s="95" t="s">
        <v>695</v>
      </c>
      <c r="B58" s="103" t="s">
        <v>696</v>
      </c>
      <c r="C58" s="90">
        <v>5900</v>
      </c>
      <c r="D58" s="90">
        <v>5900</v>
      </c>
      <c r="E58" s="90">
        <v>4425</v>
      </c>
      <c r="F58" s="90">
        <v>1682.85</v>
      </c>
      <c r="G58" s="85">
        <f t="shared" si="0"/>
        <v>38.030508474576266</v>
      </c>
    </row>
    <row r="59" spans="1:7" ht="84">
      <c r="A59" s="95" t="s">
        <v>697</v>
      </c>
      <c r="B59" s="114" t="s">
        <v>698</v>
      </c>
      <c r="C59" s="90">
        <v>0</v>
      </c>
      <c r="D59" s="90">
        <v>0</v>
      </c>
      <c r="E59" s="90">
        <v>0</v>
      </c>
      <c r="F59" s="90">
        <v>171.91</v>
      </c>
      <c r="G59" s="85">
        <v>0</v>
      </c>
    </row>
    <row r="60" spans="1:7" ht="73.5" customHeight="1">
      <c r="A60" s="95" t="s">
        <v>699</v>
      </c>
      <c r="B60" s="96" t="s">
        <v>700</v>
      </c>
      <c r="C60" s="90">
        <f aca="true" t="shared" si="4" ref="C60:D62">C61</f>
        <v>2482000</v>
      </c>
      <c r="D60" s="90">
        <f>D61+D64</f>
        <v>2623937.96</v>
      </c>
      <c r="E60" s="90">
        <f>E61+E64</f>
        <v>2043137.96</v>
      </c>
      <c r="F60" s="90">
        <f>F61+F64</f>
        <v>1907572.01</v>
      </c>
      <c r="G60" s="85">
        <f t="shared" si="0"/>
        <v>93.36481663724754</v>
      </c>
    </row>
    <row r="61" spans="1:7" ht="24">
      <c r="A61" s="95" t="s">
        <v>701</v>
      </c>
      <c r="B61" s="92" t="s">
        <v>702</v>
      </c>
      <c r="C61" s="90">
        <f t="shared" si="4"/>
        <v>2482000</v>
      </c>
      <c r="D61" s="90">
        <f t="shared" si="4"/>
        <v>2504023.96</v>
      </c>
      <c r="E61" s="90">
        <f>E62</f>
        <v>1923223.96</v>
      </c>
      <c r="F61" s="90">
        <f>F62</f>
        <v>1787658.24</v>
      </c>
      <c r="G61" s="85">
        <f t="shared" si="0"/>
        <v>92.95112151161013</v>
      </c>
    </row>
    <row r="62" spans="1:7" ht="40.5" customHeight="1">
      <c r="A62" s="95" t="s">
        <v>703</v>
      </c>
      <c r="B62" s="103" t="s">
        <v>704</v>
      </c>
      <c r="C62" s="90">
        <f t="shared" si="4"/>
        <v>2482000</v>
      </c>
      <c r="D62" s="90">
        <f t="shared" si="4"/>
        <v>2504023.96</v>
      </c>
      <c r="E62" s="90">
        <f>E63</f>
        <v>1923223.96</v>
      </c>
      <c r="F62" s="90">
        <f>F63</f>
        <v>1787658.24</v>
      </c>
      <c r="G62" s="85">
        <f t="shared" si="0"/>
        <v>92.95112151161013</v>
      </c>
    </row>
    <row r="63" spans="1:7" ht="60">
      <c r="A63" s="95" t="s">
        <v>705</v>
      </c>
      <c r="B63" s="103" t="s">
        <v>706</v>
      </c>
      <c r="C63" s="90">
        <v>2482000</v>
      </c>
      <c r="D63" s="90">
        <v>2504023.96</v>
      </c>
      <c r="E63" s="90">
        <v>1923223.96</v>
      </c>
      <c r="F63" s="90">
        <v>1787658.24</v>
      </c>
      <c r="G63" s="85">
        <f t="shared" si="0"/>
        <v>92.95112151161013</v>
      </c>
    </row>
    <row r="64" spans="1:7" ht="30.75" customHeight="1">
      <c r="A64" s="95" t="s">
        <v>707</v>
      </c>
      <c r="B64" s="92" t="s">
        <v>708</v>
      </c>
      <c r="C64" s="90">
        <v>0</v>
      </c>
      <c r="D64" s="90">
        <f aca="true" t="shared" si="5" ref="D64:F65">D65</f>
        <v>119914</v>
      </c>
      <c r="E64" s="90">
        <f t="shared" si="5"/>
        <v>119914</v>
      </c>
      <c r="F64" s="90">
        <f t="shared" si="5"/>
        <v>119913.77</v>
      </c>
      <c r="G64" s="85">
        <f t="shared" si="0"/>
        <v>99.99980819587371</v>
      </c>
    </row>
    <row r="65" spans="1:7" ht="42.75" customHeight="1">
      <c r="A65" s="95" t="s">
        <v>709</v>
      </c>
      <c r="B65" s="103" t="s">
        <v>710</v>
      </c>
      <c r="C65" s="90">
        <v>0</v>
      </c>
      <c r="D65" s="90">
        <f t="shared" si="5"/>
        <v>119914</v>
      </c>
      <c r="E65" s="90">
        <f t="shared" si="5"/>
        <v>119914</v>
      </c>
      <c r="F65" s="90">
        <f>F66</f>
        <v>119913.77</v>
      </c>
      <c r="G65" s="85">
        <f t="shared" si="0"/>
        <v>99.99980819587371</v>
      </c>
    </row>
    <row r="66" spans="1:7" ht="48">
      <c r="A66" s="95" t="s">
        <v>711</v>
      </c>
      <c r="B66" s="103" t="s">
        <v>712</v>
      </c>
      <c r="C66" s="90">
        <v>0</v>
      </c>
      <c r="D66" s="90">
        <v>119914</v>
      </c>
      <c r="E66" s="90">
        <v>119914</v>
      </c>
      <c r="F66" s="90">
        <v>119913.77</v>
      </c>
      <c r="G66" s="85">
        <f t="shared" si="0"/>
        <v>99.99980819587371</v>
      </c>
    </row>
    <row r="67" spans="1:7" ht="60" customHeight="1">
      <c r="A67" s="95" t="s">
        <v>713</v>
      </c>
      <c r="B67" s="96" t="s">
        <v>714</v>
      </c>
      <c r="C67" s="90">
        <f>C68+C71</f>
        <v>1203700</v>
      </c>
      <c r="D67" s="90">
        <f>D68+D71</f>
        <v>1399714</v>
      </c>
      <c r="E67" s="90">
        <f>E68+E71</f>
        <v>1386964</v>
      </c>
      <c r="F67" s="94">
        <f>F68+F71</f>
        <v>633121.39</v>
      </c>
      <c r="G67" s="85">
        <f t="shared" si="0"/>
        <v>45.64800456248324</v>
      </c>
    </row>
    <row r="68" spans="1:7" ht="170.25" customHeight="1">
      <c r="A68" s="95" t="s">
        <v>715</v>
      </c>
      <c r="B68" s="103" t="s">
        <v>716</v>
      </c>
      <c r="C68" s="90">
        <f aca="true" t="shared" si="6" ref="C68:F69">C69</f>
        <v>1200000</v>
      </c>
      <c r="D68" s="90">
        <f t="shared" si="6"/>
        <v>1200000</v>
      </c>
      <c r="E68" s="90">
        <f t="shared" si="6"/>
        <v>1187250</v>
      </c>
      <c r="F68" s="90">
        <f t="shared" si="6"/>
        <v>411509.68</v>
      </c>
      <c r="G68" s="85">
        <f t="shared" si="0"/>
        <v>34.66074373552327</v>
      </c>
    </row>
    <row r="69" spans="1:7" ht="206.25" customHeight="1">
      <c r="A69" s="95" t="s">
        <v>717</v>
      </c>
      <c r="B69" s="103" t="s">
        <v>718</v>
      </c>
      <c r="C69" s="90">
        <f t="shared" si="6"/>
        <v>1200000</v>
      </c>
      <c r="D69" s="90">
        <f t="shared" si="6"/>
        <v>1200000</v>
      </c>
      <c r="E69" s="90">
        <f t="shared" si="6"/>
        <v>1187250</v>
      </c>
      <c r="F69" s="90">
        <f t="shared" si="6"/>
        <v>411509.68</v>
      </c>
      <c r="G69" s="85">
        <f t="shared" si="0"/>
        <v>34.66074373552327</v>
      </c>
    </row>
    <row r="70" spans="1:7" ht="222.75" customHeight="1">
      <c r="A70" s="95" t="s">
        <v>719</v>
      </c>
      <c r="B70" s="92" t="s">
        <v>720</v>
      </c>
      <c r="C70" s="90">
        <v>1200000</v>
      </c>
      <c r="D70" s="90">
        <v>1200000</v>
      </c>
      <c r="E70" s="90">
        <v>1187250</v>
      </c>
      <c r="F70" s="90">
        <v>411509.68</v>
      </c>
      <c r="G70" s="85">
        <f t="shared" si="0"/>
        <v>34.66074373552327</v>
      </c>
    </row>
    <row r="71" spans="1:7" ht="122.25" customHeight="1">
      <c r="A71" s="95" t="s">
        <v>721</v>
      </c>
      <c r="B71" s="92" t="s">
        <v>722</v>
      </c>
      <c r="C71" s="90">
        <f>C72+C74</f>
        <v>3700</v>
      </c>
      <c r="D71" s="90">
        <f>D72+D74</f>
        <v>199714</v>
      </c>
      <c r="E71" s="90">
        <f>E72+E74</f>
        <v>199714</v>
      </c>
      <c r="F71" s="90">
        <f>F72+F74</f>
        <v>221611.71000000002</v>
      </c>
      <c r="G71" s="85">
        <f t="shared" si="0"/>
        <v>110.96453428402617</v>
      </c>
    </row>
    <row r="72" spans="1:7" ht="67.5" customHeight="1">
      <c r="A72" s="95" t="s">
        <v>723</v>
      </c>
      <c r="B72" s="92" t="s">
        <v>724</v>
      </c>
      <c r="C72" s="90">
        <f>C73</f>
        <v>3700</v>
      </c>
      <c r="D72" s="90">
        <f>D73</f>
        <v>12220</v>
      </c>
      <c r="E72" s="90">
        <f>E73</f>
        <v>12220</v>
      </c>
      <c r="F72" s="90">
        <f>F73</f>
        <v>12770.76</v>
      </c>
      <c r="G72" s="85">
        <f t="shared" si="0"/>
        <v>104.50703764320785</v>
      </c>
    </row>
    <row r="73" spans="1:7" ht="84">
      <c r="A73" s="95" t="s">
        <v>725</v>
      </c>
      <c r="B73" s="103" t="s">
        <v>726</v>
      </c>
      <c r="C73" s="90">
        <v>3700</v>
      </c>
      <c r="D73" s="90">
        <v>12220</v>
      </c>
      <c r="E73" s="90">
        <v>12220</v>
      </c>
      <c r="F73" s="90">
        <v>12770.76</v>
      </c>
      <c r="G73" s="85">
        <f t="shared" si="0"/>
        <v>104.50703764320785</v>
      </c>
    </row>
    <row r="74" spans="1:7" ht="105.75" customHeight="1">
      <c r="A74" s="95" t="s">
        <v>727</v>
      </c>
      <c r="B74" s="96" t="s">
        <v>728</v>
      </c>
      <c r="C74" s="90">
        <f>C75</f>
        <v>0</v>
      </c>
      <c r="D74" s="90">
        <f>D75</f>
        <v>187494</v>
      </c>
      <c r="E74" s="90">
        <f>E75</f>
        <v>187494</v>
      </c>
      <c r="F74" s="90">
        <f>F75</f>
        <v>208840.95</v>
      </c>
      <c r="G74" s="85">
        <f t="shared" si="0"/>
        <v>111.38540433293866</v>
      </c>
    </row>
    <row r="75" spans="1:7" ht="133.5" customHeight="1">
      <c r="A75" s="95" t="s">
        <v>729</v>
      </c>
      <c r="B75" s="96" t="s">
        <v>730</v>
      </c>
      <c r="C75" s="90">
        <v>0</v>
      </c>
      <c r="D75" s="90">
        <v>187494</v>
      </c>
      <c r="E75" s="90">
        <v>187494</v>
      </c>
      <c r="F75" s="90">
        <v>208840.95</v>
      </c>
      <c r="G75" s="85">
        <f t="shared" si="0"/>
        <v>111.38540433293866</v>
      </c>
    </row>
    <row r="76" spans="1:7" ht="24">
      <c r="A76" s="95" t="s">
        <v>731</v>
      </c>
      <c r="B76" s="96" t="s">
        <v>732</v>
      </c>
      <c r="C76" s="90">
        <f>C77+C83+C87+C89+C91+C92+C86+C80</f>
        <v>528000</v>
      </c>
      <c r="D76" s="90">
        <f>D77+D83+D87+D89+D91+D92+D86+D80</f>
        <v>706207</v>
      </c>
      <c r="E76" s="90">
        <f>E77+E83+E87+E89+E91+E92+E86+E80</f>
        <v>588207</v>
      </c>
      <c r="F76" s="90">
        <f>F77+F83+F87+F89+F91+F92+F86+F80+F81</f>
        <v>596708.8500000001</v>
      </c>
      <c r="G76" s="85">
        <f t="shared" si="0"/>
        <v>101.44538402297152</v>
      </c>
    </row>
    <row r="77" spans="1:7" ht="48">
      <c r="A77" s="95" t="s">
        <v>733</v>
      </c>
      <c r="B77" s="96" t="s">
        <v>734</v>
      </c>
      <c r="C77" s="90">
        <f>C78+C79</f>
        <v>51000</v>
      </c>
      <c r="D77" s="90">
        <f>D78+D79</f>
        <v>51000</v>
      </c>
      <c r="E77" s="90">
        <f>E78+E79</f>
        <v>38000</v>
      </c>
      <c r="F77" s="90">
        <f>F78+F79</f>
        <v>12873.18</v>
      </c>
      <c r="G77" s="85">
        <f t="shared" si="0"/>
        <v>33.87678947368421</v>
      </c>
    </row>
    <row r="78" spans="1:7" ht="235.5" customHeight="1">
      <c r="A78" s="95" t="s">
        <v>735</v>
      </c>
      <c r="B78" s="96" t="s">
        <v>736</v>
      </c>
      <c r="C78" s="90">
        <v>51000</v>
      </c>
      <c r="D78" s="90">
        <v>51000</v>
      </c>
      <c r="E78" s="90">
        <v>38000</v>
      </c>
      <c r="F78" s="90">
        <v>11073.18</v>
      </c>
      <c r="G78" s="85">
        <f t="shared" si="0"/>
        <v>29.139947368421055</v>
      </c>
    </row>
    <row r="79" spans="1:7" ht="108">
      <c r="A79" s="95" t="s">
        <v>737</v>
      </c>
      <c r="B79" s="96" t="s">
        <v>738</v>
      </c>
      <c r="C79" s="90">
        <v>0</v>
      </c>
      <c r="D79" s="90">
        <v>0</v>
      </c>
      <c r="E79" s="90">
        <v>0</v>
      </c>
      <c r="F79" s="90">
        <v>1800</v>
      </c>
      <c r="G79" s="85">
        <v>0</v>
      </c>
    </row>
    <row r="80" spans="1:7" ht="141.75" customHeight="1" hidden="1">
      <c r="A80" s="95" t="s">
        <v>739</v>
      </c>
      <c r="B80" s="107" t="s">
        <v>740</v>
      </c>
      <c r="C80" s="90">
        <v>0</v>
      </c>
      <c r="D80" s="90">
        <v>0</v>
      </c>
      <c r="E80" s="90">
        <v>0</v>
      </c>
      <c r="F80" s="90">
        <v>0</v>
      </c>
      <c r="G80" s="85" t="e">
        <f>F80/E80*100</f>
        <v>#DIV/0!</v>
      </c>
    </row>
    <row r="81" spans="1:7" ht="84" customHeight="1">
      <c r="A81" s="95" t="s">
        <v>741</v>
      </c>
      <c r="B81" s="107" t="s">
        <v>742</v>
      </c>
      <c r="C81" s="90">
        <v>0</v>
      </c>
      <c r="D81" s="90">
        <v>0</v>
      </c>
      <c r="E81" s="90">
        <v>0</v>
      </c>
      <c r="F81" s="90">
        <f>F82</f>
        <v>100</v>
      </c>
      <c r="G81" s="85">
        <v>0</v>
      </c>
    </row>
    <row r="82" spans="1:7" ht="112.5" customHeight="1">
      <c r="A82" s="95" t="s">
        <v>743</v>
      </c>
      <c r="B82" s="107" t="s">
        <v>744</v>
      </c>
      <c r="C82" s="90">
        <v>0</v>
      </c>
      <c r="D82" s="90">
        <v>0</v>
      </c>
      <c r="E82" s="90">
        <v>0</v>
      </c>
      <c r="F82" s="90">
        <v>100</v>
      </c>
      <c r="G82" s="85">
        <v>0</v>
      </c>
    </row>
    <row r="83" spans="1:7" ht="204" customHeight="1">
      <c r="A83" s="95" t="s">
        <v>745</v>
      </c>
      <c r="B83" s="92" t="s">
        <v>746</v>
      </c>
      <c r="C83" s="90">
        <f>C84</f>
        <v>0</v>
      </c>
      <c r="D83" s="90">
        <f>D84</f>
        <v>0</v>
      </c>
      <c r="E83" s="90">
        <f>E84</f>
        <v>0</v>
      </c>
      <c r="F83" s="90">
        <f>F84</f>
        <v>21200</v>
      </c>
      <c r="G83" s="85">
        <v>0</v>
      </c>
    </row>
    <row r="84" spans="1:7" ht="48">
      <c r="A84" s="95" t="s">
        <v>747</v>
      </c>
      <c r="B84" s="92" t="s">
        <v>748</v>
      </c>
      <c r="C84" s="90">
        <v>0</v>
      </c>
      <c r="D84" s="90">
        <v>0</v>
      </c>
      <c r="E84" s="90">
        <v>0</v>
      </c>
      <c r="F84" s="90">
        <v>21200</v>
      </c>
      <c r="G84" s="85">
        <v>0</v>
      </c>
    </row>
    <row r="85" spans="1:7" ht="96" hidden="1">
      <c r="A85" s="95" t="s">
        <v>749</v>
      </c>
      <c r="B85" s="98" t="s">
        <v>750</v>
      </c>
      <c r="C85" s="90">
        <v>0</v>
      </c>
      <c r="D85" s="90">
        <v>0</v>
      </c>
      <c r="E85" s="90">
        <v>0</v>
      </c>
      <c r="F85" s="90">
        <v>0</v>
      </c>
      <c r="G85" s="85" t="e">
        <f>F85/E85*100</f>
        <v>#DIV/0!</v>
      </c>
    </row>
    <row r="86" spans="1:7" ht="96" hidden="1">
      <c r="A86" s="95" t="s">
        <v>751</v>
      </c>
      <c r="B86" s="107" t="s">
        <v>752</v>
      </c>
      <c r="C86" s="90">
        <v>0</v>
      </c>
      <c r="D86" s="90">
        <v>0</v>
      </c>
      <c r="E86" s="90">
        <v>0</v>
      </c>
      <c r="F86" s="90">
        <v>0</v>
      </c>
      <c r="G86" s="85">
        <v>0</v>
      </c>
    </row>
    <row r="87" spans="1:7" ht="53.25" customHeight="1">
      <c r="A87" s="95" t="s">
        <v>753</v>
      </c>
      <c r="B87" s="92" t="s">
        <v>754</v>
      </c>
      <c r="C87" s="90">
        <f>C88</f>
        <v>60000</v>
      </c>
      <c r="D87" s="90">
        <f>D88</f>
        <v>0</v>
      </c>
      <c r="E87" s="90">
        <f>E88</f>
        <v>0</v>
      </c>
      <c r="F87" s="90">
        <f>F88</f>
        <v>0</v>
      </c>
      <c r="G87" s="85">
        <v>0</v>
      </c>
    </row>
    <row r="88" spans="1:7" ht="57.75" customHeight="1">
      <c r="A88" s="95" t="s">
        <v>755</v>
      </c>
      <c r="B88" s="103" t="s">
        <v>756</v>
      </c>
      <c r="C88" s="90">
        <v>60000</v>
      </c>
      <c r="D88" s="90">
        <v>0</v>
      </c>
      <c r="E88" s="90">
        <v>0</v>
      </c>
      <c r="F88" s="90">
        <v>0</v>
      </c>
      <c r="G88" s="85">
        <v>0</v>
      </c>
    </row>
    <row r="89" spans="1:7" ht="92.25" customHeight="1" hidden="1">
      <c r="A89" s="95" t="s">
        <v>757</v>
      </c>
      <c r="B89" s="103" t="s">
        <v>758</v>
      </c>
      <c r="C89" s="90">
        <v>0</v>
      </c>
      <c r="D89" s="90">
        <f>D90</f>
        <v>0</v>
      </c>
      <c r="E89" s="90">
        <f>E90</f>
        <v>0</v>
      </c>
      <c r="F89" s="90">
        <v>0</v>
      </c>
      <c r="G89" s="85">
        <v>0</v>
      </c>
    </row>
    <row r="90" spans="1:7" ht="106.5" customHeight="1" hidden="1">
      <c r="A90" s="95" t="s">
        <v>759</v>
      </c>
      <c r="B90" s="92" t="s">
        <v>760</v>
      </c>
      <c r="C90" s="90">
        <v>0</v>
      </c>
      <c r="D90" s="90">
        <v>0</v>
      </c>
      <c r="E90" s="90">
        <v>0</v>
      </c>
      <c r="F90" s="90">
        <v>0</v>
      </c>
      <c r="G90" s="85">
        <v>0</v>
      </c>
    </row>
    <row r="91" spans="1:7" ht="132">
      <c r="A91" s="95" t="s">
        <v>761</v>
      </c>
      <c r="B91" s="104" t="s">
        <v>762</v>
      </c>
      <c r="C91" s="90">
        <v>0</v>
      </c>
      <c r="D91" s="90">
        <v>0</v>
      </c>
      <c r="E91" s="90">
        <v>0</v>
      </c>
      <c r="F91" s="90">
        <v>6000</v>
      </c>
      <c r="G91" s="85">
        <v>0</v>
      </c>
    </row>
    <row r="92" spans="1:7" ht="48">
      <c r="A92" s="95" t="s">
        <v>763</v>
      </c>
      <c r="B92" s="96" t="s">
        <v>764</v>
      </c>
      <c r="C92" s="90">
        <f>C93</f>
        <v>417000</v>
      </c>
      <c r="D92" s="90">
        <f>D93</f>
        <v>655207</v>
      </c>
      <c r="E92" s="90">
        <f>E93</f>
        <v>550207</v>
      </c>
      <c r="F92" s="90">
        <f>F93</f>
        <v>556535.67</v>
      </c>
      <c r="G92" s="85">
        <f aca="true" t="shared" si="7" ref="G92:G166">F92/E92*100</f>
        <v>101.1502343663385</v>
      </c>
    </row>
    <row r="93" spans="1:7" ht="72">
      <c r="A93" s="95" t="s">
        <v>765</v>
      </c>
      <c r="B93" s="96" t="s">
        <v>766</v>
      </c>
      <c r="C93" s="90">
        <v>417000</v>
      </c>
      <c r="D93" s="90">
        <v>655207</v>
      </c>
      <c r="E93" s="90">
        <v>550207</v>
      </c>
      <c r="F93" s="90">
        <v>556535.67</v>
      </c>
      <c r="G93" s="85">
        <f t="shared" si="7"/>
        <v>101.1502343663385</v>
      </c>
    </row>
    <row r="94" spans="1:7" ht="24">
      <c r="A94" s="95" t="s">
        <v>767</v>
      </c>
      <c r="B94" s="96" t="s">
        <v>768</v>
      </c>
      <c r="C94" s="90">
        <f>C95+C97</f>
        <v>0</v>
      </c>
      <c r="D94" s="90">
        <f>D95+D97</f>
        <v>0</v>
      </c>
      <c r="E94" s="90">
        <f>E95+E97</f>
        <v>0</v>
      </c>
      <c r="F94" s="90">
        <f>F95+F97</f>
        <v>-1868.6</v>
      </c>
      <c r="G94" s="85">
        <v>0</v>
      </c>
    </row>
    <row r="95" spans="1:7" ht="12">
      <c r="A95" s="95" t="s">
        <v>769</v>
      </c>
      <c r="B95" s="96" t="s">
        <v>770</v>
      </c>
      <c r="C95" s="90">
        <f>C96</f>
        <v>0</v>
      </c>
      <c r="D95" s="90">
        <f>D96</f>
        <v>0</v>
      </c>
      <c r="E95" s="90">
        <f>E96</f>
        <v>0</v>
      </c>
      <c r="F95" s="90">
        <f>F96</f>
        <v>-1868.6</v>
      </c>
      <c r="G95" s="85">
        <v>0</v>
      </c>
    </row>
    <row r="96" spans="1:7" ht="48">
      <c r="A96" s="95" t="s">
        <v>771</v>
      </c>
      <c r="B96" s="96" t="s">
        <v>772</v>
      </c>
      <c r="C96" s="90">
        <v>0</v>
      </c>
      <c r="D96" s="90">
        <v>0</v>
      </c>
      <c r="E96" s="90">
        <v>0</v>
      </c>
      <c r="F96" s="90">
        <v>-1868.6</v>
      </c>
      <c r="G96" s="85">
        <v>0</v>
      </c>
    </row>
    <row r="97" spans="1:7" ht="24" hidden="1">
      <c r="A97" s="95" t="s">
        <v>773</v>
      </c>
      <c r="B97" s="96" t="s">
        <v>774</v>
      </c>
      <c r="C97" s="90">
        <f>C98</f>
        <v>0</v>
      </c>
      <c r="D97" s="90">
        <f>D98</f>
        <v>0</v>
      </c>
      <c r="E97" s="90">
        <f>E98</f>
        <v>0</v>
      </c>
      <c r="F97" s="90">
        <f>F98</f>
        <v>0</v>
      </c>
      <c r="G97" s="85">
        <v>0</v>
      </c>
    </row>
    <row r="98" spans="1:7" ht="36" hidden="1">
      <c r="A98" s="95" t="s">
        <v>775</v>
      </c>
      <c r="B98" s="96" t="s">
        <v>776</v>
      </c>
      <c r="C98" s="90">
        <v>0</v>
      </c>
      <c r="D98" s="90">
        <v>0</v>
      </c>
      <c r="E98" s="90">
        <v>0</v>
      </c>
      <c r="F98" s="90">
        <v>0</v>
      </c>
      <c r="G98" s="85">
        <v>0</v>
      </c>
    </row>
    <row r="99" spans="1:7" ht="24">
      <c r="A99" s="95" t="s">
        <v>777</v>
      </c>
      <c r="B99" s="96" t="s">
        <v>778</v>
      </c>
      <c r="C99" s="90">
        <f>C100</f>
        <v>277951104</v>
      </c>
      <c r="D99" s="90">
        <f>D100</f>
        <v>345868888.89000005</v>
      </c>
      <c r="E99" s="90">
        <f>E100</f>
        <v>235994285.45999998</v>
      </c>
      <c r="F99" s="90">
        <f>F100+F219+F222</f>
        <v>220899844.58999997</v>
      </c>
      <c r="G99" s="85">
        <f t="shared" si="7"/>
        <v>93.603895602566</v>
      </c>
    </row>
    <row r="100" spans="1:7" ht="72">
      <c r="A100" s="95" t="s">
        <v>779</v>
      </c>
      <c r="B100" s="96" t="s">
        <v>780</v>
      </c>
      <c r="C100" s="90">
        <f>C101+C106+C137+C191</f>
        <v>277951104</v>
      </c>
      <c r="D100" s="90">
        <f>D101+D106+D137+D191</f>
        <v>345868888.89000005</v>
      </c>
      <c r="E100" s="90">
        <f>E101+E106+E137+E191</f>
        <v>235994285.45999998</v>
      </c>
      <c r="F100" s="90">
        <f>F101+F106+F137+F191</f>
        <v>227830996.10999998</v>
      </c>
      <c r="G100" s="85">
        <f t="shared" si="7"/>
        <v>96.5408953296949</v>
      </c>
    </row>
    <row r="101" spans="1:7" ht="60">
      <c r="A101" s="95" t="s">
        <v>781</v>
      </c>
      <c r="B101" s="96" t="s">
        <v>782</v>
      </c>
      <c r="C101" s="90">
        <f>C102</f>
        <v>123223200</v>
      </c>
      <c r="D101" s="90">
        <f>D102</f>
        <v>123223200</v>
      </c>
      <c r="E101" s="90">
        <f>E102+E104</f>
        <v>97346328</v>
      </c>
      <c r="F101" s="90">
        <f>F102+F104</f>
        <v>97346328</v>
      </c>
      <c r="G101" s="85">
        <f t="shared" si="7"/>
        <v>100</v>
      </c>
    </row>
    <row r="102" spans="1:7" ht="41.25" customHeight="1">
      <c r="A102" s="95" t="s">
        <v>783</v>
      </c>
      <c r="B102" s="96" t="s">
        <v>784</v>
      </c>
      <c r="C102" s="90">
        <f>C103</f>
        <v>123223200</v>
      </c>
      <c r="D102" s="90">
        <f>D103</f>
        <v>123223200</v>
      </c>
      <c r="E102" s="90">
        <f>E103</f>
        <v>97346328</v>
      </c>
      <c r="F102" s="90">
        <f>F103</f>
        <v>97346328</v>
      </c>
      <c r="G102" s="85">
        <f t="shared" si="7"/>
        <v>100</v>
      </c>
    </row>
    <row r="103" spans="1:7" ht="48">
      <c r="A103" s="95" t="s">
        <v>785</v>
      </c>
      <c r="B103" s="96" t="s">
        <v>786</v>
      </c>
      <c r="C103" s="90">
        <v>123223200</v>
      </c>
      <c r="D103" s="90">
        <v>123223200</v>
      </c>
      <c r="E103" s="90">
        <v>97346328</v>
      </c>
      <c r="F103" s="90">
        <v>97346328</v>
      </c>
      <c r="G103" s="85">
        <f t="shared" si="7"/>
        <v>100</v>
      </c>
    </row>
    <row r="104" spans="1:7" ht="12" hidden="1">
      <c r="A104" s="95" t="s">
        <v>787</v>
      </c>
      <c r="B104" s="96" t="s">
        <v>788</v>
      </c>
      <c r="C104" s="90">
        <v>0</v>
      </c>
      <c r="D104" s="90">
        <f>D105</f>
        <v>0</v>
      </c>
      <c r="E104" s="90">
        <f>E105</f>
        <v>0</v>
      </c>
      <c r="F104" s="90">
        <f>F105</f>
        <v>0</v>
      </c>
      <c r="G104" s="85" t="e">
        <f t="shared" si="7"/>
        <v>#DIV/0!</v>
      </c>
    </row>
    <row r="105" spans="1:7" ht="24" hidden="1">
      <c r="A105" s="95" t="s">
        <v>789</v>
      </c>
      <c r="B105" s="96" t="s">
        <v>790</v>
      </c>
      <c r="C105" s="90">
        <v>0</v>
      </c>
      <c r="D105" s="90">
        <v>0</v>
      </c>
      <c r="E105" s="90">
        <v>0</v>
      </c>
      <c r="F105" s="90">
        <v>0</v>
      </c>
      <c r="G105" s="85" t="e">
        <f t="shared" si="7"/>
        <v>#DIV/0!</v>
      </c>
    </row>
    <row r="106" spans="1:7" ht="83.25" customHeight="1">
      <c r="A106" s="95" t="s">
        <v>791</v>
      </c>
      <c r="B106" s="96" t="s">
        <v>792</v>
      </c>
      <c r="C106" s="90">
        <f>C111+C129</f>
        <v>12139000</v>
      </c>
      <c r="D106" s="90">
        <f>D111+D129+D107+D109+D121+D119+D125+D123+D127</f>
        <v>51790831.28</v>
      </c>
      <c r="E106" s="90">
        <f>E111+E129+E107+E109+E121+E119+E125+E123+E127</f>
        <v>16234655.1</v>
      </c>
      <c r="F106" s="90">
        <f>F111+F129+F107+F109+F121+F119+F125+F127</f>
        <v>14367960.969999999</v>
      </c>
      <c r="G106" s="85">
        <f t="shared" si="7"/>
        <v>88.50179373382561</v>
      </c>
    </row>
    <row r="107" spans="1:7" ht="39" customHeight="1" hidden="1">
      <c r="A107" s="95" t="s">
        <v>793</v>
      </c>
      <c r="B107" s="107" t="s">
        <v>794</v>
      </c>
      <c r="C107" s="90">
        <f>C108</f>
        <v>0</v>
      </c>
      <c r="D107" s="90">
        <f>D108</f>
        <v>0</v>
      </c>
      <c r="E107" s="90">
        <f>E108</f>
        <v>0</v>
      </c>
      <c r="F107" s="90">
        <f>F108</f>
        <v>0</v>
      </c>
      <c r="G107" s="85" t="e">
        <f t="shared" si="7"/>
        <v>#DIV/0!</v>
      </c>
    </row>
    <row r="108" spans="1:7" ht="48.75" customHeight="1" hidden="1">
      <c r="A108" s="95" t="s">
        <v>795</v>
      </c>
      <c r="B108" s="106" t="s">
        <v>796</v>
      </c>
      <c r="C108" s="90">
        <v>0</v>
      </c>
      <c r="D108" s="90">
        <v>0</v>
      </c>
      <c r="E108" s="90">
        <v>0</v>
      </c>
      <c r="F108" s="90">
        <v>0</v>
      </c>
      <c r="G108" s="85" t="e">
        <f t="shared" si="7"/>
        <v>#DIV/0!</v>
      </c>
    </row>
    <row r="109" spans="1:7" ht="48.75" customHeight="1" hidden="1">
      <c r="A109" s="95" t="s">
        <v>797</v>
      </c>
      <c r="B109" s="106" t="s">
        <v>798</v>
      </c>
      <c r="C109" s="90">
        <v>0</v>
      </c>
      <c r="D109" s="90">
        <v>0</v>
      </c>
      <c r="E109" s="90">
        <f>E110</f>
        <v>0</v>
      </c>
      <c r="F109" s="90">
        <f>F110</f>
        <v>0</v>
      </c>
      <c r="G109" s="85" t="e">
        <f t="shared" si="7"/>
        <v>#DIV/0!</v>
      </c>
    </row>
    <row r="110" spans="1:7" ht="48.75" customHeight="1" hidden="1">
      <c r="A110" s="95" t="s">
        <v>799</v>
      </c>
      <c r="B110" s="107" t="s">
        <v>800</v>
      </c>
      <c r="C110" s="90">
        <v>0</v>
      </c>
      <c r="D110" s="90">
        <v>0</v>
      </c>
      <c r="E110" s="90">
        <v>0</v>
      </c>
      <c r="F110" s="90">
        <v>0</v>
      </c>
      <c r="G110" s="85" t="e">
        <f t="shared" si="7"/>
        <v>#DIV/0!</v>
      </c>
    </row>
    <row r="111" spans="1:7" ht="158.25" customHeight="1" hidden="1">
      <c r="A111" s="95" t="s">
        <v>801</v>
      </c>
      <c r="B111" s="96" t="s">
        <v>802</v>
      </c>
      <c r="C111" s="90">
        <f>C112</f>
        <v>0</v>
      </c>
      <c r="D111" s="90">
        <f>D112</f>
        <v>0</v>
      </c>
      <c r="E111" s="90">
        <f>E112</f>
        <v>0</v>
      </c>
      <c r="F111" s="90">
        <f>F112</f>
        <v>0</v>
      </c>
      <c r="G111" s="85" t="e">
        <f t="shared" si="7"/>
        <v>#DIV/0!</v>
      </c>
    </row>
    <row r="112" spans="1:7" ht="96" hidden="1">
      <c r="A112" s="95" t="s">
        <v>803</v>
      </c>
      <c r="B112" s="96" t="s">
        <v>804</v>
      </c>
      <c r="C112" s="90">
        <v>0</v>
      </c>
      <c r="D112" s="90">
        <v>0</v>
      </c>
      <c r="E112" s="90">
        <f>E114+E115+E117+E116+E118</f>
        <v>0</v>
      </c>
      <c r="F112" s="90">
        <v>0</v>
      </c>
      <c r="G112" s="85" t="e">
        <f t="shared" si="7"/>
        <v>#DIV/0!</v>
      </c>
    </row>
    <row r="113" spans="1:7" ht="12" hidden="1">
      <c r="A113" s="95"/>
      <c r="B113" s="96" t="s">
        <v>805</v>
      </c>
      <c r="C113" s="90"/>
      <c r="D113" s="90"/>
      <c r="E113" s="90"/>
      <c r="F113" s="90"/>
      <c r="G113" s="85" t="e">
        <f t="shared" si="7"/>
        <v>#DIV/0!</v>
      </c>
    </row>
    <row r="114" spans="1:7" ht="60" hidden="1">
      <c r="A114" s="95"/>
      <c r="B114" s="91" t="s">
        <v>806</v>
      </c>
      <c r="C114" s="90">
        <v>0</v>
      </c>
      <c r="D114" s="90">
        <v>0</v>
      </c>
      <c r="E114" s="90">
        <v>0</v>
      </c>
      <c r="F114" s="90">
        <v>0</v>
      </c>
      <c r="G114" s="85" t="e">
        <f t="shared" si="7"/>
        <v>#DIV/0!</v>
      </c>
    </row>
    <row r="115" spans="1:7" ht="87.75" customHeight="1" hidden="1">
      <c r="A115" s="95"/>
      <c r="B115" s="91" t="s">
        <v>807</v>
      </c>
      <c r="C115" s="90">
        <v>0</v>
      </c>
      <c r="D115" s="90">
        <v>0</v>
      </c>
      <c r="E115" s="90">
        <v>0</v>
      </c>
      <c r="F115" s="90">
        <v>0</v>
      </c>
      <c r="G115" s="85" t="e">
        <f t="shared" si="7"/>
        <v>#DIV/0!</v>
      </c>
    </row>
    <row r="116" spans="1:7" ht="26.25" customHeight="1" hidden="1">
      <c r="A116" s="95"/>
      <c r="B116" s="91" t="s">
        <v>808</v>
      </c>
      <c r="C116" s="90">
        <v>0</v>
      </c>
      <c r="D116" s="90">
        <v>0</v>
      </c>
      <c r="E116" s="90">
        <v>0</v>
      </c>
      <c r="F116" s="90">
        <v>0</v>
      </c>
      <c r="G116" s="85" t="e">
        <f t="shared" si="7"/>
        <v>#DIV/0!</v>
      </c>
    </row>
    <row r="117" spans="1:7" ht="36" hidden="1">
      <c r="A117" s="95"/>
      <c r="B117" s="91" t="s">
        <v>809</v>
      </c>
      <c r="C117" s="90">
        <v>0</v>
      </c>
      <c r="D117" s="90">
        <v>0</v>
      </c>
      <c r="E117" s="90">
        <v>0</v>
      </c>
      <c r="F117" s="90">
        <v>0</v>
      </c>
      <c r="G117" s="85" t="e">
        <f t="shared" si="7"/>
        <v>#DIV/0!</v>
      </c>
    </row>
    <row r="118" spans="1:7" ht="24" hidden="1">
      <c r="A118" s="95"/>
      <c r="B118" s="91" t="s">
        <v>810</v>
      </c>
      <c r="C118" s="90">
        <v>0</v>
      </c>
      <c r="D118" s="90">
        <v>0</v>
      </c>
      <c r="E118" s="90">
        <v>0</v>
      </c>
      <c r="F118" s="90">
        <v>0</v>
      </c>
      <c r="G118" s="85" t="e">
        <f t="shared" si="7"/>
        <v>#DIV/0!</v>
      </c>
    </row>
    <row r="119" spans="1:7" ht="84" hidden="1">
      <c r="A119" s="95" t="s">
        <v>811</v>
      </c>
      <c r="B119" s="107" t="s">
        <v>812</v>
      </c>
      <c r="C119" s="90">
        <v>0</v>
      </c>
      <c r="D119" s="90">
        <v>0</v>
      </c>
      <c r="E119" s="90">
        <f>E120</f>
        <v>0</v>
      </c>
      <c r="F119" s="90">
        <f>F120</f>
        <v>0</v>
      </c>
      <c r="G119" s="85" t="e">
        <f t="shared" si="7"/>
        <v>#DIV/0!</v>
      </c>
    </row>
    <row r="120" spans="1:7" ht="96" hidden="1">
      <c r="A120" s="95" t="s">
        <v>813</v>
      </c>
      <c r="B120" s="106" t="s">
        <v>814</v>
      </c>
      <c r="C120" s="90">
        <v>0</v>
      </c>
      <c r="D120" s="90">
        <v>0</v>
      </c>
      <c r="E120" s="90">
        <v>0</v>
      </c>
      <c r="F120" s="90">
        <v>0</v>
      </c>
      <c r="G120" s="85" t="e">
        <f t="shared" si="7"/>
        <v>#DIV/0!</v>
      </c>
    </row>
    <row r="121" spans="1:7" ht="36" hidden="1">
      <c r="A121" s="95" t="s">
        <v>815</v>
      </c>
      <c r="B121" s="110" t="s">
        <v>816</v>
      </c>
      <c r="C121" s="90">
        <v>0</v>
      </c>
      <c r="D121" s="90">
        <v>0</v>
      </c>
      <c r="E121" s="90">
        <f>E122</f>
        <v>0</v>
      </c>
      <c r="F121" s="90">
        <f>F122</f>
        <v>0</v>
      </c>
      <c r="G121" s="85" t="e">
        <f t="shared" si="7"/>
        <v>#DIV/0!</v>
      </c>
    </row>
    <row r="122" spans="1:7" ht="48" hidden="1">
      <c r="A122" s="95" t="s">
        <v>817</v>
      </c>
      <c r="B122" s="107" t="s">
        <v>818</v>
      </c>
      <c r="C122" s="90">
        <v>0</v>
      </c>
      <c r="D122" s="90">
        <v>0</v>
      </c>
      <c r="E122" s="90">
        <v>0</v>
      </c>
      <c r="F122" s="90">
        <v>0</v>
      </c>
      <c r="G122" s="85" t="e">
        <f t="shared" si="7"/>
        <v>#DIV/0!</v>
      </c>
    </row>
    <row r="123" spans="1:7" ht="36">
      <c r="A123" s="95" t="s">
        <v>797</v>
      </c>
      <c r="B123" s="115" t="s">
        <v>798</v>
      </c>
      <c r="C123" s="90">
        <v>0</v>
      </c>
      <c r="D123" s="90">
        <f>D124</f>
        <v>2096200</v>
      </c>
      <c r="E123" s="90">
        <v>0</v>
      </c>
      <c r="F123" s="90">
        <v>0</v>
      </c>
      <c r="G123" s="85">
        <v>0</v>
      </c>
    </row>
    <row r="124" spans="1:7" ht="48">
      <c r="A124" s="95" t="s">
        <v>799</v>
      </c>
      <c r="B124" s="108" t="s">
        <v>800</v>
      </c>
      <c r="C124" s="90">
        <v>0</v>
      </c>
      <c r="D124" s="90">
        <v>2096200</v>
      </c>
      <c r="E124" s="90">
        <v>0</v>
      </c>
      <c r="F124" s="90">
        <v>0</v>
      </c>
      <c r="G124" s="85">
        <v>0</v>
      </c>
    </row>
    <row r="125" spans="1:7" ht="120">
      <c r="A125" s="95" t="s">
        <v>801</v>
      </c>
      <c r="B125" s="107" t="s">
        <v>819</v>
      </c>
      <c r="C125" s="90">
        <v>0</v>
      </c>
      <c r="D125" s="90">
        <f>D126</f>
        <v>3257155.72</v>
      </c>
      <c r="E125" s="90">
        <f>E126</f>
        <v>3257155.72</v>
      </c>
      <c r="F125" s="90">
        <f>F126</f>
        <v>1542020.76</v>
      </c>
      <c r="G125" s="85">
        <f t="shared" si="7"/>
        <v>47.3425556700126</v>
      </c>
    </row>
    <row r="126" spans="1:7" ht="96">
      <c r="A126" s="95" t="s">
        <v>803</v>
      </c>
      <c r="B126" s="115" t="s">
        <v>820</v>
      </c>
      <c r="C126" s="90">
        <v>0</v>
      </c>
      <c r="D126" s="90">
        <v>3257155.72</v>
      </c>
      <c r="E126" s="90">
        <v>3257155.72</v>
      </c>
      <c r="F126" s="90">
        <v>1542020.76</v>
      </c>
      <c r="G126" s="85">
        <f t="shared" si="7"/>
        <v>47.3425556700126</v>
      </c>
    </row>
    <row r="127" spans="1:7" ht="48">
      <c r="A127" s="95" t="s">
        <v>821</v>
      </c>
      <c r="B127" s="108" t="s">
        <v>822</v>
      </c>
      <c r="C127" s="90">
        <f>C128</f>
        <v>0</v>
      </c>
      <c r="D127" s="90">
        <f>D128</f>
        <v>11217100</v>
      </c>
      <c r="E127" s="90">
        <f>E128</f>
        <v>11217100</v>
      </c>
      <c r="F127" s="90">
        <f>F128</f>
        <v>11217100</v>
      </c>
      <c r="G127" s="85">
        <f t="shared" si="7"/>
        <v>100</v>
      </c>
    </row>
    <row r="128" spans="1:7" ht="60">
      <c r="A128" s="95" t="s">
        <v>823</v>
      </c>
      <c r="B128" s="107" t="s">
        <v>824</v>
      </c>
      <c r="C128" s="90">
        <v>0</v>
      </c>
      <c r="D128" s="90">
        <v>11217100</v>
      </c>
      <c r="E128" s="90">
        <v>11217100</v>
      </c>
      <c r="F128" s="90">
        <v>11217100</v>
      </c>
      <c r="G128" s="85">
        <f t="shared" si="7"/>
        <v>100</v>
      </c>
    </row>
    <row r="129" spans="1:7" ht="24">
      <c r="A129" s="95" t="s">
        <v>825</v>
      </c>
      <c r="B129" s="96" t="s">
        <v>826</v>
      </c>
      <c r="C129" s="90">
        <f>C130+C131</f>
        <v>12139000</v>
      </c>
      <c r="D129" s="90">
        <f>D130+D131+D132+D133+D134+D135+D136</f>
        <v>35220375.56</v>
      </c>
      <c r="E129" s="90">
        <f>E130+E131+E132+E133+E134+E136</f>
        <v>1760399.38</v>
      </c>
      <c r="F129" s="90">
        <f>F130+F131+F132+F133+F134</f>
        <v>1608840.21</v>
      </c>
      <c r="G129" s="85">
        <f t="shared" si="7"/>
        <v>91.39063716325553</v>
      </c>
    </row>
    <row r="130" spans="1:7" ht="123" customHeight="1">
      <c r="A130" s="95"/>
      <c r="B130" s="91" t="s">
        <v>827</v>
      </c>
      <c r="C130" s="90">
        <v>204800</v>
      </c>
      <c r="D130" s="90">
        <v>204800</v>
      </c>
      <c r="E130" s="90">
        <v>204800</v>
      </c>
      <c r="F130" s="90">
        <v>204800</v>
      </c>
      <c r="G130" s="85">
        <f t="shared" si="7"/>
        <v>100</v>
      </c>
    </row>
    <row r="131" spans="1:7" ht="114.75" customHeight="1">
      <c r="A131" s="95"/>
      <c r="B131" s="91" t="s">
        <v>828</v>
      </c>
      <c r="C131" s="90">
        <v>11934200</v>
      </c>
      <c r="D131" s="90">
        <v>33339976.18</v>
      </c>
      <c r="E131" s="90">
        <v>0</v>
      </c>
      <c r="F131" s="94">
        <v>0</v>
      </c>
      <c r="G131" s="85">
        <v>0</v>
      </c>
    </row>
    <row r="132" spans="1:7" ht="39.75" customHeight="1">
      <c r="A132" s="95"/>
      <c r="B132" s="91" t="s">
        <v>829</v>
      </c>
      <c r="C132" s="90">
        <v>0</v>
      </c>
      <c r="D132" s="90">
        <v>432987.38</v>
      </c>
      <c r="E132" s="90">
        <v>432987.38</v>
      </c>
      <c r="F132" s="94">
        <v>429114.21</v>
      </c>
      <c r="G132" s="85">
        <f t="shared" si="7"/>
        <v>99.10547739289768</v>
      </c>
    </row>
    <row r="133" spans="1:7" ht="52.5" customHeight="1">
      <c r="A133" s="95"/>
      <c r="B133" s="91" t="s">
        <v>830</v>
      </c>
      <c r="C133" s="90">
        <v>0</v>
      </c>
      <c r="D133" s="90">
        <v>738100</v>
      </c>
      <c r="E133" s="90">
        <v>738100</v>
      </c>
      <c r="F133" s="94">
        <v>590500</v>
      </c>
      <c r="G133" s="85">
        <f t="shared" si="7"/>
        <v>80.00270965993768</v>
      </c>
    </row>
    <row r="134" spans="1:7" ht="26.25" customHeight="1">
      <c r="A134" s="95"/>
      <c r="B134" s="91" t="s">
        <v>831</v>
      </c>
      <c r="C134" s="90">
        <v>0</v>
      </c>
      <c r="D134" s="90">
        <v>384426</v>
      </c>
      <c r="E134" s="90">
        <v>384426</v>
      </c>
      <c r="F134" s="94">
        <v>384426</v>
      </c>
      <c r="G134" s="85">
        <f t="shared" si="7"/>
        <v>100</v>
      </c>
    </row>
    <row r="135" spans="1:7" ht="33.75" customHeight="1">
      <c r="A135" s="95"/>
      <c r="B135" s="91" t="s">
        <v>832</v>
      </c>
      <c r="C135" s="90">
        <v>0</v>
      </c>
      <c r="D135" s="90">
        <v>120000</v>
      </c>
      <c r="E135" s="90">
        <v>0</v>
      </c>
      <c r="F135" s="94">
        <v>0</v>
      </c>
      <c r="G135" s="85">
        <v>0</v>
      </c>
    </row>
    <row r="136" spans="1:7" ht="33.75" customHeight="1">
      <c r="A136" s="95"/>
      <c r="B136" s="91" t="s">
        <v>833</v>
      </c>
      <c r="C136" s="90">
        <v>0</v>
      </c>
      <c r="D136" s="90">
        <v>86</v>
      </c>
      <c r="E136" s="90">
        <v>86</v>
      </c>
      <c r="F136" s="94">
        <v>0</v>
      </c>
      <c r="G136" s="85">
        <v>0</v>
      </c>
    </row>
    <row r="137" spans="1:7" ht="60">
      <c r="A137" s="95" t="s">
        <v>834</v>
      </c>
      <c r="B137" s="96" t="s">
        <v>835</v>
      </c>
      <c r="C137" s="90">
        <f>C138+C140+C142+C144+C173+C175+C177+C184+C182+C171</f>
        <v>135529500</v>
      </c>
      <c r="D137" s="116">
        <f>D138+D140+D142+D144+D173+D175+D177+D184+D182+D171+D185+D179+D187+D189</f>
        <v>143446957.04000002</v>
      </c>
      <c r="E137" s="105">
        <f>E138+E140+E142+E144+E173+E175+E177+E184+E182+E171+E185+E179+E187+E189</f>
        <v>108957873.79</v>
      </c>
      <c r="F137" s="105">
        <f>F138+F140+F142+F144+F173+F175+F177+F184+F182+F171+F185+F179+F187+F189</f>
        <v>107711637.79</v>
      </c>
      <c r="G137" s="85">
        <f t="shared" si="7"/>
        <v>98.8562221740836</v>
      </c>
    </row>
    <row r="138" spans="1:7" ht="48">
      <c r="A138" s="95" t="s">
        <v>836</v>
      </c>
      <c r="B138" s="96" t="s">
        <v>837</v>
      </c>
      <c r="C138" s="90">
        <f>C139</f>
        <v>1013400</v>
      </c>
      <c r="D138" s="90">
        <f>D139</f>
        <v>1013400</v>
      </c>
      <c r="E138" s="90">
        <f>E139</f>
        <v>801000</v>
      </c>
      <c r="F138" s="90">
        <f>F139</f>
        <v>801000</v>
      </c>
      <c r="G138" s="85">
        <f t="shared" si="7"/>
        <v>100</v>
      </c>
    </row>
    <row r="139" spans="1:7" ht="60">
      <c r="A139" s="95" t="s">
        <v>838</v>
      </c>
      <c r="B139" s="96" t="s">
        <v>839</v>
      </c>
      <c r="C139" s="90">
        <v>1013400</v>
      </c>
      <c r="D139" s="90">
        <v>1013400</v>
      </c>
      <c r="E139" s="90">
        <v>801000</v>
      </c>
      <c r="F139" s="90">
        <v>801000</v>
      </c>
      <c r="G139" s="85">
        <f t="shared" si="7"/>
        <v>100</v>
      </c>
    </row>
    <row r="140" spans="1:7" ht="84" hidden="1">
      <c r="A140" s="95" t="s">
        <v>840</v>
      </c>
      <c r="B140" s="100" t="s">
        <v>841</v>
      </c>
      <c r="C140" s="90">
        <f>C141</f>
        <v>0</v>
      </c>
      <c r="D140" s="90">
        <f>D141</f>
        <v>0</v>
      </c>
      <c r="E140" s="90">
        <f>E141</f>
        <v>0</v>
      </c>
      <c r="F140" s="90">
        <f>F141</f>
        <v>0</v>
      </c>
      <c r="G140" s="85" t="e">
        <f t="shared" si="7"/>
        <v>#DIV/0!</v>
      </c>
    </row>
    <row r="141" spans="1:7" ht="96" hidden="1">
      <c r="A141" s="95" t="s">
        <v>842</v>
      </c>
      <c r="B141" s="100" t="s">
        <v>843</v>
      </c>
      <c r="C141" s="90">
        <v>0</v>
      </c>
      <c r="D141" s="90">
        <v>0</v>
      </c>
      <c r="E141" s="90">
        <v>0</v>
      </c>
      <c r="F141" s="90">
        <v>0</v>
      </c>
      <c r="G141" s="85" t="e">
        <f t="shared" si="7"/>
        <v>#DIV/0!</v>
      </c>
    </row>
    <row r="142" spans="1:7" ht="72">
      <c r="A142" s="95" t="s">
        <v>844</v>
      </c>
      <c r="B142" s="96" t="s">
        <v>845</v>
      </c>
      <c r="C142" s="90">
        <f>C143</f>
        <v>1796800</v>
      </c>
      <c r="D142" s="90">
        <f>D143</f>
        <v>1415600</v>
      </c>
      <c r="E142" s="90">
        <f>E143</f>
        <v>1270000</v>
      </c>
      <c r="F142" s="90">
        <f>F143</f>
        <v>1210000</v>
      </c>
      <c r="G142" s="85">
        <f t="shared" si="7"/>
        <v>95.2755905511811</v>
      </c>
    </row>
    <row r="143" spans="1:7" ht="68.25" customHeight="1">
      <c r="A143" s="95" t="s">
        <v>846</v>
      </c>
      <c r="B143" s="96" t="s">
        <v>847</v>
      </c>
      <c r="C143" s="90">
        <v>1796800</v>
      </c>
      <c r="D143" s="90">
        <v>1415600</v>
      </c>
      <c r="E143" s="90">
        <v>1270000</v>
      </c>
      <c r="F143" s="90">
        <v>1210000</v>
      </c>
      <c r="G143" s="85">
        <f t="shared" si="7"/>
        <v>95.2755905511811</v>
      </c>
    </row>
    <row r="144" spans="1:7" ht="69.75" customHeight="1">
      <c r="A144" s="95" t="s">
        <v>848</v>
      </c>
      <c r="B144" s="96" t="s">
        <v>849</v>
      </c>
      <c r="C144" s="90">
        <f>C145</f>
        <v>109387800</v>
      </c>
      <c r="D144" s="90">
        <f>D145</f>
        <v>121767211.04</v>
      </c>
      <c r="E144" s="90">
        <f>E145</f>
        <v>87886827.79</v>
      </c>
      <c r="F144" s="90">
        <f>F145</f>
        <v>87866991.79</v>
      </c>
      <c r="G144" s="85">
        <f t="shared" si="7"/>
        <v>99.97743006489279</v>
      </c>
    </row>
    <row r="145" spans="1:7" ht="60">
      <c r="A145" s="95" t="s">
        <v>850</v>
      </c>
      <c r="B145" s="96" t="s">
        <v>851</v>
      </c>
      <c r="C145" s="90">
        <f>C146+C147+C148+C149+C150+C152+C153+C154+C155+C158+C159+C157+C160+C161+C162+C163+C164+C165+C167</f>
        <v>109387800</v>
      </c>
      <c r="D145" s="90">
        <f>D146+D147+D148+D149+D150+D152+D153+D154+D155+D158+D159+D157+D160+D161+D162+D163+D164+D165+D167+D166+D168+D169</f>
        <v>121767211.04</v>
      </c>
      <c r="E145" s="90">
        <f>E146+E147+E148+E149+E150+E152+E153+E154+E155+E158+E159+E157+E160+E161+E162+E163+E164+E165+E167+E166+E168+E169</f>
        <v>87886827.79</v>
      </c>
      <c r="F145" s="90">
        <f>F146+F147+F148+F149+F150+F152+F153+F154+F155+F158+F159+F157+F160+F161+F162+F163+F164+F165+F167+F166+F168+F169+F170</f>
        <v>87866991.79</v>
      </c>
      <c r="G145" s="85">
        <f t="shared" si="7"/>
        <v>99.97743006489279</v>
      </c>
    </row>
    <row r="146" spans="1:7" ht="164.25" customHeight="1">
      <c r="A146" s="95"/>
      <c r="B146" s="92" t="s">
        <v>852</v>
      </c>
      <c r="C146" s="90">
        <v>76591400</v>
      </c>
      <c r="D146" s="90">
        <v>87979600</v>
      </c>
      <c r="E146" s="90">
        <v>62623700</v>
      </c>
      <c r="F146" s="94">
        <v>62623700</v>
      </c>
      <c r="G146" s="85">
        <f t="shared" si="7"/>
        <v>100</v>
      </c>
    </row>
    <row r="147" spans="1:7" ht="132.75" customHeight="1">
      <c r="A147" s="95"/>
      <c r="B147" s="92" t="s">
        <v>853</v>
      </c>
      <c r="C147" s="90">
        <v>260000</v>
      </c>
      <c r="D147" s="90">
        <v>260000</v>
      </c>
      <c r="E147" s="90">
        <v>82500</v>
      </c>
      <c r="F147" s="94">
        <v>82500</v>
      </c>
      <c r="G147" s="85">
        <f t="shared" si="7"/>
        <v>100</v>
      </c>
    </row>
    <row r="148" spans="1:7" ht="147" customHeight="1">
      <c r="A148" s="95"/>
      <c r="B148" s="92" t="s">
        <v>854</v>
      </c>
      <c r="C148" s="90">
        <v>2679900</v>
      </c>
      <c r="D148" s="90">
        <v>2679900</v>
      </c>
      <c r="E148" s="90">
        <v>2036724</v>
      </c>
      <c r="F148" s="94">
        <v>2036724</v>
      </c>
      <c r="G148" s="85">
        <f t="shared" si="7"/>
        <v>100</v>
      </c>
    </row>
    <row r="149" spans="1:7" ht="176.25" customHeight="1">
      <c r="A149" s="95"/>
      <c r="B149" s="92" t="s">
        <v>855</v>
      </c>
      <c r="C149" s="90">
        <v>4495600</v>
      </c>
      <c r="D149" s="90">
        <v>4495600</v>
      </c>
      <c r="E149" s="90">
        <v>3416656</v>
      </c>
      <c r="F149" s="94">
        <v>3416656</v>
      </c>
      <c r="G149" s="85">
        <f t="shared" si="7"/>
        <v>100</v>
      </c>
    </row>
    <row r="150" spans="1:7" ht="81.75" customHeight="1">
      <c r="A150" s="95"/>
      <c r="B150" s="92" t="s">
        <v>856</v>
      </c>
      <c r="C150" s="90">
        <v>202600</v>
      </c>
      <c r="D150" s="90">
        <v>202600</v>
      </c>
      <c r="E150" s="90">
        <v>151950</v>
      </c>
      <c r="F150" s="94">
        <v>151950</v>
      </c>
      <c r="G150" s="85">
        <f t="shared" si="7"/>
        <v>100</v>
      </c>
    </row>
    <row r="151" spans="1:7" ht="108" hidden="1">
      <c r="A151" s="95"/>
      <c r="B151" s="92" t="s">
        <v>857</v>
      </c>
      <c r="C151" s="90">
        <v>0</v>
      </c>
      <c r="D151" s="90"/>
      <c r="E151" s="90">
        <v>0</v>
      </c>
      <c r="F151" s="94"/>
      <c r="G151" s="85" t="e">
        <f t="shared" si="7"/>
        <v>#DIV/0!</v>
      </c>
    </row>
    <row r="152" spans="1:7" ht="185.25" customHeight="1">
      <c r="A152" s="95"/>
      <c r="B152" s="92" t="s">
        <v>858</v>
      </c>
      <c r="C152" s="90">
        <v>15700</v>
      </c>
      <c r="D152" s="90">
        <v>15700</v>
      </c>
      <c r="E152" s="90">
        <v>15700</v>
      </c>
      <c r="F152" s="94">
        <v>15700</v>
      </c>
      <c r="G152" s="85">
        <f t="shared" si="7"/>
        <v>100</v>
      </c>
    </row>
    <row r="153" spans="1:7" ht="48" hidden="1">
      <c r="A153" s="95"/>
      <c r="B153" s="91" t="s">
        <v>859</v>
      </c>
      <c r="C153" s="90">
        <v>0</v>
      </c>
      <c r="D153" s="90">
        <v>0</v>
      </c>
      <c r="E153" s="90">
        <v>0</v>
      </c>
      <c r="F153" s="94">
        <v>0</v>
      </c>
      <c r="G153" s="85" t="e">
        <f t="shared" si="7"/>
        <v>#DIV/0!</v>
      </c>
    </row>
    <row r="154" spans="1:7" ht="84">
      <c r="A154" s="95"/>
      <c r="B154" s="91" t="s">
        <v>860</v>
      </c>
      <c r="C154" s="90">
        <v>133200</v>
      </c>
      <c r="D154" s="90">
        <v>133200</v>
      </c>
      <c r="E154" s="90">
        <v>102200</v>
      </c>
      <c r="F154" s="94">
        <v>102200</v>
      </c>
      <c r="G154" s="85">
        <f t="shared" si="7"/>
        <v>100</v>
      </c>
    </row>
    <row r="155" spans="1:7" ht="40.5" customHeight="1">
      <c r="A155" s="95"/>
      <c r="B155" s="91" t="s">
        <v>861</v>
      </c>
      <c r="C155" s="90">
        <v>9600</v>
      </c>
      <c r="D155" s="90">
        <v>9600</v>
      </c>
      <c r="E155" s="90">
        <v>4200</v>
      </c>
      <c r="F155" s="94">
        <v>0</v>
      </c>
      <c r="G155" s="85">
        <f t="shared" si="7"/>
        <v>0</v>
      </c>
    </row>
    <row r="156" spans="1:7" ht="60" hidden="1">
      <c r="A156" s="95"/>
      <c r="B156" s="101" t="s">
        <v>862</v>
      </c>
      <c r="C156" s="90">
        <v>0</v>
      </c>
      <c r="D156" s="90"/>
      <c r="E156" s="90">
        <v>0</v>
      </c>
      <c r="F156" s="94"/>
      <c r="G156" s="85" t="e">
        <f t="shared" si="7"/>
        <v>#DIV/0!</v>
      </c>
    </row>
    <row r="157" spans="1:7" ht="60">
      <c r="A157" s="95"/>
      <c r="B157" s="101" t="s">
        <v>863</v>
      </c>
      <c r="C157" s="90">
        <v>451700</v>
      </c>
      <c r="D157" s="90">
        <v>451700</v>
      </c>
      <c r="E157" s="90">
        <v>337500</v>
      </c>
      <c r="F157" s="94">
        <v>337500</v>
      </c>
      <c r="G157" s="85">
        <f t="shared" si="7"/>
        <v>100</v>
      </c>
    </row>
    <row r="158" spans="1:7" ht="176.25" customHeight="1" hidden="1">
      <c r="A158" s="95"/>
      <c r="B158" s="93" t="s">
        <v>864</v>
      </c>
      <c r="C158" s="94">
        <v>0</v>
      </c>
      <c r="D158" s="94">
        <v>0</v>
      </c>
      <c r="E158" s="94">
        <v>0</v>
      </c>
      <c r="F158" s="94">
        <v>0</v>
      </c>
      <c r="G158" s="85" t="e">
        <f t="shared" si="7"/>
        <v>#DIV/0!</v>
      </c>
    </row>
    <row r="159" spans="1:7" ht="48">
      <c r="A159" s="95"/>
      <c r="B159" s="93" t="s">
        <v>865</v>
      </c>
      <c r="C159" s="90">
        <v>2200</v>
      </c>
      <c r="D159" s="90">
        <v>2200</v>
      </c>
      <c r="E159" s="90">
        <v>2200</v>
      </c>
      <c r="F159" s="94">
        <v>2200</v>
      </c>
      <c r="G159" s="85">
        <f t="shared" si="7"/>
        <v>100</v>
      </c>
    </row>
    <row r="160" spans="1:7" ht="141.75" customHeight="1">
      <c r="A160" s="95"/>
      <c r="B160" s="93" t="s">
        <v>866</v>
      </c>
      <c r="C160" s="90">
        <v>1600</v>
      </c>
      <c r="D160" s="90">
        <v>1600</v>
      </c>
      <c r="E160" s="90">
        <v>1200</v>
      </c>
      <c r="F160" s="94">
        <v>1200</v>
      </c>
      <c r="G160" s="85">
        <f t="shared" si="7"/>
        <v>100</v>
      </c>
    </row>
    <row r="161" spans="1:7" ht="48">
      <c r="A161" s="95"/>
      <c r="B161" s="93" t="s">
        <v>867</v>
      </c>
      <c r="C161" s="90">
        <v>1196100</v>
      </c>
      <c r="D161" s="90">
        <v>1196100</v>
      </c>
      <c r="E161" s="90">
        <v>816900</v>
      </c>
      <c r="F161" s="94">
        <v>816900</v>
      </c>
      <c r="G161" s="85">
        <f t="shared" si="7"/>
        <v>100</v>
      </c>
    </row>
    <row r="162" spans="1:7" ht="130.5" customHeight="1">
      <c r="A162" s="95"/>
      <c r="B162" s="92" t="s">
        <v>868</v>
      </c>
      <c r="C162" s="90">
        <v>0</v>
      </c>
      <c r="D162" s="90">
        <v>75600</v>
      </c>
      <c r="E162" s="90">
        <v>51400</v>
      </c>
      <c r="F162" s="94">
        <v>51400</v>
      </c>
      <c r="G162" s="85">
        <f t="shared" si="7"/>
        <v>100</v>
      </c>
    </row>
    <row r="163" spans="1:7" ht="69.75" customHeight="1">
      <c r="A163" s="95"/>
      <c r="B163" s="91" t="s">
        <v>869</v>
      </c>
      <c r="C163" s="90">
        <v>2657200</v>
      </c>
      <c r="D163" s="90">
        <v>2657200</v>
      </c>
      <c r="E163" s="90">
        <v>1840500</v>
      </c>
      <c r="F163" s="94">
        <v>1840500</v>
      </c>
      <c r="G163" s="85">
        <f t="shared" si="7"/>
        <v>100</v>
      </c>
    </row>
    <row r="164" spans="1:7" ht="48">
      <c r="A164" s="95"/>
      <c r="B164" s="91" t="s">
        <v>870</v>
      </c>
      <c r="C164" s="90">
        <v>4646900</v>
      </c>
      <c r="D164" s="90">
        <v>4646900</v>
      </c>
      <c r="E164" s="90">
        <v>2943000</v>
      </c>
      <c r="F164" s="90">
        <v>2943000</v>
      </c>
      <c r="G164" s="85">
        <f t="shared" si="7"/>
        <v>100</v>
      </c>
    </row>
    <row r="165" spans="1:7" ht="39" customHeight="1">
      <c r="A165" s="95"/>
      <c r="B165" s="98" t="s">
        <v>871</v>
      </c>
      <c r="C165" s="90">
        <v>1749400</v>
      </c>
      <c r="D165" s="90">
        <v>1749400</v>
      </c>
      <c r="E165" s="90">
        <v>1749400</v>
      </c>
      <c r="F165" s="90">
        <v>1749400</v>
      </c>
      <c r="G165" s="85">
        <f t="shared" si="7"/>
        <v>100</v>
      </c>
    </row>
    <row r="166" spans="1:7" ht="57.75" customHeight="1">
      <c r="A166" s="95"/>
      <c r="B166" s="98" t="s">
        <v>872</v>
      </c>
      <c r="C166" s="90">
        <v>0</v>
      </c>
      <c r="D166" s="90">
        <v>53634.54</v>
      </c>
      <c r="E166" s="90">
        <v>53634.54</v>
      </c>
      <c r="F166" s="90">
        <v>53634.54</v>
      </c>
      <c r="G166" s="85">
        <f t="shared" si="7"/>
        <v>100</v>
      </c>
    </row>
    <row r="167" spans="1:7" ht="148.5" customHeight="1">
      <c r="A167" s="95"/>
      <c r="B167" s="98" t="s">
        <v>873</v>
      </c>
      <c r="C167" s="90">
        <v>14294700</v>
      </c>
      <c r="D167" s="90">
        <v>14989276.5</v>
      </c>
      <c r="E167" s="90">
        <v>11530463.25</v>
      </c>
      <c r="F167" s="90">
        <v>11530463.25</v>
      </c>
      <c r="G167" s="85">
        <f aca="true" t="shared" si="8" ref="G167:G224">F167/E167*100</f>
        <v>100</v>
      </c>
    </row>
    <row r="168" spans="1:7" ht="36" customHeight="1">
      <c r="A168" s="95"/>
      <c r="B168" s="98" t="s">
        <v>874</v>
      </c>
      <c r="C168" s="90">
        <v>0</v>
      </c>
      <c r="D168" s="90">
        <v>33000</v>
      </c>
      <c r="E168" s="90">
        <v>25000</v>
      </c>
      <c r="F168" s="90">
        <v>9364</v>
      </c>
      <c r="G168" s="85">
        <f t="shared" si="8"/>
        <v>37.456</v>
      </c>
    </row>
    <row r="169" spans="1:7" ht="36" customHeight="1">
      <c r="A169" s="95"/>
      <c r="B169" s="98" t="s">
        <v>874</v>
      </c>
      <c r="C169" s="90">
        <v>0</v>
      </c>
      <c r="D169" s="90">
        <v>134400</v>
      </c>
      <c r="E169" s="90">
        <v>102000</v>
      </c>
      <c r="F169" s="90">
        <v>102000</v>
      </c>
      <c r="G169" s="85">
        <f t="shared" si="8"/>
        <v>100</v>
      </c>
    </row>
    <row r="170" spans="1:7" ht="99.75" customHeight="1">
      <c r="A170" s="95"/>
      <c r="B170" s="98" t="s">
        <v>875</v>
      </c>
      <c r="C170" s="90">
        <v>0</v>
      </c>
      <c r="D170" s="90">
        <v>0</v>
      </c>
      <c r="E170" s="90">
        <v>0</v>
      </c>
      <c r="F170" s="90">
        <v>0</v>
      </c>
      <c r="G170" s="85">
        <v>0</v>
      </c>
    </row>
    <row r="171" spans="1:7" ht="159" customHeight="1">
      <c r="A171" s="95" t="s">
        <v>876</v>
      </c>
      <c r="B171" s="92" t="s">
        <v>877</v>
      </c>
      <c r="C171" s="90">
        <f>C172</f>
        <v>19149400</v>
      </c>
      <c r="D171" s="90">
        <f>D172</f>
        <v>5363454</v>
      </c>
      <c r="E171" s="90">
        <f>E172</f>
        <v>5363454</v>
      </c>
      <c r="F171" s="90">
        <f>F172</f>
        <v>5363454</v>
      </c>
      <c r="G171" s="85">
        <f t="shared" si="8"/>
        <v>100</v>
      </c>
    </row>
    <row r="172" spans="1:7" ht="144.75" customHeight="1">
      <c r="A172" s="95" t="s">
        <v>878</v>
      </c>
      <c r="B172" s="103" t="s">
        <v>879</v>
      </c>
      <c r="C172" s="90">
        <v>19149400</v>
      </c>
      <c r="D172" s="90">
        <v>5363454</v>
      </c>
      <c r="E172" s="90">
        <v>5363454</v>
      </c>
      <c r="F172" s="90">
        <v>5363454</v>
      </c>
      <c r="G172" s="85">
        <f t="shared" si="8"/>
        <v>100</v>
      </c>
    </row>
    <row r="173" spans="1:7" ht="183" customHeight="1">
      <c r="A173" s="95" t="s">
        <v>880</v>
      </c>
      <c r="B173" s="96" t="s">
        <v>881</v>
      </c>
      <c r="C173" s="90">
        <f>C174</f>
        <v>850300</v>
      </c>
      <c r="D173" s="90">
        <f>D174</f>
        <v>774700</v>
      </c>
      <c r="E173" s="90">
        <f>E174</f>
        <v>560000</v>
      </c>
      <c r="F173" s="90">
        <f>F174</f>
        <v>560000</v>
      </c>
      <c r="G173" s="85">
        <f t="shared" si="8"/>
        <v>100</v>
      </c>
    </row>
    <row r="174" spans="1:7" ht="160.5" customHeight="1">
      <c r="A174" s="95" t="s">
        <v>882</v>
      </c>
      <c r="B174" s="96" t="s">
        <v>883</v>
      </c>
      <c r="C174" s="90">
        <v>850300</v>
      </c>
      <c r="D174" s="90">
        <v>774700</v>
      </c>
      <c r="E174" s="90">
        <v>560000</v>
      </c>
      <c r="F174" s="90">
        <v>560000</v>
      </c>
      <c r="G174" s="85">
        <f t="shared" si="8"/>
        <v>100</v>
      </c>
    </row>
    <row r="175" spans="1:7" ht="265.5" customHeight="1" hidden="1">
      <c r="A175" s="95" t="s">
        <v>884</v>
      </c>
      <c r="B175" s="96" t="s">
        <v>885</v>
      </c>
      <c r="C175" s="90">
        <f>C176</f>
        <v>0</v>
      </c>
      <c r="D175" s="90">
        <f>D176</f>
        <v>0</v>
      </c>
      <c r="E175" s="90">
        <f>E176</f>
        <v>0</v>
      </c>
      <c r="F175" s="90">
        <f>F176</f>
        <v>0</v>
      </c>
      <c r="G175" s="85" t="e">
        <f t="shared" si="8"/>
        <v>#DIV/0!</v>
      </c>
    </row>
    <row r="176" spans="1:7" ht="282.75" customHeight="1" hidden="1">
      <c r="A176" s="95" t="s">
        <v>886</v>
      </c>
      <c r="B176" s="96" t="s">
        <v>887</v>
      </c>
      <c r="C176" s="90">
        <v>0</v>
      </c>
      <c r="D176" s="90">
        <v>0</v>
      </c>
      <c r="E176" s="90">
        <v>0</v>
      </c>
      <c r="F176" s="90">
        <v>0</v>
      </c>
      <c r="G176" s="85" t="e">
        <f t="shared" si="8"/>
        <v>#DIV/0!</v>
      </c>
    </row>
    <row r="177" spans="1:7" ht="145.5" customHeight="1" hidden="1">
      <c r="A177" s="95" t="s">
        <v>888</v>
      </c>
      <c r="B177" s="96" t="s">
        <v>889</v>
      </c>
      <c r="C177" s="90">
        <f>C178</f>
        <v>0</v>
      </c>
      <c r="D177" s="90">
        <f>D178</f>
        <v>0</v>
      </c>
      <c r="E177" s="90">
        <f>E178</f>
        <v>0</v>
      </c>
      <c r="F177" s="90">
        <f>F178</f>
        <v>0</v>
      </c>
      <c r="G177" s="85" t="e">
        <f t="shared" si="8"/>
        <v>#DIV/0!</v>
      </c>
    </row>
    <row r="178" spans="1:7" ht="134.25" customHeight="1" hidden="1">
      <c r="A178" s="95" t="s">
        <v>890</v>
      </c>
      <c r="B178" s="96" t="s">
        <v>891</v>
      </c>
      <c r="C178" s="90">
        <v>0</v>
      </c>
      <c r="D178" s="90">
        <v>0</v>
      </c>
      <c r="E178" s="90">
        <v>0</v>
      </c>
      <c r="F178" s="90">
        <v>0</v>
      </c>
      <c r="G178" s="85" t="e">
        <f t="shared" si="8"/>
        <v>#DIV/0!</v>
      </c>
    </row>
    <row r="179" spans="1:7" ht="134.25" customHeight="1">
      <c r="A179" s="95" t="s">
        <v>884</v>
      </c>
      <c r="B179" s="109" t="s">
        <v>892</v>
      </c>
      <c r="C179" s="90">
        <v>0</v>
      </c>
      <c r="D179" s="90">
        <f>D180</f>
        <v>23000</v>
      </c>
      <c r="E179" s="90">
        <v>23000</v>
      </c>
      <c r="F179" s="90">
        <f>F180</f>
        <v>23000</v>
      </c>
      <c r="G179" s="85">
        <f t="shared" si="8"/>
        <v>100</v>
      </c>
    </row>
    <row r="180" spans="1:7" ht="177.75" customHeight="1">
      <c r="A180" s="95" t="s">
        <v>886</v>
      </c>
      <c r="B180" s="109" t="s">
        <v>893</v>
      </c>
      <c r="C180" s="90">
        <v>0</v>
      </c>
      <c r="D180" s="90">
        <v>23000</v>
      </c>
      <c r="E180" s="90">
        <v>23000</v>
      </c>
      <c r="F180" s="90">
        <v>23000</v>
      </c>
      <c r="G180" s="85">
        <f t="shared" si="8"/>
        <v>100</v>
      </c>
    </row>
    <row r="181" spans="1:7" ht="202.5" customHeight="1">
      <c r="A181" s="95" t="s">
        <v>894</v>
      </c>
      <c r="B181" s="97" t="s">
        <v>895</v>
      </c>
      <c r="C181" s="90">
        <f>C182</f>
        <v>2221200</v>
      </c>
      <c r="D181" s="90">
        <f>D182</f>
        <v>10497600</v>
      </c>
      <c r="E181" s="90">
        <f>E182</f>
        <v>10497600</v>
      </c>
      <c r="F181" s="90">
        <f>F182</f>
        <v>9331200</v>
      </c>
      <c r="G181" s="85">
        <f t="shared" si="8"/>
        <v>88.88888888888889</v>
      </c>
    </row>
    <row r="182" spans="1:7" ht="213.75" customHeight="1">
      <c r="A182" s="95" t="s">
        <v>896</v>
      </c>
      <c r="B182" s="97" t="s">
        <v>897</v>
      </c>
      <c r="C182" s="90">
        <v>2221200</v>
      </c>
      <c r="D182" s="90">
        <v>10497600</v>
      </c>
      <c r="E182" s="90">
        <v>10497600</v>
      </c>
      <c r="F182" s="90">
        <v>9331200</v>
      </c>
      <c r="G182" s="85">
        <f t="shared" si="8"/>
        <v>88.88888888888889</v>
      </c>
    </row>
    <row r="183" spans="1:7" ht="149.25" customHeight="1">
      <c r="A183" s="95" t="s">
        <v>898</v>
      </c>
      <c r="B183" s="97" t="s">
        <v>899</v>
      </c>
      <c r="C183" s="90">
        <f>C184</f>
        <v>1110600</v>
      </c>
      <c r="D183" s="90">
        <f>D184</f>
        <v>1166400</v>
      </c>
      <c r="E183" s="90">
        <f>E184</f>
        <v>1166400</v>
      </c>
      <c r="F183" s="90">
        <f>F184</f>
        <v>1166400</v>
      </c>
      <c r="G183" s="85">
        <f t="shared" si="8"/>
        <v>100</v>
      </c>
    </row>
    <row r="184" spans="1:7" ht="160.5" customHeight="1">
      <c r="A184" s="95" t="s">
        <v>900</v>
      </c>
      <c r="B184" s="97" t="s">
        <v>901</v>
      </c>
      <c r="C184" s="90">
        <v>1110600</v>
      </c>
      <c r="D184" s="90">
        <v>1166400</v>
      </c>
      <c r="E184" s="90">
        <v>1166400</v>
      </c>
      <c r="F184" s="90">
        <v>1166400</v>
      </c>
      <c r="G184" s="85">
        <f t="shared" si="8"/>
        <v>100</v>
      </c>
    </row>
    <row r="185" spans="1:7" ht="60.75" customHeight="1" hidden="1">
      <c r="A185" s="95" t="s">
        <v>902</v>
      </c>
      <c r="B185" s="106" t="s">
        <v>903</v>
      </c>
      <c r="C185" s="90">
        <v>0</v>
      </c>
      <c r="D185" s="90">
        <v>0</v>
      </c>
      <c r="E185" s="90">
        <f>E186</f>
        <v>0</v>
      </c>
      <c r="F185" s="90">
        <f>F186</f>
        <v>0</v>
      </c>
      <c r="G185" s="85" t="e">
        <f t="shared" si="8"/>
        <v>#DIV/0!</v>
      </c>
    </row>
    <row r="186" spans="1:7" ht="60.75" customHeight="1" hidden="1">
      <c r="A186" s="95" t="s">
        <v>904</v>
      </c>
      <c r="B186" s="107" t="s">
        <v>905</v>
      </c>
      <c r="C186" s="90">
        <v>0</v>
      </c>
      <c r="D186" s="90">
        <v>0</v>
      </c>
      <c r="E186" s="90">
        <v>0</v>
      </c>
      <c r="F186" s="90">
        <v>0</v>
      </c>
      <c r="G186" s="85" t="e">
        <f t="shared" si="8"/>
        <v>#DIV/0!</v>
      </c>
    </row>
    <row r="187" spans="1:7" ht="55.5" customHeight="1">
      <c r="A187" s="95" t="s">
        <v>902</v>
      </c>
      <c r="B187" s="107" t="s">
        <v>903</v>
      </c>
      <c r="C187" s="90">
        <v>0</v>
      </c>
      <c r="D187" s="90">
        <f>D188</f>
        <v>1350592</v>
      </c>
      <c r="E187" s="90">
        <f>E188</f>
        <v>1350592</v>
      </c>
      <c r="F187" s="90">
        <f>F188</f>
        <v>1350592</v>
      </c>
      <c r="G187" s="85">
        <f t="shared" si="8"/>
        <v>100</v>
      </c>
    </row>
    <row r="188" spans="1:7" ht="60.75" customHeight="1">
      <c r="A188" s="95" t="s">
        <v>904</v>
      </c>
      <c r="B188" s="106" t="s">
        <v>905</v>
      </c>
      <c r="C188" s="90">
        <v>0</v>
      </c>
      <c r="D188" s="90">
        <v>1350592</v>
      </c>
      <c r="E188" s="90">
        <v>1350592</v>
      </c>
      <c r="F188" s="90">
        <v>1350592</v>
      </c>
      <c r="G188" s="85">
        <f t="shared" si="8"/>
        <v>100</v>
      </c>
    </row>
    <row r="189" spans="1:7" ht="60.75" customHeight="1">
      <c r="A189" s="95" t="s">
        <v>906</v>
      </c>
      <c r="B189" s="109" t="s">
        <v>907</v>
      </c>
      <c r="C189" s="90">
        <v>0</v>
      </c>
      <c r="D189" s="90">
        <f>D190</f>
        <v>75000</v>
      </c>
      <c r="E189" s="90">
        <f>E190</f>
        <v>39000</v>
      </c>
      <c r="F189" s="90">
        <f>F190</f>
        <v>39000</v>
      </c>
      <c r="G189" s="85">
        <f t="shared" si="8"/>
        <v>100</v>
      </c>
    </row>
    <row r="190" spans="1:7" ht="60.75" customHeight="1">
      <c r="A190" s="95" t="s">
        <v>908</v>
      </c>
      <c r="B190" s="113" t="s">
        <v>909</v>
      </c>
      <c r="C190" s="90">
        <v>0</v>
      </c>
      <c r="D190" s="90">
        <v>75000</v>
      </c>
      <c r="E190" s="90">
        <v>39000</v>
      </c>
      <c r="F190" s="90">
        <v>39000</v>
      </c>
      <c r="G190" s="85">
        <f t="shared" si="8"/>
        <v>100</v>
      </c>
    </row>
    <row r="191" spans="1:7" ht="24">
      <c r="A191" s="95" t="s">
        <v>910</v>
      </c>
      <c r="B191" s="96" t="s">
        <v>53</v>
      </c>
      <c r="C191" s="90">
        <f>C192+C195+C203</f>
        <v>7059404</v>
      </c>
      <c r="D191" s="90">
        <f>D194+D202+D192+D196+D198+D200</f>
        <v>27407900.57</v>
      </c>
      <c r="E191" s="90">
        <f>E194+E202+E192+E196+E198+E200</f>
        <v>13455428.57</v>
      </c>
      <c r="F191" s="90">
        <f>F194+F202+F192+F196+F198+F200</f>
        <v>8405069.35</v>
      </c>
      <c r="G191" s="85">
        <f t="shared" si="8"/>
        <v>62.46600995482078</v>
      </c>
    </row>
    <row r="192" spans="1:7" ht="143.25" customHeight="1">
      <c r="A192" s="95" t="s">
        <v>911</v>
      </c>
      <c r="B192" s="96" t="s">
        <v>912</v>
      </c>
      <c r="C192" s="90">
        <f>C193</f>
        <v>306204</v>
      </c>
      <c r="D192" s="90">
        <f>D193</f>
        <v>6754040.41</v>
      </c>
      <c r="E192" s="90">
        <f>E193</f>
        <v>2546220.41</v>
      </c>
      <c r="F192" s="90">
        <f>F193</f>
        <v>2546220.41</v>
      </c>
      <c r="G192" s="85">
        <f t="shared" si="8"/>
        <v>100</v>
      </c>
    </row>
    <row r="193" spans="1:7" ht="132">
      <c r="A193" s="95" t="s">
        <v>913</v>
      </c>
      <c r="B193" s="96" t="s">
        <v>914</v>
      </c>
      <c r="C193" s="90">
        <v>306204</v>
      </c>
      <c r="D193" s="90">
        <v>6754040.41</v>
      </c>
      <c r="E193" s="90">
        <v>2546220.41</v>
      </c>
      <c r="F193" s="90">
        <v>2546220.41</v>
      </c>
      <c r="G193" s="85">
        <f t="shared" si="8"/>
        <v>100</v>
      </c>
    </row>
    <row r="194" spans="1:7" ht="120">
      <c r="A194" s="95" t="s">
        <v>915</v>
      </c>
      <c r="B194" s="96" t="s">
        <v>916</v>
      </c>
      <c r="C194" s="90">
        <f>C195</f>
        <v>27300</v>
      </c>
      <c r="D194" s="90">
        <f>D195</f>
        <v>27300</v>
      </c>
      <c r="E194" s="90">
        <f>E195</f>
        <v>27300</v>
      </c>
      <c r="F194" s="90">
        <f>F195</f>
        <v>0</v>
      </c>
      <c r="G194" s="85">
        <v>0</v>
      </c>
    </row>
    <row r="195" spans="1:7" ht="84">
      <c r="A195" s="95" t="s">
        <v>917</v>
      </c>
      <c r="B195" s="96" t="s">
        <v>918</v>
      </c>
      <c r="C195" s="90">
        <v>27300</v>
      </c>
      <c r="D195" s="90">
        <v>27300</v>
      </c>
      <c r="E195" s="90">
        <v>27300</v>
      </c>
      <c r="F195" s="90">
        <v>0</v>
      </c>
      <c r="G195" s="85">
        <v>0</v>
      </c>
    </row>
    <row r="196" spans="1:7" ht="173.25" customHeight="1" hidden="1">
      <c r="A196" s="95" t="s">
        <v>919</v>
      </c>
      <c r="B196" s="107" t="s">
        <v>920</v>
      </c>
      <c r="C196" s="90">
        <v>0</v>
      </c>
      <c r="D196" s="90">
        <f>D197</f>
        <v>0</v>
      </c>
      <c r="E196" s="90">
        <f>E197</f>
        <v>0</v>
      </c>
      <c r="F196" s="90">
        <f>F197</f>
        <v>0</v>
      </c>
      <c r="G196" s="85">
        <v>0</v>
      </c>
    </row>
    <row r="197" spans="1:7" ht="183.75" customHeight="1" hidden="1">
      <c r="A197" s="95" t="s">
        <v>921</v>
      </c>
      <c r="B197" s="106" t="s">
        <v>922</v>
      </c>
      <c r="C197" s="90">
        <v>0</v>
      </c>
      <c r="D197" s="90">
        <v>0</v>
      </c>
      <c r="E197" s="90">
        <v>0</v>
      </c>
      <c r="F197" s="90">
        <v>0</v>
      </c>
      <c r="G197" s="85">
        <v>0</v>
      </c>
    </row>
    <row r="198" spans="1:7" ht="164.25" customHeight="1" hidden="1">
      <c r="A198" s="95" t="s">
        <v>923</v>
      </c>
      <c r="B198" s="109" t="s">
        <v>924</v>
      </c>
      <c r="C198" s="90">
        <v>0</v>
      </c>
      <c r="D198" s="90">
        <v>0</v>
      </c>
      <c r="E198" s="90">
        <f>E199</f>
        <v>0</v>
      </c>
      <c r="F198" s="90">
        <f>F199</f>
        <v>0</v>
      </c>
      <c r="G198" s="85">
        <v>0</v>
      </c>
    </row>
    <row r="199" spans="1:7" ht="173.25" customHeight="1" hidden="1">
      <c r="A199" s="95" t="s">
        <v>925</v>
      </c>
      <c r="B199" s="109" t="s">
        <v>926</v>
      </c>
      <c r="C199" s="90">
        <v>0</v>
      </c>
      <c r="D199" s="90">
        <v>0</v>
      </c>
      <c r="E199" s="90">
        <v>0</v>
      </c>
      <c r="F199" s="90">
        <v>0</v>
      </c>
      <c r="G199" s="85">
        <v>0</v>
      </c>
    </row>
    <row r="200" spans="1:7" ht="114.75" customHeight="1">
      <c r="A200" s="95" t="s">
        <v>919</v>
      </c>
      <c r="B200" s="106" t="s">
        <v>920</v>
      </c>
      <c r="C200" s="90">
        <v>0</v>
      </c>
      <c r="D200" s="90">
        <f>D201</f>
        <v>304406</v>
      </c>
      <c r="E200" s="90">
        <f>E201</f>
        <v>304406</v>
      </c>
      <c r="F200" s="90">
        <f>F201</f>
        <v>304406</v>
      </c>
      <c r="G200" s="85">
        <f t="shared" si="8"/>
        <v>100</v>
      </c>
    </row>
    <row r="201" spans="1:7" ht="102" customHeight="1">
      <c r="A201" s="95" t="s">
        <v>927</v>
      </c>
      <c r="B201" s="106" t="s">
        <v>922</v>
      </c>
      <c r="C201" s="90">
        <v>0</v>
      </c>
      <c r="D201" s="90">
        <v>304406</v>
      </c>
      <c r="E201" s="90">
        <v>304406</v>
      </c>
      <c r="F201" s="90">
        <v>304406</v>
      </c>
      <c r="G201" s="85">
        <f t="shared" si="8"/>
        <v>100</v>
      </c>
    </row>
    <row r="202" spans="1:7" ht="36">
      <c r="A202" s="95" t="s">
        <v>928</v>
      </c>
      <c r="B202" s="96" t="s">
        <v>929</v>
      </c>
      <c r="C202" s="90">
        <f>C203</f>
        <v>6725900</v>
      </c>
      <c r="D202" s="90">
        <f>D203</f>
        <v>20322154.16</v>
      </c>
      <c r="E202" s="90">
        <f>E203</f>
        <v>10577502.16</v>
      </c>
      <c r="F202" s="90">
        <f>F203</f>
        <v>5554442.9399999995</v>
      </c>
      <c r="G202" s="85">
        <f t="shared" si="8"/>
        <v>52.51185824385593</v>
      </c>
    </row>
    <row r="203" spans="1:7" ht="48">
      <c r="A203" s="95" t="s">
        <v>930</v>
      </c>
      <c r="B203" s="96" t="s">
        <v>931</v>
      </c>
      <c r="C203" s="90">
        <f>C208+C209+C205+C206+C207+C211+C210</f>
        <v>6725900</v>
      </c>
      <c r="D203" s="90">
        <f>D208+D209+D205+D206+D207+D211+D210+D212+D213+D214+D215+D216+D217+D218</f>
        <v>20322154.16</v>
      </c>
      <c r="E203" s="90">
        <f>E208+E209+E205+E206+E207+E211+E210+E212+E213+E214+E215+E216+E217+E218</f>
        <v>10577502.16</v>
      </c>
      <c r="F203" s="90">
        <f>F208+F209+F205+F206+F207+F211+F210+F212+F213+F215+F214+F217+F216</f>
        <v>5554442.9399999995</v>
      </c>
      <c r="G203" s="85">
        <f t="shared" si="8"/>
        <v>52.51185824385593</v>
      </c>
    </row>
    <row r="204" spans="1:7" ht="12">
      <c r="A204" s="95"/>
      <c r="B204" s="96" t="s">
        <v>805</v>
      </c>
      <c r="C204" s="90"/>
      <c r="D204" s="90"/>
      <c r="E204" s="90"/>
      <c r="F204" s="90"/>
      <c r="G204" s="85"/>
    </row>
    <row r="205" spans="1:7" ht="12" customHeight="1">
      <c r="A205" s="95"/>
      <c r="B205" s="96" t="s">
        <v>932</v>
      </c>
      <c r="C205" s="90">
        <v>0</v>
      </c>
      <c r="D205" s="90">
        <v>1270896</v>
      </c>
      <c r="E205" s="90">
        <v>1270896</v>
      </c>
      <c r="F205" s="90">
        <v>1270896</v>
      </c>
      <c r="G205" s="85">
        <f t="shared" si="8"/>
        <v>100</v>
      </c>
    </row>
    <row r="206" spans="1:7" ht="3.75" customHeight="1" hidden="1">
      <c r="A206" s="95"/>
      <c r="B206" s="96"/>
      <c r="C206" s="90"/>
      <c r="D206" s="90"/>
      <c r="E206" s="90"/>
      <c r="F206" s="90"/>
      <c r="G206" s="85" t="e">
        <f t="shared" si="8"/>
        <v>#DIV/0!</v>
      </c>
    </row>
    <row r="207" spans="1:7" ht="87.75" customHeight="1">
      <c r="A207" s="95"/>
      <c r="B207" s="96" t="s">
        <v>933</v>
      </c>
      <c r="C207" s="90">
        <v>0</v>
      </c>
      <c r="D207" s="90">
        <v>900</v>
      </c>
      <c r="E207" s="90">
        <v>900</v>
      </c>
      <c r="F207" s="90">
        <v>900</v>
      </c>
      <c r="G207" s="85">
        <f t="shared" si="8"/>
        <v>100</v>
      </c>
    </row>
    <row r="208" spans="1:7" ht="157.5" customHeight="1">
      <c r="A208" s="95"/>
      <c r="B208" s="96" t="s">
        <v>934</v>
      </c>
      <c r="C208" s="90">
        <v>0</v>
      </c>
      <c r="D208" s="90">
        <v>3612300</v>
      </c>
      <c r="E208" s="90">
        <v>2040000</v>
      </c>
      <c r="F208" s="90">
        <v>0</v>
      </c>
      <c r="G208" s="85">
        <v>0</v>
      </c>
    </row>
    <row r="209" spans="1:7" ht="36">
      <c r="A209" s="95"/>
      <c r="B209" s="96" t="s">
        <v>935</v>
      </c>
      <c r="C209" s="90">
        <v>0</v>
      </c>
      <c r="D209" s="90">
        <v>1458500</v>
      </c>
      <c r="E209" s="90">
        <v>1458500</v>
      </c>
      <c r="F209" s="90">
        <v>1205476.94</v>
      </c>
      <c r="G209" s="85">
        <f t="shared" si="8"/>
        <v>82.65182996229002</v>
      </c>
    </row>
    <row r="210" spans="1:7" ht="12">
      <c r="A210" s="95"/>
      <c r="B210" s="96" t="s">
        <v>936</v>
      </c>
      <c r="C210" s="90">
        <v>6725900</v>
      </c>
      <c r="D210" s="90">
        <v>6727082</v>
      </c>
      <c r="E210" s="90">
        <v>0</v>
      </c>
      <c r="F210" s="90">
        <v>0</v>
      </c>
      <c r="G210" s="85">
        <v>0</v>
      </c>
    </row>
    <row r="211" spans="1:7" ht="36">
      <c r="A211" s="95"/>
      <c r="B211" s="96" t="s">
        <v>937</v>
      </c>
      <c r="C211" s="90">
        <v>0</v>
      </c>
      <c r="D211" s="90">
        <v>150600</v>
      </c>
      <c r="E211" s="90">
        <v>150600</v>
      </c>
      <c r="F211" s="90">
        <v>150600</v>
      </c>
      <c r="G211" s="85">
        <f t="shared" si="8"/>
        <v>100</v>
      </c>
    </row>
    <row r="212" spans="1:7" ht="56.25" customHeight="1">
      <c r="A212" s="95"/>
      <c r="B212" s="96" t="s">
        <v>938</v>
      </c>
      <c r="C212" s="90">
        <v>0</v>
      </c>
      <c r="D212" s="90">
        <v>316000</v>
      </c>
      <c r="E212" s="90">
        <v>316000</v>
      </c>
      <c r="F212" s="90">
        <v>316000</v>
      </c>
      <c r="G212" s="85">
        <f t="shared" si="8"/>
        <v>100</v>
      </c>
    </row>
    <row r="213" spans="1:7" ht="33" customHeight="1">
      <c r="A213" s="95"/>
      <c r="B213" s="96" t="s">
        <v>939</v>
      </c>
      <c r="C213" s="90">
        <v>0</v>
      </c>
      <c r="D213" s="90">
        <v>121800</v>
      </c>
      <c r="E213" s="90">
        <v>91300</v>
      </c>
      <c r="F213" s="90">
        <v>91300</v>
      </c>
      <c r="G213" s="85">
        <f t="shared" si="8"/>
        <v>100</v>
      </c>
    </row>
    <row r="214" spans="1:7" ht="72" customHeight="1">
      <c r="A214" s="95"/>
      <c r="B214" s="96" t="s">
        <v>940</v>
      </c>
      <c r="C214" s="90">
        <v>0</v>
      </c>
      <c r="D214" s="90">
        <v>237500</v>
      </c>
      <c r="E214" s="90">
        <v>237500</v>
      </c>
      <c r="F214" s="90">
        <v>237500</v>
      </c>
      <c r="G214" s="85">
        <f t="shared" si="8"/>
        <v>100</v>
      </c>
    </row>
    <row r="215" spans="1:7" ht="58.5" customHeight="1">
      <c r="A215" s="95"/>
      <c r="B215" s="108" t="s">
        <v>941</v>
      </c>
      <c r="C215" s="90">
        <v>0</v>
      </c>
      <c r="D215" s="90">
        <v>2829540</v>
      </c>
      <c r="E215" s="90">
        <v>1414770</v>
      </c>
      <c r="F215" s="90">
        <v>1414770</v>
      </c>
      <c r="G215" s="85">
        <f t="shared" si="8"/>
        <v>100</v>
      </c>
    </row>
    <row r="216" spans="1:7" ht="26.25" customHeight="1">
      <c r="A216" s="95"/>
      <c r="B216" s="108" t="s">
        <v>942</v>
      </c>
      <c r="C216" s="90"/>
      <c r="D216" s="90">
        <v>867000</v>
      </c>
      <c r="E216" s="90">
        <v>867000</v>
      </c>
      <c r="F216" s="90">
        <v>867000</v>
      </c>
      <c r="G216" s="85">
        <f t="shared" si="8"/>
        <v>100</v>
      </c>
    </row>
    <row r="217" spans="1:7" ht="73.5" customHeight="1">
      <c r="A217" s="95"/>
      <c r="B217" s="107" t="s">
        <v>943</v>
      </c>
      <c r="C217" s="90">
        <v>0</v>
      </c>
      <c r="D217" s="90">
        <v>1322023</v>
      </c>
      <c r="E217" s="90">
        <v>1322023</v>
      </c>
      <c r="F217" s="90">
        <v>0</v>
      </c>
      <c r="G217" s="85">
        <f t="shared" si="8"/>
        <v>0</v>
      </c>
    </row>
    <row r="218" spans="1:7" ht="36" customHeight="1">
      <c r="A218" s="95"/>
      <c r="B218" s="107" t="s">
        <v>944</v>
      </c>
      <c r="C218" s="90">
        <v>0</v>
      </c>
      <c r="D218" s="90">
        <v>1408013.16</v>
      </c>
      <c r="E218" s="90">
        <v>1408013.16</v>
      </c>
      <c r="F218" s="90">
        <v>0</v>
      </c>
      <c r="G218" s="85">
        <f t="shared" si="8"/>
        <v>0</v>
      </c>
    </row>
    <row r="219" spans="1:7" ht="192">
      <c r="A219" s="95" t="s">
        <v>945</v>
      </c>
      <c r="B219" s="112" t="s">
        <v>946</v>
      </c>
      <c r="C219" s="90">
        <v>0</v>
      </c>
      <c r="D219" s="90">
        <v>0</v>
      </c>
      <c r="E219" s="90">
        <v>0</v>
      </c>
      <c r="F219" s="90">
        <f>F220+F221</f>
        <v>753686.39</v>
      </c>
      <c r="G219" s="85">
        <v>0</v>
      </c>
    </row>
    <row r="220" spans="1:7" ht="108">
      <c r="A220" s="95" t="s">
        <v>947</v>
      </c>
      <c r="B220" s="108" t="s">
        <v>948</v>
      </c>
      <c r="C220" s="90">
        <v>0</v>
      </c>
      <c r="D220" s="90">
        <v>0</v>
      </c>
      <c r="E220" s="90">
        <v>0</v>
      </c>
      <c r="F220" s="90">
        <v>24159.02</v>
      </c>
      <c r="G220" s="85">
        <v>0</v>
      </c>
    </row>
    <row r="221" spans="1:7" ht="60">
      <c r="A221" s="95" t="s">
        <v>949</v>
      </c>
      <c r="B221" s="111" t="s">
        <v>950</v>
      </c>
      <c r="C221" s="90">
        <v>0</v>
      </c>
      <c r="D221" s="90">
        <v>0</v>
      </c>
      <c r="E221" s="90">
        <v>0</v>
      </c>
      <c r="F221" s="90">
        <v>729527.37</v>
      </c>
      <c r="G221" s="85">
        <v>0</v>
      </c>
    </row>
    <row r="222" spans="1:7" ht="96">
      <c r="A222" s="95" t="s">
        <v>951</v>
      </c>
      <c r="B222" s="96" t="s">
        <v>952</v>
      </c>
      <c r="C222" s="90">
        <v>0</v>
      </c>
      <c r="D222" s="90">
        <v>0</v>
      </c>
      <c r="E222" s="90">
        <v>0</v>
      </c>
      <c r="F222" s="90">
        <f>F223</f>
        <v>-7684837.91</v>
      </c>
      <c r="G222" s="85">
        <v>0</v>
      </c>
    </row>
    <row r="223" spans="1:7" ht="91.5" customHeight="1">
      <c r="A223" s="95" t="s">
        <v>953</v>
      </c>
      <c r="B223" s="96" t="s">
        <v>954</v>
      </c>
      <c r="C223" s="90">
        <v>0</v>
      </c>
      <c r="D223" s="90">
        <v>0</v>
      </c>
      <c r="E223" s="90">
        <v>0</v>
      </c>
      <c r="F223" s="90">
        <v>-7684837.91</v>
      </c>
      <c r="G223" s="85">
        <v>0</v>
      </c>
    </row>
    <row r="224" spans="1:7" ht="12">
      <c r="A224" s="95"/>
      <c r="B224" s="96" t="s">
        <v>955</v>
      </c>
      <c r="C224" s="90">
        <f>C12+C99</f>
        <v>310272004</v>
      </c>
      <c r="D224" s="90">
        <f>D12+D99</f>
        <v>380488812.85</v>
      </c>
      <c r="E224" s="90">
        <f>E12+E99</f>
        <v>261868334.42</v>
      </c>
      <c r="F224" s="90">
        <f>F12+F99</f>
        <v>246847761.95</v>
      </c>
      <c r="G224" s="85">
        <f t="shared" si="8"/>
        <v>94.2640745383483</v>
      </c>
    </row>
    <row r="225" spans="3:6" ht="12">
      <c r="C225" s="84" t="s">
        <v>956</v>
      </c>
      <c r="D225" s="84" t="s">
        <v>956</v>
      </c>
      <c r="E225" s="84" t="s">
        <v>956</v>
      </c>
      <c r="F225" s="84" t="s">
        <v>956</v>
      </c>
    </row>
  </sheetData>
  <sheetProtection/>
  <mergeCells count="8">
    <mergeCell ref="A6:G6"/>
    <mergeCell ref="A8:D8"/>
    <mergeCell ref="A9:A10"/>
    <mergeCell ref="B9:B10"/>
    <mergeCell ref="C9:C10"/>
    <mergeCell ref="D9:E9"/>
    <mergeCell ref="F9:F10"/>
    <mergeCell ref="G9:G10"/>
  </mergeCells>
  <printOptions/>
  <pageMargins left="0.3937007874015748" right="0.1968503937007874" top="0.3937007874015748" bottom="0.3937007874015748" header="0" footer="0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02"/>
  <sheetViews>
    <sheetView showGridLines="0" zoomScale="50" zoomScaleNormal="50" workbookViewId="0" topLeftCell="A1">
      <selection activeCell="D11" sqref="D11:D12"/>
    </sheetView>
  </sheetViews>
  <sheetFormatPr defaultColWidth="8.8515625" defaultRowHeight="12.75" customHeight="1" outlineLevelRow="5"/>
  <cols>
    <col min="1" max="1" width="14.8515625" style="4" customWidth="1"/>
    <col min="2" max="2" width="12.421875" style="4" customWidth="1"/>
    <col min="3" max="3" width="7.28125" style="4" customWidth="1"/>
    <col min="4" max="4" width="65.7109375" style="22" customWidth="1"/>
    <col min="5" max="5" width="21.00390625" style="4" customWidth="1"/>
    <col min="6" max="8" width="17.7109375" style="4" customWidth="1"/>
    <col min="9" max="9" width="15.8515625" style="4" customWidth="1"/>
    <col min="10" max="16384" width="8.8515625" style="4" customWidth="1"/>
  </cols>
  <sheetData>
    <row r="1" spans="1:7" ht="14.25" customHeight="1">
      <c r="A1" s="1"/>
      <c r="B1" s="2"/>
      <c r="C1" s="2"/>
      <c r="D1" s="20"/>
      <c r="E1" s="2"/>
      <c r="G1" s="42" t="s">
        <v>552</v>
      </c>
    </row>
    <row r="2" spans="1:7" ht="15" customHeight="1">
      <c r="A2" s="1"/>
      <c r="B2" s="2"/>
      <c r="C2" s="2"/>
      <c r="D2" s="20"/>
      <c r="E2" s="3"/>
      <c r="G2" s="42" t="s">
        <v>553</v>
      </c>
    </row>
    <row r="3" ht="14.25" customHeight="1">
      <c r="G3" s="42" t="s">
        <v>554</v>
      </c>
    </row>
    <row r="4" spans="1:8" ht="15.75" customHeight="1">
      <c r="A4" s="41"/>
      <c r="B4" s="41"/>
      <c r="C4" s="41"/>
      <c r="D4" s="41"/>
      <c r="E4" s="41"/>
      <c r="F4" s="41"/>
      <c r="G4" s="43" t="s">
        <v>555</v>
      </c>
      <c r="H4" s="41"/>
    </row>
    <row r="5" spans="1:8" ht="15.75" customHeight="1">
      <c r="A5" s="41"/>
      <c r="B5" s="41"/>
      <c r="C5" s="41"/>
      <c r="D5" s="41"/>
      <c r="E5" s="41"/>
      <c r="F5" s="41"/>
      <c r="G5" s="43"/>
      <c r="H5" s="41"/>
    </row>
    <row r="6" spans="1:8" ht="15.75" customHeight="1">
      <c r="A6" s="41"/>
      <c r="B6" s="41"/>
      <c r="C6" s="41"/>
      <c r="D6" s="41"/>
      <c r="E6" s="41"/>
      <c r="F6" s="41"/>
      <c r="G6" s="43"/>
      <c r="H6" s="41"/>
    </row>
    <row r="7" spans="1:9" ht="15.75" customHeight="1">
      <c r="A7" s="132" t="s">
        <v>596</v>
      </c>
      <c r="B7" s="132"/>
      <c r="C7" s="132"/>
      <c r="D7" s="132"/>
      <c r="E7" s="132"/>
      <c r="F7" s="132"/>
      <c r="G7" s="132"/>
      <c r="H7" s="132"/>
      <c r="I7" s="132"/>
    </row>
    <row r="8" spans="1:9" ht="15.75" customHeight="1">
      <c r="A8" s="132"/>
      <c r="B8" s="132"/>
      <c r="C8" s="132"/>
      <c r="D8" s="132"/>
      <c r="E8" s="132"/>
      <c r="F8" s="132"/>
      <c r="G8" s="132"/>
      <c r="H8" s="132"/>
      <c r="I8" s="132"/>
    </row>
    <row r="9" spans="1:9" ht="15.75" customHeight="1">
      <c r="A9" s="132"/>
      <c r="B9" s="132"/>
      <c r="C9" s="132"/>
      <c r="D9" s="132"/>
      <c r="E9" s="132"/>
      <c r="F9" s="132"/>
      <c r="G9" s="132"/>
      <c r="H9" s="132"/>
      <c r="I9" s="132"/>
    </row>
    <row r="10" spans="1:8" ht="12.75" customHeight="1">
      <c r="A10" s="133"/>
      <c r="B10" s="133"/>
      <c r="C10" s="133"/>
      <c r="D10" s="133"/>
      <c r="E10" s="133"/>
      <c r="F10" s="133"/>
      <c r="G10" s="133"/>
      <c r="H10" s="133"/>
    </row>
    <row r="11" spans="1:9" ht="15.75">
      <c r="A11" s="134" t="s">
        <v>595</v>
      </c>
      <c r="B11" s="134" t="s">
        <v>425</v>
      </c>
      <c r="C11" s="134" t="s">
        <v>426</v>
      </c>
      <c r="D11" s="134" t="s">
        <v>427</v>
      </c>
      <c r="E11" s="134" t="s">
        <v>428</v>
      </c>
      <c r="F11" s="135" t="s">
        <v>429</v>
      </c>
      <c r="G11" s="135"/>
      <c r="H11" s="134" t="s">
        <v>432</v>
      </c>
      <c r="I11" s="134" t="s">
        <v>433</v>
      </c>
    </row>
    <row r="12" spans="1:9" ht="84" customHeight="1">
      <c r="A12" s="134"/>
      <c r="B12" s="134"/>
      <c r="C12" s="134"/>
      <c r="D12" s="134"/>
      <c r="E12" s="134"/>
      <c r="F12" s="23" t="s">
        <v>430</v>
      </c>
      <c r="G12" s="23" t="s">
        <v>431</v>
      </c>
      <c r="H12" s="134"/>
      <c r="I12" s="134"/>
    </row>
    <row r="13" spans="1:9" ht="20.25" customHeight="1">
      <c r="A13" s="5" t="s">
        <v>434</v>
      </c>
      <c r="B13" s="5" t="s">
        <v>435</v>
      </c>
      <c r="C13" s="5" t="s">
        <v>436</v>
      </c>
      <c r="D13" s="16" t="s">
        <v>437</v>
      </c>
      <c r="E13" s="5" t="s">
        <v>438</v>
      </c>
      <c r="F13" s="5" t="s">
        <v>439</v>
      </c>
      <c r="G13" s="5" t="s">
        <v>440</v>
      </c>
      <c r="H13" s="5" t="s">
        <v>441</v>
      </c>
      <c r="I13" s="5" t="s">
        <v>442</v>
      </c>
    </row>
    <row r="14" spans="1:9" ht="15.75">
      <c r="A14" s="6" t="s">
        <v>2</v>
      </c>
      <c r="B14" s="6" t="s">
        <v>1</v>
      </c>
      <c r="C14" s="6" t="s">
        <v>1</v>
      </c>
      <c r="D14" s="7" t="s">
        <v>484</v>
      </c>
      <c r="E14" s="8">
        <f>E15+E24+E37+E83+E115+E120+E125</f>
        <v>35263464</v>
      </c>
      <c r="F14" s="8">
        <f>F15+F24+F37+F83+F115+F120+F125</f>
        <v>60417215.199999996</v>
      </c>
      <c r="G14" s="8">
        <f>G15+G24+G37+G83+G115+G120+G125</f>
        <v>19761992.28</v>
      </c>
      <c r="H14" s="8">
        <f>H15+H24+H37+H83+H115+H120+H125</f>
        <v>19697908.79</v>
      </c>
      <c r="I14" s="24">
        <f>H14/G14*100</f>
        <v>99.67572353489452</v>
      </c>
    </row>
    <row r="15" spans="1:9" ht="30" outlineLevel="1">
      <c r="A15" s="5" t="s">
        <v>3</v>
      </c>
      <c r="B15" s="5" t="s">
        <v>1</v>
      </c>
      <c r="C15" s="5" t="s">
        <v>1</v>
      </c>
      <c r="D15" s="9" t="s">
        <v>485</v>
      </c>
      <c r="E15" s="10">
        <f>E16+E20</f>
        <v>802300</v>
      </c>
      <c r="F15" s="10">
        <f>F16+F20</f>
        <v>875888.59</v>
      </c>
      <c r="G15" s="10">
        <f>G16+G20</f>
        <v>652934.2799999999</v>
      </c>
      <c r="H15" s="10">
        <f>H16+H20</f>
        <v>652934.2799999999</v>
      </c>
      <c r="I15" s="25">
        <f aca="true" t="shared" si="0" ref="I15:I78">H15/G15*100</f>
        <v>100</v>
      </c>
    </row>
    <row r="16" spans="1:9" ht="30" outlineLevel="2">
      <c r="A16" s="5"/>
      <c r="B16" s="5" t="s">
        <v>4</v>
      </c>
      <c r="C16" s="5" t="s">
        <v>1</v>
      </c>
      <c r="D16" s="9" t="s">
        <v>5</v>
      </c>
      <c r="E16" s="10">
        <f>E17</f>
        <v>802300</v>
      </c>
      <c r="F16" s="10">
        <f aca="true" t="shared" si="1" ref="F16:H17">F17</f>
        <v>834206</v>
      </c>
      <c r="G16" s="10">
        <f t="shared" si="1"/>
        <v>611251.69</v>
      </c>
      <c r="H16" s="10">
        <f t="shared" si="1"/>
        <v>611251.69</v>
      </c>
      <c r="I16" s="25">
        <f t="shared" si="0"/>
        <v>100</v>
      </c>
    </row>
    <row r="17" spans="1:9" ht="15.75" outlineLevel="3">
      <c r="A17" s="5"/>
      <c r="B17" s="5" t="s">
        <v>6</v>
      </c>
      <c r="C17" s="5" t="s">
        <v>1</v>
      </c>
      <c r="D17" s="9" t="s">
        <v>7</v>
      </c>
      <c r="E17" s="10">
        <f>E18</f>
        <v>802300</v>
      </c>
      <c r="F17" s="10">
        <f t="shared" si="1"/>
        <v>834206</v>
      </c>
      <c r="G17" s="10">
        <f t="shared" si="1"/>
        <v>611251.69</v>
      </c>
      <c r="H17" s="10">
        <f t="shared" si="1"/>
        <v>611251.69</v>
      </c>
      <c r="I17" s="25">
        <f t="shared" si="0"/>
        <v>100</v>
      </c>
    </row>
    <row r="18" spans="1:9" ht="30" outlineLevel="3">
      <c r="A18" s="5"/>
      <c r="B18" s="5"/>
      <c r="C18" s="5" t="s">
        <v>443</v>
      </c>
      <c r="D18" s="9" t="s">
        <v>461</v>
      </c>
      <c r="E18" s="10">
        <f>E19</f>
        <v>802300</v>
      </c>
      <c r="F18" s="10">
        <f>F19</f>
        <v>834206</v>
      </c>
      <c r="G18" s="10">
        <f>G19</f>
        <v>611251.69</v>
      </c>
      <c r="H18" s="10">
        <f>H19</f>
        <v>611251.69</v>
      </c>
      <c r="I18" s="25">
        <f t="shared" si="0"/>
        <v>100</v>
      </c>
    </row>
    <row r="19" spans="1:9" ht="15.75" outlineLevel="3">
      <c r="A19" s="5"/>
      <c r="B19" s="5"/>
      <c r="C19" s="5" t="s">
        <v>444</v>
      </c>
      <c r="D19" s="9" t="s">
        <v>463</v>
      </c>
      <c r="E19" s="10">
        <v>802300</v>
      </c>
      <c r="F19" s="10">
        <v>834206</v>
      </c>
      <c r="G19" s="10">
        <v>611251.69</v>
      </c>
      <c r="H19" s="10">
        <v>611251.69</v>
      </c>
      <c r="I19" s="25">
        <f t="shared" si="0"/>
        <v>100</v>
      </c>
    </row>
    <row r="20" spans="1:9" ht="15.75" outlineLevel="2">
      <c r="A20" s="5"/>
      <c r="B20" s="5" t="s">
        <v>8</v>
      </c>
      <c r="C20" s="5" t="s">
        <v>1</v>
      </c>
      <c r="D20" s="9" t="s">
        <v>9</v>
      </c>
      <c r="E20" s="10">
        <f>E21</f>
        <v>0</v>
      </c>
      <c r="F20" s="10">
        <f aca="true" t="shared" si="2" ref="F20:H21">F21</f>
        <v>41682.59</v>
      </c>
      <c r="G20" s="10">
        <f t="shared" si="2"/>
        <v>41682.59</v>
      </c>
      <c r="H20" s="10">
        <f t="shared" si="2"/>
        <v>41682.59</v>
      </c>
      <c r="I20" s="25">
        <f t="shared" si="0"/>
        <v>100</v>
      </c>
    </row>
    <row r="21" spans="1:9" ht="45" outlineLevel="3">
      <c r="A21" s="5"/>
      <c r="B21" s="5" t="s">
        <v>10</v>
      </c>
      <c r="C21" s="5" t="s">
        <v>1</v>
      </c>
      <c r="D21" s="9" t="s">
        <v>11</v>
      </c>
      <c r="E21" s="10">
        <f>E22</f>
        <v>0</v>
      </c>
      <c r="F21" s="10">
        <f t="shared" si="2"/>
        <v>41682.59</v>
      </c>
      <c r="G21" s="10">
        <f t="shared" si="2"/>
        <v>41682.59</v>
      </c>
      <c r="H21" s="10">
        <f t="shared" si="2"/>
        <v>41682.59</v>
      </c>
      <c r="I21" s="25">
        <f t="shared" si="0"/>
        <v>100</v>
      </c>
    </row>
    <row r="22" spans="1:9" ht="15.75" outlineLevel="3">
      <c r="A22" s="5"/>
      <c r="B22" s="5"/>
      <c r="C22" s="5" t="s">
        <v>445</v>
      </c>
      <c r="D22" s="9" t="s">
        <v>22</v>
      </c>
      <c r="E22" s="10">
        <f>E23</f>
        <v>0</v>
      </c>
      <c r="F22" s="10">
        <v>41682.59</v>
      </c>
      <c r="G22" s="10">
        <v>41682.59</v>
      </c>
      <c r="H22" s="10">
        <v>41682.59</v>
      </c>
      <c r="I22" s="25">
        <f t="shared" si="0"/>
        <v>100</v>
      </c>
    </row>
    <row r="23" spans="1:9" ht="15.75" outlineLevel="5">
      <c r="A23" s="5"/>
      <c r="B23" s="5"/>
      <c r="C23" s="5" t="s">
        <v>12</v>
      </c>
      <c r="D23" s="9" t="s">
        <v>53</v>
      </c>
      <c r="E23" s="10">
        <v>0</v>
      </c>
      <c r="F23" s="10">
        <v>41682.59</v>
      </c>
      <c r="G23" s="10">
        <v>41682.59</v>
      </c>
      <c r="H23" s="10">
        <v>41682.59</v>
      </c>
      <c r="I23" s="25">
        <f t="shared" si="0"/>
        <v>100</v>
      </c>
    </row>
    <row r="24" spans="1:9" ht="45" outlineLevel="1">
      <c r="A24" s="5" t="s">
        <v>13</v>
      </c>
      <c r="B24" s="5" t="s">
        <v>1</v>
      </c>
      <c r="C24" s="5" t="s">
        <v>1</v>
      </c>
      <c r="D24" s="9" t="s">
        <v>486</v>
      </c>
      <c r="E24" s="10">
        <f>E25</f>
        <v>1430400</v>
      </c>
      <c r="F24" s="10">
        <f>F25</f>
        <v>1508716</v>
      </c>
      <c r="G24" s="10">
        <f>G25</f>
        <v>989255.34</v>
      </c>
      <c r="H24" s="10">
        <f>H25</f>
        <v>989255.34</v>
      </c>
      <c r="I24" s="25">
        <f t="shared" si="0"/>
        <v>100</v>
      </c>
    </row>
    <row r="25" spans="1:9" ht="30" outlineLevel="2">
      <c r="A25" s="5"/>
      <c r="B25" s="5" t="s">
        <v>4</v>
      </c>
      <c r="C25" s="5" t="s">
        <v>1</v>
      </c>
      <c r="D25" s="9" t="s">
        <v>5</v>
      </c>
      <c r="E25" s="10">
        <f>E26+E31+E34</f>
        <v>1430400</v>
      </c>
      <c r="F25" s="10">
        <f>F26+F31+F34</f>
        <v>1508716</v>
      </c>
      <c r="G25" s="10">
        <f>G26+G31+G34</f>
        <v>989255.34</v>
      </c>
      <c r="H25" s="10">
        <f>H26+H31+H34</f>
        <v>989255.34</v>
      </c>
      <c r="I25" s="25">
        <f t="shared" si="0"/>
        <v>100</v>
      </c>
    </row>
    <row r="26" spans="1:9" ht="15.75" outlineLevel="3">
      <c r="A26" s="5"/>
      <c r="B26" s="5" t="s">
        <v>14</v>
      </c>
      <c r="C26" s="5" t="s">
        <v>1</v>
      </c>
      <c r="D26" s="9" t="s">
        <v>15</v>
      </c>
      <c r="E26" s="10">
        <f>E27+E29</f>
        <v>436110</v>
      </c>
      <c r="F26" s="10">
        <f>F27+F29</f>
        <v>448407</v>
      </c>
      <c r="G26" s="10">
        <f>G27+G29</f>
        <v>319919.82</v>
      </c>
      <c r="H26" s="10">
        <f>H27+H29</f>
        <v>319919.82</v>
      </c>
      <c r="I26" s="25">
        <f t="shared" si="0"/>
        <v>100</v>
      </c>
    </row>
    <row r="27" spans="1:9" ht="30" outlineLevel="3">
      <c r="A27" s="5"/>
      <c r="B27" s="5"/>
      <c r="C27" s="5" t="s">
        <v>443</v>
      </c>
      <c r="D27" s="9" t="s">
        <v>461</v>
      </c>
      <c r="E27" s="10">
        <f>E28</f>
        <v>309210</v>
      </c>
      <c r="F27" s="10">
        <f>F28</f>
        <v>321507</v>
      </c>
      <c r="G27" s="10">
        <f>G28</f>
        <v>279859.64</v>
      </c>
      <c r="H27" s="10">
        <f>H28</f>
        <v>279859.64</v>
      </c>
      <c r="I27" s="25">
        <f t="shared" si="0"/>
        <v>100</v>
      </c>
    </row>
    <row r="28" spans="1:9" ht="15.75" outlineLevel="3">
      <c r="A28" s="5"/>
      <c r="B28" s="5"/>
      <c r="C28" s="5" t="s">
        <v>444</v>
      </c>
      <c r="D28" s="9" t="s">
        <v>463</v>
      </c>
      <c r="E28" s="10">
        <v>309210</v>
      </c>
      <c r="F28" s="10">
        <v>321507</v>
      </c>
      <c r="G28" s="10">
        <v>279859.64</v>
      </c>
      <c r="H28" s="10">
        <v>279859.64</v>
      </c>
      <c r="I28" s="25">
        <f t="shared" si="0"/>
        <v>100</v>
      </c>
    </row>
    <row r="29" spans="1:9" ht="15.75" outlineLevel="5">
      <c r="A29" s="5"/>
      <c r="B29" s="5"/>
      <c r="C29" s="5" t="s">
        <v>446</v>
      </c>
      <c r="D29" s="9" t="s">
        <v>464</v>
      </c>
      <c r="E29" s="10">
        <f>E30</f>
        <v>126900</v>
      </c>
      <c r="F29" s="10">
        <f>F30</f>
        <v>126900</v>
      </c>
      <c r="G29" s="10">
        <f>G30</f>
        <v>40060.18</v>
      </c>
      <c r="H29" s="10">
        <f>H30</f>
        <v>40060.18</v>
      </c>
      <c r="I29" s="25">
        <f t="shared" si="0"/>
        <v>100</v>
      </c>
    </row>
    <row r="30" spans="1:9" ht="15.75" outlineLevel="5">
      <c r="A30" s="5"/>
      <c r="B30" s="5"/>
      <c r="C30" s="5" t="s">
        <v>447</v>
      </c>
      <c r="D30" s="9" t="s">
        <v>465</v>
      </c>
      <c r="E30" s="10">
        <v>126900</v>
      </c>
      <c r="F30" s="10">
        <v>126900</v>
      </c>
      <c r="G30" s="10">
        <v>40060.18</v>
      </c>
      <c r="H30" s="10">
        <v>40060.18</v>
      </c>
      <c r="I30" s="25">
        <f t="shared" si="0"/>
        <v>100</v>
      </c>
    </row>
    <row r="31" spans="1:9" ht="15.75" outlineLevel="3">
      <c r="A31" s="5"/>
      <c r="B31" s="5" t="s">
        <v>16</v>
      </c>
      <c r="C31" s="5" t="s">
        <v>1</v>
      </c>
      <c r="D31" s="9" t="s">
        <v>17</v>
      </c>
      <c r="E31" s="10">
        <f>E32</f>
        <v>698990</v>
      </c>
      <c r="F31" s="10">
        <f aca="true" t="shared" si="3" ref="F31:H32">F32</f>
        <v>726788</v>
      </c>
      <c r="G31" s="10">
        <f t="shared" si="3"/>
        <v>538097.35</v>
      </c>
      <c r="H31" s="10">
        <f t="shared" si="3"/>
        <v>538097.35</v>
      </c>
      <c r="I31" s="25">
        <f t="shared" si="0"/>
        <v>100</v>
      </c>
    </row>
    <row r="32" spans="1:9" ht="30" outlineLevel="3">
      <c r="A32" s="5"/>
      <c r="B32" s="5"/>
      <c r="C32" s="5" t="s">
        <v>443</v>
      </c>
      <c r="D32" s="9" t="s">
        <v>461</v>
      </c>
      <c r="E32" s="10">
        <f>E33</f>
        <v>698990</v>
      </c>
      <c r="F32" s="10">
        <f t="shared" si="3"/>
        <v>726788</v>
      </c>
      <c r="G32" s="10">
        <f t="shared" si="3"/>
        <v>538097.35</v>
      </c>
      <c r="H32" s="10">
        <f t="shared" si="3"/>
        <v>538097.35</v>
      </c>
      <c r="I32" s="25">
        <f t="shared" si="0"/>
        <v>100</v>
      </c>
    </row>
    <row r="33" spans="1:9" ht="15.75" outlineLevel="3">
      <c r="A33" s="5"/>
      <c r="B33" s="5"/>
      <c r="C33" s="5" t="s">
        <v>444</v>
      </c>
      <c r="D33" s="9" t="s">
        <v>463</v>
      </c>
      <c r="E33" s="10">
        <v>698990</v>
      </c>
      <c r="F33" s="10">
        <v>726788</v>
      </c>
      <c r="G33" s="10">
        <v>538097.35</v>
      </c>
      <c r="H33" s="10">
        <v>538097.35</v>
      </c>
      <c r="I33" s="25">
        <f t="shared" si="0"/>
        <v>100</v>
      </c>
    </row>
    <row r="34" spans="1:9" ht="15.75" outlineLevel="3">
      <c r="A34" s="5"/>
      <c r="B34" s="5" t="s">
        <v>18</v>
      </c>
      <c r="C34" s="5" t="s">
        <v>1</v>
      </c>
      <c r="D34" s="9" t="s">
        <v>19</v>
      </c>
      <c r="E34" s="10">
        <f>E35</f>
        <v>295300</v>
      </c>
      <c r="F34" s="10">
        <f aca="true" t="shared" si="4" ref="F34:H35">F35</f>
        <v>333521</v>
      </c>
      <c r="G34" s="10">
        <f t="shared" si="4"/>
        <v>131238.17</v>
      </c>
      <c r="H34" s="10">
        <f t="shared" si="4"/>
        <v>131238.17</v>
      </c>
      <c r="I34" s="25">
        <f t="shared" si="0"/>
        <v>100</v>
      </c>
    </row>
    <row r="35" spans="1:9" ht="15.75" outlineLevel="3">
      <c r="A35" s="5"/>
      <c r="B35" s="5"/>
      <c r="C35" s="5" t="s">
        <v>446</v>
      </c>
      <c r="D35" s="9" t="s">
        <v>464</v>
      </c>
      <c r="E35" s="10">
        <f>E36</f>
        <v>295300</v>
      </c>
      <c r="F35" s="10">
        <f t="shared" si="4"/>
        <v>333521</v>
      </c>
      <c r="G35" s="10">
        <f t="shared" si="4"/>
        <v>131238.17</v>
      </c>
      <c r="H35" s="10">
        <f t="shared" si="4"/>
        <v>131238.17</v>
      </c>
      <c r="I35" s="25">
        <f t="shared" si="0"/>
        <v>100</v>
      </c>
    </row>
    <row r="36" spans="1:9" ht="15.75" outlineLevel="3">
      <c r="A36" s="5"/>
      <c r="B36" s="5"/>
      <c r="C36" s="5" t="s">
        <v>447</v>
      </c>
      <c r="D36" s="9" t="s">
        <v>465</v>
      </c>
      <c r="E36" s="10">
        <v>295300</v>
      </c>
      <c r="F36" s="10">
        <v>333521</v>
      </c>
      <c r="G36" s="10">
        <v>131238.17</v>
      </c>
      <c r="H36" s="10">
        <v>131238.17</v>
      </c>
      <c r="I36" s="25">
        <f t="shared" si="0"/>
        <v>100</v>
      </c>
    </row>
    <row r="37" spans="1:9" ht="45" outlineLevel="1">
      <c r="A37" s="5" t="s">
        <v>20</v>
      </c>
      <c r="B37" s="5" t="s">
        <v>1</v>
      </c>
      <c r="C37" s="5" t="s">
        <v>1</v>
      </c>
      <c r="D37" s="9" t="s">
        <v>487</v>
      </c>
      <c r="E37" s="10">
        <f>E38+E48+E52+E76</f>
        <v>11847800</v>
      </c>
      <c r="F37" s="10">
        <f>F38+F48+F52+F76</f>
        <v>13137249.31</v>
      </c>
      <c r="G37" s="10">
        <f>G38+G48+G52+G76</f>
        <v>9471468.06</v>
      </c>
      <c r="H37" s="10">
        <f>H38+H48+H52+H76</f>
        <v>9462275.549999999</v>
      </c>
      <c r="I37" s="25">
        <f t="shared" si="0"/>
        <v>99.90294524627261</v>
      </c>
    </row>
    <row r="38" spans="1:9" ht="30" outlineLevel="2">
      <c r="A38" s="5"/>
      <c r="B38" s="5" t="s">
        <v>4</v>
      </c>
      <c r="C38" s="5" t="s">
        <v>1</v>
      </c>
      <c r="D38" s="9" t="s">
        <v>5</v>
      </c>
      <c r="E38" s="10">
        <f>E39</f>
        <v>11494100</v>
      </c>
      <c r="F38" s="10">
        <f>F39</f>
        <v>12543292</v>
      </c>
      <c r="G38" s="10">
        <f>G39</f>
        <v>8996099.16</v>
      </c>
      <c r="H38" s="10">
        <f>H39</f>
        <v>8996099.16</v>
      </c>
      <c r="I38" s="25">
        <f t="shared" si="0"/>
        <v>100</v>
      </c>
    </row>
    <row r="39" spans="1:9" ht="15.75" outlineLevel="3">
      <c r="A39" s="5"/>
      <c r="B39" s="5" t="s">
        <v>14</v>
      </c>
      <c r="C39" s="5" t="s">
        <v>1</v>
      </c>
      <c r="D39" s="9" t="s">
        <v>15</v>
      </c>
      <c r="E39" s="10">
        <f>E40+E42+E44+E46</f>
        <v>11494100</v>
      </c>
      <c r="F39" s="10">
        <f>F40+F42+F44+F46</f>
        <v>12543292</v>
      </c>
      <c r="G39" s="10">
        <f>G40+G42+G44+G46</f>
        <v>8996099.16</v>
      </c>
      <c r="H39" s="10">
        <f>H40+H42+H44+H46</f>
        <v>8996099.16</v>
      </c>
      <c r="I39" s="25">
        <f t="shared" si="0"/>
        <v>100</v>
      </c>
    </row>
    <row r="40" spans="1:9" ht="30" outlineLevel="3">
      <c r="A40" s="5"/>
      <c r="B40" s="5"/>
      <c r="C40" s="5" t="s">
        <v>443</v>
      </c>
      <c r="D40" s="9" t="s">
        <v>461</v>
      </c>
      <c r="E40" s="10">
        <f>E41</f>
        <v>8372200</v>
      </c>
      <c r="F40" s="10">
        <f>F41</f>
        <v>8695492</v>
      </c>
      <c r="G40" s="10">
        <f>G41</f>
        <v>5820081.57</v>
      </c>
      <c r="H40" s="10">
        <f>H41</f>
        <v>5820081.57</v>
      </c>
      <c r="I40" s="25">
        <f t="shared" si="0"/>
        <v>100</v>
      </c>
    </row>
    <row r="41" spans="1:9" ht="15.75" outlineLevel="3">
      <c r="A41" s="5"/>
      <c r="B41" s="5"/>
      <c r="C41" s="5" t="s">
        <v>444</v>
      </c>
      <c r="D41" s="9" t="s">
        <v>463</v>
      </c>
      <c r="E41" s="10">
        <v>8372200</v>
      </c>
      <c r="F41" s="10">
        <v>8695492</v>
      </c>
      <c r="G41" s="10">
        <v>5820081.57</v>
      </c>
      <c r="H41" s="10">
        <v>5820081.57</v>
      </c>
      <c r="I41" s="25">
        <f t="shared" si="0"/>
        <v>100</v>
      </c>
    </row>
    <row r="42" spans="1:9" ht="15.75" outlineLevel="5">
      <c r="A42" s="5"/>
      <c r="B42" s="5"/>
      <c r="C42" s="5" t="s">
        <v>446</v>
      </c>
      <c r="D42" s="9" t="s">
        <v>464</v>
      </c>
      <c r="E42" s="10">
        <f>E43</f>
        <v>2963600</v>
      </c>
      <c r="F42" s="10">
        <f>F43</f>
        <v>3604366</v>
      </c>
      <c r="G42" s="10">
        <f>G43</f>
        <v>2972158.59</v>
      </c>
      <c r="H42" s="10">
        <f>H43</f>
        <v>2972158.59</v>
      </c>
      <c r="I42" s="25">
        <f t="shared" si="0"/>
        <v>100</v>
      </c>
    </row>
    <row r="43" spans="1:9" ht="15.75" outlineLevel="5">
      <c r="A43" s="5"/>
      <c r="B43" s="5"/>
      <c r="C43" s="5" t="s">
        <v>447</v>
      </c>
      <c r="D43" s="9" t="s">
        <v>465</v>
      </c>
      <c r="E43" s="10">
        <v>2963600</v>
      </c>
      <c r="F43" s="10">
        <v>3604366</v>
      </c>
      <c r="G43" s="10">
        <v>2972158.59</v>
      </c>
      <c r="H43" s="10">
        <v>2972158.59</v>
      </c>
      <c r="I43" s="25">
        <f t="shared" si="0"/>
        <v>100</v>
      </c>
    </row>
    <row r="44" spans="1:9" ht="15.75" outlineLevel="5">
      <c r="A44" s="5"/>
      <c r="B44" s="5"/>
      <c r="C44" s="5" t="s">
        <v>445</v>
      </c>
      <c r="D44" s="9" t="s">
        <v>22</v>
      </c>
      <c r="E44" s="10">
        <f>E45</f>
        <v>0</v>
      </c>
      <c r="F44" s="10">
        <f>F45</f>
        <v>81500</v>
      </c>
      <c r="G44" s="10">
        <f>G45</f>
        <v>81500</v>
      </c>
      <c r="H44" s="10">
        <f>H45</f>
        <v>81500</v>
      </c>
      <c r="I44" s="25">
        <f t="shared" si="0"/>
        <v>100</v>
      </c>
    </row>
    <row r="45" spans="1:9" ht="15.75" outlineLevel="5">
      <c r="A45" s="5"/>
      <c r="B45" s="5"/>
      <c r="C45" s="5" t="s">
        <v>12</v>
      </c>
      <c r="D45" s="9" t="s">
        <v>53</v>
      </c>
      <c r="E45" s="10">
        <v>0</v>
      </c>
      <c r="F45" s="10">
        <v>81500</v>
      </c>
      <c r="G45" s="10">
        <v>81500</v>
      </c>
      <c r="H45" s="10">
        <v>81500</v>
      </c>
      <c r="I45" s="25">
        <f t="shared" si="0"/>
        <v>100</v>
      </c>
    </row>
    <row r="46" spans="1:9" ht="15.75" outlineLevel="5">
      <c r="A46" s="5"/>
      <c r="B46" s="5"/>
      <c r="C46" s="5" t="s">
        <v>448</v>
      </c>
      <c r="D46" s="9" t="s">
        <v>479</v>
      </c>
      <c r="E46" s="10">
        <f>E47</f>
        <v>158300</v>
      </c>
      <c r="F46" s="10">
        <f>F47</f>
        <v>161934</v>
      </c>
      <c r="G46" s="10">
        <f>G47</f>
        <v>122359</v>
      </c>
      <c r="H46" s="10">
        <f>H47</f>
        <v>122359</v>
      </c>
      <c r="I46" s="25">
        <f t="shared" si="0"/>
        <v>100</v>
      </c>
    </row>
    <row r="47" spans="1:9" ht="30" outlineLevel="5">
      <c r="A47" s="5"/>
      <c r="B47" s="5"/>
      <c r="C47" s="5" t="s">
        <v>449</v>
      </c>
      <c r="D47" s="9" t="s">
        <v>482</v>
      </c>
      <c r="E47" s="10">
        <v>158300</v>
      </c>
      <c r="F47" s="10">
        <v>161934</v>
      </c>
      <c r="G47" s="10">
        <v>122359</v>
      </c>
      <c r="H47" s="10">
        <v>122359</v>
      </c>
      <c r="I47" s="25">
        <f t="shared" si="0"/>
        <v>100</v>
      </c>
    </row>
    <row r="48" spans="1:9" ht="15.75" outlineLevel="2">
      <c r="A48" s="5"/>
      <c r="B48" s="5" t="s">
        <v>8</v>
      </c>
      <c r="C48" s="5" t="s">
        <v>1</v>
      </c>
      <c r="D48" s="9" t="s">
        <v>9</v>
      </c>
      <c r="E48" s="10">
        <f>E49</f>
        <v>0</v>
      </c>
      <c r="F48" s="10">
        <f aca="true" t="shared" si="5" ref="F48:H50">F49</f>
        <v>101318.9</v>
      </c>
      <c r="G48" s="10">
        <f t="shared" si="5"/>
        <v>101318.9</v>
      </c>
      <c r="H48" s="10">
        <f t="shared" si="5"/>
        <v>101318.9</v>
      </c>
      <c r="I48" s="25">
        <f t="shared" si="0"/>
        <v>100</v>
      </c>
    </row>
    <row r="49" spans="1:9" ht="45" outlineLevel="3">
      <c r="A49" s="5"/>
      <c r="B49" s="5" t="s">
        <v>10</v>
      </c>
      <c r="C49" s="5" t="s">
        <v>1</v>
      </c>
      <c r="D49" s="9" t="s">
        <v>11</v>
      </c>
      <c r="E49" s="10">
        <f>E50</f>
        <v>0</v>
      </c>
      <c r="F49" s="10">
        <f t="shared" si="5"/>
        <v>101318.9</v>
      </c>
      <c r="G49" s="10">
        <f t="shared" si="5"/>
        <v>101318.9</v>
      </c>
      <c r="H49" s="10">
        <f t="shared" si="5"/>
        <v>101318.9</v>
      </c>
      <c r="I49" s="25">
        <f t="shared" si="0"/>
        <v>100</v>
      </c>
    </row>
    <row r="50" spans="1:9" ht="15.75" outlineLevel="3">
      <c r="A50" s="5"/>
      <c r="B50" s="5"/>
      <c r="C50" s="5" t="s">
        <v>445</v>
      </c>
      <c r="D50" s="9" t="s">
        <v>22</v>
      </c>
      <c r="E50" s="10">
        <f>E51</f>
        <v>0</v>
      </c>
      <c r="F50" s="10">
        <f t="shared" si="5"/>
        <v>101318.9</v>
      </c>
      <c r="G50" s="10">
        <f t="shared" si="5"/>
        <v>101318.9</v>
      </c>
      <c r="H50" s="10">
        <f t="shared" si="5"/>
        <v>101318.9</v>
      </c>
      <c r="I50" s="25">
        <f t="shared" si="0"/>
        <v>100</v>
      </c>
    </row>
    <row r="51" spans="1:9" ht="15.75" outlineLevel="5">
      <c r="A51" s="5"/>
      <c r="B51" s="5"/>
      <c r="C51" s="5" t="s">
        <v>12</v>
      </c>
      <c r="D51" s="9" t="s">
        <v>53</v>
      </c>
      <c r="E51" s="10">
        <v>0</v>
      </c>
      <c r="F51" s="10">
        <v>101318.9</v>
      </c>
      <c r="G51" s="10">
        <v>101318.9</v>
      </c>
      <c r="H51" s="10">
        <v>101318.9</v>
      </c>
      <c r="I51" s="25">
        <f t="shared" si="0"/>
        <v>100</v>
      </c>
    </row>
    <row r="52" spans="1:9" ht="15.75" outlineLevel="2">
      <c r="A52" s="5"/>
      <c r="B52" s="5" t="s">
        <v>21</v>
      </c>
      <c r="C52" s="5" t="s">
        <v>1</v>
      </c>
      <c r="D52" s="9" t="s">
        <v>22</v>
      </c>
      <c r="E52" s="10">
        <f>E53+E72</f>
        <v>353700</v>
      </c>
      <c r="F52" s="10">
        <f>F53+F72</f>
        <v>358238.41</v>
      </c>
      <c r="G52" s="10">
        <f>G53+G72</f>
        <v>272050</v>
      </c>
      <c r="H52" s="10">
        <f>H53+H72</f>
        <v>263259.20999999996</v>
      </c>
      <c r="I52" s="25">
        <f t="shared" si="0"/>
        <v>96.76868590332658</v>
      </c>
    </row>
    <row r="53" spans="1:9" ht="30" outlineLevel="3">
      <c r="A53" s="5"/>
      <c r="B53" s="5" t="s">
        <v>23</v>
      </c>
      <c r="C53" s="5" t="s">
        <v>1</v>
      </c>
      <c r="D53" s="9" t="s">
        <v>24</v>
      </c>
      <c r="E53" s="10">
        <f>E54+E57+E62+E67</f>
        <v>353700</v>
      </c>
      <c r="F53" s="10">
        <f>F54+F57+F62+F67</f>
        <v>353700</v>
      </c>
      <c r="G53" s="10">
        <f>G54+G57+G62+G67</f>
        <v>272050</v>
      </c>
      <c r="H53" s="10">
        <f>H54+H57+H62+H67</f>
        <v>263259.20999999996</v>
      </c>
      <c r="I53" s="25">
        <f t="shared" si="0"/>
        <v>96.76868590332658</v>
      </c>
    </row>
    <row r="54" spans="1:9" ht="15.75" outlineLevel="4">
      <c r="A54" s="5"/>
      <c r="B54" s="5" t="s">
        <v>25</v>
      </c>
      <c r="C54" s="5" t="s">
        <v>1</v>
      </c>
      <c r="D54" s="9" t="s">
        <v>26</v>
      </c>
      <c r="E54" s="10">
        <f>E55</f>
        <v>2200</v>
      </c>
      <c r="F54" s="10">
        <f aca="true" t="shared" si="6" ref="F54:H55">F55</f>
        <v>2200</v>
      </c>
      <c r="G54" s="10">
        <f t="shared" si="6"/>
        <v>2200</v>
      </c>
      <c r="H54" s="10">
        <f t="shared" si="6"/>
        <v>0</v>
      </c>
      <c r="I54" s="25">
        <f t="shared" si="0"/>
        <v>0</v>
      </c>
    </row>
    <row r="55" spans="1:9" ht="15.75" outlineLevel="4">
      <c r="A55" s="5"/>
      <c r="B55" s="5"/>
      <c r="C55" s="5" t="s">
        <v>446</v>
      </c>
      <c r="D55" s="9" t="s">
        <v>464</v>
      </c>
      <c r="E55" s="10">
        <f>E56</f>
        <v>2200</v>
      </c>
      <c r="F55" s="10">
        <f t="shared" si="6"/>
        <v>2200</v>
      </c>
      <c r="G55" s="10">
        <f t="shared" si="6"/>
        <v>2200</v>
      </c>
      <c r="H55" s="10">
        <f t="shared" si="6"/>
        <v>0</v>
      </c>
      <c r="I55" s="25">
        <f t="shared" si="0"/>
        <v>0</v>
      </c>
    </row>
    <row r="56" spans="1:9" ht="15.75" outlineLevel="5">
      <c r="A56" s="5"/>
      <c r="B56" s="5"/>
      <c r="C56" s="5" t="s">
        <v>447</v>
      </c>
      <c r="D56" s="9" t="s">
        <v>465</v>
      </c>
      <c r="E56" s="10">
        <v>2200</v>
      </c>
      <c r="F56" s="10">
        <v>2200</v>
      </c>
      <c r="G56" s="10">
        <v>2200</v>
      </c>
      <c r="H56" s="10">
        <v>0</v>
      </c>
      <c r="I56" s="25">
        <f t="shared" si="0"/>
        <v>0</v>
      </c>
    </row>
    <row r="57" spans="1:9" ht="30" outlineLevel="4">
      <c r="A57" s="5"/>
      <c r="B57" s="5" t="s">
        <v>27</v>
      </c>
      <c r="C57" s="5" t="s">
        <v>1</v>
      </c>
      <c r="D57" s="9" t="s">
        <v>28</v>
      </c>
      <c r="E57" s="10">
        <f>E58+E60</f>
        <v>133200</v>
      </c>
      <c r="F57" s="10">
        <f>F58+F60</f>
        <v>133200</v>
      </c>
      <c r="G57" s="10">
        <f>G58+G60</f>
        <v>102200</v>
      </c>
      <c r="H57" s="10">
        <f>H58+H60</f>
        <v>102200</v>
      </c>
      <c r="I57" s="25">
        <f t="shared" si="0"/>
        <v>100</v>
      </c>
    </row>
    <row r="58" spans="1:9" ht="30" outlineLevel="4">
      <c r="A58" s="5"/>
      <c r="B58" s="5"/>
      <c r="C58" s="5" t="s">
        <v>443</v>
      </c>
      <c r="D58" s="9" t="s">
        <v>461</v>
      </c>
      <c r="E58" s="10">
        <f>E59</f>
        <v>62780</v>
      </c>
      <c r="F58" s="10">
        <f>F59</f>
        <v>62780</v>
      </c>
      <c r="G58" s="10">
        <f>G59</f>
        <v>47180</v>
      </c>
      <c r="H58" s="10">
        <f>H59</f>
        <v>47180</v>
      </c>
      <c r="I58" s="25">
        <f t="shared" si="0"/>
        <v>100</v>
      </c>
    </row>
    <row r="59" spans="1:9" ht="15.75" outlineLevel="5">
      <c r="A59" s="5"/>
      <c r="B59" s="5"/>
      <c r="C59" s="5" t="s">
        <v>444</v>
      </c>
      <c r="D59" s="9" t="s">
        <v>463</v>
      </c>
      <c r="E59" s="10">
        <v>62780</v>
      </c>
      <c r="F59" s="10">
        <v>62780</v>
      </c>
      <c r="G59" s="10">
        <v>47180</v>
      </c>
      <c r="H59" s="10">
        <v>47180</v>
      </c>
      <c r="I59" s="25">
        <f t="shared" si="0"/>
        <v>100</v>
      </c>
    </row>
    <row r="60" spans="1:9" ht="15.75" outlineLevel="5">
      <c r="A60" s="5"/>
      <c r="B60" s="5"/>
      <c r="C60" s="5" t="s">
        <v>446</v>
      </c>
      <c r="D60" s="9" t="s">
        <v>464</v>
      </c>
      <c r="E60" s="10">
        <f>E61</f>
        <v>70420</v>
      </c>
      <c r="F60" s="10">
        <f>F61</f>
        <v>70420</v>
      </c>
      <c r="G60" s="10">
        <f>G61</f>
        <v>55020</v>
      </c>
      <c r="H60" s="10">
        <f>H61</f>
        <v>55020</v>
      </c>
      <c r="I60" s="25">
        <f t="shared" si="0"/>
        <v>100</v>
      </c>
    </row>
    <row r="61" spans="1:9" ht="15.75" outlineLevel="5">
      <c r="A61" s="5"/>
      <c r="B61" s="5"/>
      <c r="C61" s="5" t="s">
        <v>447</v>
      </c>
      <c r="D61" s="9" t="s">
        <v>465</v>
      </c>
      <c r="E61" s="10">
        <v>70420</v>
      </c>
      <c r="F61" s="10">
        <v>70420</v>
      </c>
      <c r="G61" s="10">
        <v>55020</v>
      </c>
      <c r="H61" s="10">
        <v>55020</v>
      </c>
      <c r="I61" s="25">
        <f t="shared" si="0"/>
        <v>100</v>
      </c>
    </row>
    <row r="62" spans="1:9" ht="30" outlineLevel="4">
      <c r="A62" s="5"/>
      <c r="B62" s="5" t="s">
        <v>29</v>
      </c>
      <c r="C62" s="5" t="s">
        <v>1</v>
      </c>
      <c r="D62" s="9" t="s">
        <v>30</v>
      </c>
      <c r="E62" s="10">
        <f>E63+E65</f>
        <v>202600</v>
      </c>
      <c r="F62" s="10">
        <f>F63+F65</f>
        <v>202600</v>
      </c>
      <c r="G62" s="10">
        <f>G63+G65</f>
        <v>151950</v>
      </c>
      <c r="H62" s="10">
        <f>H63+H65</f>
        <v>145359.21</v>
      </c>
      <c r="I62" s="25">
        <f t="shared" si="0"/>
        <v>95.66252714708784</v>
      </c>
    </row>
    <row r="63" spans="1:9" ht="30" outlineLevel="4">
      <c r="A63" s="5"/>
      <c r="B63" s="5"/>
      <c r="C63" s="5" t="s">
        <v>443</v>
      </c>
      <c r="D63" s="9" t="s">
        <v>461</v>
      </c>
      <c r="E63" s="10">
        <f>E64</f>
        <v>193042</v>
      </c>
      <c r="F63" s="10">
        <f>F64</f>
        <v>191382</v>
      </c>
      <c r="G63" s="10">
        <f>G64</f>
        <v>143120</v>
      </c>
      <c r="H63" s="10">
        <f>H64</f>
        <v>136529.21</v>
      </c>
      <c r="I63" s="25">
        <f t="shared" si="0"/>
        <v>95.39492034656232</v>
      </c>
    </row>
    <row r="64" spans="1:9" ht="15.75" outlineLevel="4">
      <c r="A64" s="5"/>
      <c r="B64" s="5"/>
      <c r="C64" s="5" t="s">
        <v>444</v>
      </c>
      <c r="D64" s="9" t="s">
        <v>463</v>
      </c>
      <c r="E64" s="10">
        <v>193042</v>
      </c>
      <c r="F64" s="10">
        <v>191382</v>
      </c>
      <c r="G64" s="10">
        <v>143120</v>
      </c>
      <c r="H64" s="10">
        <v>136529.21</v>
      </c>
      <c r="I64" s="25">
        <f t="shared" si="0"/>
        <v>95.39492034656232</v>
      </c>
    </row>
    <row r="65" spans="1:9" ht="15.75" outlineLevel="5">
      <c r="A65" s="5"/>
      <c r="B65" s="5"/>
      <c r="C65" s="5" t="s">
        <v>446</v>
      </c>
      <c r="D65" s="9" t="s">
        <v>464</v>
      </c>
      <c r="E65" s="10">
        <f>E66</f>
        <v>9558</v>
      </c>
      <c r="F65" s="10">
        <f>F66</f>
        <v>11218</v>
      </c>
      <c r="G65" s="10">
        <f>G66</f>
        <v>8830</v>
      </c>
      <c r="H65" s="10">
        <f>H66</f>
        <v>8830</v>
      </c>
      <c r="I65" s="25">
        <f t="shared" si="0"/>
        <v>100</v>
      </c>
    </row>
    <row r="66" spans="1:9" ht="15.75" outlineLevel="5">
      <c r="A66" s="5"/>
      <c r="B66" s="5"/>
      <c r="C66" s="5" t="s">
        <v>447</v>
      </c>
      <c r="D66" s="9" t="s">
        <v>465</v>
      </c>
      <c r="E66" s="10">
        <v>9558</v>
      </c>
      <c r="F66" s="10">
        <v>11218</v>
      </c>
      <c r="G66" s="10">
        <v>8830</v>
      </c>
      <c r="H66" s="10">
        <v>8830</v>
      </c>
      <c r="I66" s="25">
        <f t="shared" si="0"/>
        <v>100</v>
      </c>
    </row>
    <row r="67" spans="1:9" ht="60" outlineLevel="4">
      <c r="A67" s="5"/>
      <c r="B67" s="5" t="s">
        <v>31</v>
      </c>
      <c r="C67" s="5" t="s">
        <v>1</v>
      </c>
      <c r="D67" s="9" t="s">
        <v>32</v>
      </c>
      <c r="E67" s="10">
        <f>E68+E70</f>
        <v>15700</v>
      </c>
      <c r="F67" s="10">
        <f>F68+F70</f>
        <v>15700</v>
      </c>
      <c r="G67" s="10">
        <f>G68+G70</f>
        <v>15700</v>
      </c>
      <c r="H67" s="10">
        <f>H68+H70</f>
        <v>15700</v>
      </c>
      <c r="I67" s="25">
        <f t="shared" si="0"/>
        <v>100</v>
      </c>
    </row>
    <row r="68" spans="1:9" ht="30" outlineLevel="4">
      <c r="A68" s="5"/>
      <c r="B68" s="5"/>
      <c r="C68" s="5" t="s">
        <v>443</v>
      </c>
      <c r="D68" s="9" t="s">
        <v>461</v>
      </c>
      <c r="E68" s="10">
        <f>E69</f>
        <v>14322</v>
      </c>
      <c r="F68" s="10">
        <f>F69</f>
        <v>14322</v>
      </c>
      <c r="G68" s="10">
        <f>G69</f>
        <v>14322</v>
      </c>
      <c r="H68" s="10">
        <f>H69</f>
        <v>14322</v>
      </c>
      <c r="I68" s="25">
        <f t="shared" si="0"/>
        <v>100</v>
      </c>
    </row>
    <row r="69" spans="1:9" ht="15.75" outlineLevel="5">
      <c r="A69" s="5"/>
      <c r="B69" s="5"/>
      <c r="C69" s="5" t="s">
        <v>444</v>
      </c>
      <c r="D69" s="9" t="s">
        <v>463</v>
      </c>
      <c r="E69" s="10">
        <v>14322</v>
      </c>
      <c r="F69" s="10">
        <v>14322</v>
      </c>
      <c r="G69" s="10">
        <v>14322</v>
      </c>
      <c r="H69" s="10">
        <v>14322</v>
      </c>
      <c r="I69" s="25">
        <f t="shared" si="0"/>
        <v>100</v>
      </c>
    </row>
    <row r="70" spans="1:9" ht="15.75" outlineLevel="5">
      <c r="A70" s="5"/>
      <c r="B70" s="5"/>
      <c r="C70" s="5" t="s">
        <v>446</v>
      </c>
      <c r="D70" s="9" t="s">
        <v>464</v>
      </c>
      <c r="E70" s="10">
        <f>E71</f>
        <v>1378</v>
      </c>
      <c r="F70" s="10">
        <f>F71</f>
        <v>1378</v>
      </c>
      <c r="G70" s="10">
        <f>G71</f>
        <v>1378</v>
      </c>
      <c r="H70" s="10">
        <f>H71</f>
        <v>1378</v>
      </c>
      <c r="I70" s="25">
        <f t="shared" si="0"/>
        <v>100</v>
      </c>
    </row>
    <row r="71" spans="1:9" ht="15.75" outlineLevel="5">
      <c r="A71" s="5"/>
      <c r="B71" s="5"/>
      <c r="C71" s="5" t="s">
        <v>447</v>
      </c>
      <c r="D71" s="9" t="s">
        <v>465</v>
      </c>
      <c r="E71" s="10">
        <v>1378</v>
      </c>
      <c r="F71" s="10">
        <v>1378</v>
      </c>
      <c r="G71" s="10">
        <v>1378</v>
      </c>
      <c r="H71" s="10">
        <v>1378</v>
      </c>
      <c r="I71" s="25">
        <f t="shared" si="0"/>
        <v>100</v>
      </c>
    </row>
    <row r="72" spans="1:9" ht="30" outlineLevel="3">
      <c r="A72" s="5"/>
      <c r="B72" s="5" t="s">
        <v>33</v>
      </c>
      <c r="C72" s="5" t="s">
        <v>1</v>
      </c>
      <c r="D72" s="9" t="s">
        <v>34</v>
      </c>
      <c r="E72" s="10">
        <f>E73</f>
        <v>0</v>
      </c>
      <c r="F72" s="10">
        <f aca="true" t="shared" si="7" ref="F72:H74">F73</f>
        <v>4538.41</v>
      </c>
      <c r="G72" s="10">
        <f t="shared" si="7"/>
        <v>0</v>
      </c>
      <c r="H72" s="10">
        <f t="shared" si="7"/>
        <v>0</v>
      </c>
      <c r="I72" s="25">
        <v>0</v>
      </c>
    </row>
    <row r="73" spans="1:9" ht="45" outlineLevel="4">
      <c r="A73" s="5"/>
      <c r="B73" s="5" t="s">
        <v>35</v>
      </c>
      <c r="C73" s="5" t="s">
        <v>1</v>
      </c>
      <c r="D73" s="9" t="s">
        <v>36</v>
      </c>
      <c r="E73" s="10">
        <f>E74</f>
        <v>0</v>
      </c>
      <c r="F73" s="10">
        <f t="shared" si="7"/>
        <v>4538.41</v>
      </c>
      <c r="G73" s="10">
        <f t="shared" si="7"/>
        <v>0</v>
      </c>
      <c r="H73" s="10">
        <f t="shared" si="7"/>
        <v>0</v>
      </c>
      <c r="I73" s="25">
        <v>0</v>
      </c>
    </row>
    <row r="74" spans="1:9" ht="15.75" outlineLevel="4">
      <c r="A74" s="5"/>
      <c r="B74" s="5"/>
      <c r="C74" s="5" t="s">
        <v>446</v>
      </c>
      <c r="D74" s="9" t="s">
        <v>464</v>
      </c>
      <c r="E74" s="10">
        <f>E75</f>
        <v>0</v>
      </c>
      <c r="F74" s="10">
        <f t="shared" si="7"/>
        <v>4538.41</v>
      </c>
      <c r="G74" s="10">
        <f t="shared" si="7"/>
        <v>0</v>
      </c>
      <c r="H74" s="10">
        <f t="shared" si="7"/>
        <v>0</v>
      </c>
      <c r="I74" s="25">
        <v>0</v>
      </c>
    </row>
    <row r="75" spans="1:9" ht="15.75" outlineLevel="5">
      <c r="A75" s="5"/>
      <c r="B75" s="5"/>
      <c r="C75" s="5" t="s">
        <v>447</v>
      </c>
      <c r="D75" s="9" t="s">
        <v>465</v>
      </c>
      <c r="E75" s="10">
        <v>0</v>
      </c>
      <c r="F75" s="10">
        <v>4538.41</v>
      </c>
      <c r="G75" s="10">
        <v>0</v>
      </c>
      <c r="H75" s="10">
        <v>0</v>
      </c>
      <c r="I75" s="25">
        <v>0</v>
      </c>
    </row>
    <row r="76" spans="1:9" ht="15.75" outlineLevel="2">
      <c r="A76" s="5"/>
      <c r="B76" s="5" t="s">
        <v>37</v>
      </c>
      <c r="C76" s="5" t="s">
        <v>1</v>
      </c>
      <c r="D76" s="9" t="s">
        <v>38</v>
      </c>
      <c r="E76" s="10">
        <f>E77</f>
        <v>0</v>
      </c>
      <c r="F76" s="10">
        <f aca="true" t="shared" si="8" ref="F76:H77">F77</f>
        <v>134400</v>
      </c>
      <c r="G76" s="10">
        <f t="shared" si="8"/>
        <v>102000</v>
      </c>
      <c r="H76" s="10">
        <f t="shared" si="8"/>
        <v>101598.28</v>
      </c>
      <c r="I76" s="25">
        <f t="shared" si="0"/>
        <v>99.6061568627451</v>
      </c>
    </row>
    <row r="77" spans="1:9" ht="45" outlineLevel="3">
      <c r="A77" s="5"/>
      <c r="B77" s="5" t="s">
        <v>39</v>
      </c>
      <c r="C77" s="5" t="s">
        <v>1</v>
      </c>
      <c r="D77" s="9" t="s">
        <v>525</v>
      </c>
      <c r="E77" s="10">
        <f>E78</f>
        <v>0</v>
      </c>
      <c r="F77" s="10">
        <f t="shared" si="8"/>
        <v>134400</v>
      </c>
      <c r="G77" s="10">
        <f t="shared" si="8"/>
        <v>102000</v>
      </c>
      <c r="H77" s="10">
        <f t="shared" si="8"/>
        <v>101598.28</v>
      </c>
      <c r="I77" s="25">
        <f t="shared" si="0"/>
        <v>99.6061568627451</v>
      </c>
    </row>
    <row r="78" spans="1:9" ht="60" outlineLevel="4">
      <c r="A78" s="5"/>
      <c r="B78" s="5" t="s">
        <v>40</v>
      </c>
      <c r="C78" s="5" t="s">
        <v>1</v>
      </c>
      <c r="D78" s="9" t="s">
        <v>41</v>
      </c>
      <c r="E78" s="10">
        <f>E79+E81</f>
        <v>0</v>
      </c>
      <c r="F78" s="10">
        <f>F79+F81</f>
        <v>134400</v>
      </c>
      <c r="G78" s="10">
        <f>G79+G81</f>
        <v>102000</v>
      </c>
      <c r="H78" s="10">
        <f>H79+H81</f>
        <v>101598.28</v>
      </c>
      <c r="I78" s="25">
        <f t="shared" si="0"/>
        <v>99.6061568627451</v>
      </c>
    </row>
    <row r="79" spans="1:9" ht="30" outlineLevel="4">
      <c r="A79" s="5"/>
      <c r="B79" s="5"/>
      <c r="C79" s="5" t="s">
        <v>443</v>
      </c>
      <c r="D79" s="9" t="s">
        <v>461</v>
      </c>
      <c r="E79" s="10">
        <f>E80</f>
        <v>0</v>
      </c>
      <c r="F79" s="10">
        <f>F80</f>
        <v>126900</v>
      </c>
      <c r="G79" s="10">
        <f>G80</f>
        <v>96300</v>
      </c>
      <c r="H79" s="10">
        <f>H80</f>
        <v>96298.28</v>
      </c>
      <c r="I79" s="25">
        <f aca="true" t="shared" si="9" ref="I79:I142">H79/G79*100</f>
        <v>99.99821391484943</v>
      </c>
    </row>
    <row r="80" spans="1:9" ht="15.75" outlineLevel="5">
      <c r="A80" s="5"/>
      <c r="B80" s="5"/>
      <c r="C80" s="5" t="s">
        <v>444</v>
      </c>
      <c r="D80" s="9" t="s">
        <v>463</v>
      </c>
      <c r="E80" s="10">
        <v>0</v>
      </c>
      <c r="F80" s="10">
        <v>126900</v>
      </c>
      <c r="G80" s="10">
        <v>96300</v>
      </c>
      <c r="H80" s="10">
        <v>96298.28</v>
      </c>
      <c r="I80" s="25">
        <f t="shared" si="9"/>
        <v>99.99821391484943</v>
      </c>
    </row>
    <row r="81" spans="1:9" ht="15.75" outlineLevel="5">
      <c r="A81" s="5"/>
      <c r="B81" s="5"/>
      <c r="C81" s="5" t="s">
        <v>446</v>
      </c>
      <c r="D81" s="9" t="s">
        <v>464</v>
      </c>
      <c r="E81" s="10">
        <f>E82</f>
        <v>0</v>
      </c>
      <c r="F81" s="10">
        <f>F82</f>
        <v>7500</v>
      </c>
      <c r="G81" s="10">
        <f>G82</f>
        <v>5700</v>
      </c>
      <c r="H81" s="10">
        <f>H82</f>
        <v>5300</v>
      </c>
      <c r="I81" s="25">
        <f t="shared" si="9"/>
        <v>92.98245614035088</v>
      </c>
    </row>
    <row r="82" spans="1:9" ht="15.75" outlineLevel="5">
      <c r="A82" s="5"/>
      <c r="B82" s="5"/>
      <c r="C82" s="5" t="s">
        <v>447</v>
      </c>
      <c r="D82" s="9" t="s">
        <v>465</v>
      </c>
      <c r="E82" s="10">
        <v>0</v>
      </c>
      <c r="F82" s="10">
        <v>7500</v>
      </c>
      <c r="G82" s="10">
        <v>5700</v>
      </c>
      <c r="H82" s="10">
        <v>5300</v>
      </c>
      <c r="I82" s="25">
        <f t="shared" si="9"/>
        <v>92.98245614035088</v>
      </c>
    </row>
    <row r="83" spans="1:9" ht="30" outlineLevel="1">
      <c r="A83" s="5" t="s">
        <v>42</v>
      </c>
      <c r="B83" s="5" t="s">
        <v>1</v>
      </c>
      <c r="C83" s="5" t="s">
        <v>1</v>
      </c>
      <c r="D83" s="9" t="s">
        <v>488</v>
      </c>
      <c r="E83" s="10">
        <f>E84+E97</f>
        <v>5635114</v>
      </c>
      <c r="F83" s="10">
        <f>F84+F97</f>
        <v>5874290</v>
      </c>
      <c r="G83" s="10">
        <f>G84+G97</f>
        <v>4145698.6799999997</v>
      </c>
      <c r="H83" s="10">
        <f>H84+H97</f>
        <v>4141498.6799999997</v>
      </c>
      <c r="I83" s="25">
        <f t="shared" si="9"/>
        <v>99.89869017687508</v>
      </c>
    </row>
    <row r="84" spans="1:9" ht="30" outlineLevel="2">
      <c r="A84" s="5"/>
      <c r="B84" s="5" t="s">
        <v>4</v>
      </c>
      <c r="C84" s="5" t="s">
        <v>1</v>
      </c>
      <c r="D84" s="9" t="s">
        <v>5</v>
      </c>
      <c r="E84" s="10">
        <f>E85+E92</f>
        <v>5363900</v>
      </c>
      <c r="F84" s="10">
        <f>F85+F92</f>
        <v>5588587</v>
      </c>
      <c r="G84" s="10">
        <f>G85+G92</f>
        <v>3937367.38</v>
      </c>
      <c r="H84" s="10">
        <f>H85+H92</f>
        <v>3937367.38</v>
      </c>
      <c r="I84" s="25">
        <f t="shared" si="9"/>
        <v>100</v>
      </c>
    </row>
    <row r="85" spans="1:9" ht="15.75" outlineLevel="3">
      <c r="A85" s="5"/>
      <c r="B85" s="5" t="s">
        <v>14</v>
      </c>
      <c r="C85" s="5" t="s">
        <v>1</v>
      </c>
      <c r="D85" s="9" t="s">
        <v>15</v>
      </c>
      <c r="E85" s="10">
        <f>E86+E88+E90</f>
        <v>4894881</v>
      </c>
      <c r="F85" s="10">
        <f>F86+F88+F90</f>
        <v>5101977</v>
      </c>
      <c r="G85" s="10">
        <f>G86+G88+G90</f>
        <v>3576398.96</v>
      </c>
      <c r="H85" s="10">
        <f>H86+H88+H90</f>
        <v>3576398.96</v>
      </c>
      <c r="I85" s="25">
        <f t="shared" si="9"/>
        <v>100</v>
      </c>
    </row>
    <row r="86" spans="1:9" ht="30" outlineLevel="3">
      <c r="A86" s="5"/>
      <c r="B86" s="5"/>
      <c r="C86" s="5" t="s">
        <v>443</v>
      </c>
      <c r="D86" s="9" t="s">
        <v>461</v>
      </c>
      <c r="E86" s="10">
        <f>E87</f>
        <v>4164781</v>
      </c>
      <c r="F86" s="10">
        <f>F87</f>
        <v>4330567</v>
      </c>
      <c r="G86" s="10">
        <f>G87</f>
        <v>3289866.1</v>
      </c>
      <c r="H86" s="10">
        <f>H87</f>
        <v>3289866.1</v>
      </c>
      <c r="I86" s="25">
        <f t="shared" si="9"/>
        <v>100</v>
      </c>
    </row>
    <row r="87" spans="1:9" ht="15.75" outlineLevel="3">
      <c r="A87" s="5"/>
      <c r="B87" s="5"/>
      <c r="C87" s="5" t="s">
        <v>444</v>
      </c>
      <c r="D87" s="9" t="s">
        <v>463</v>
      </c>
      <c r="E87" s="10">
        <v>4164781</v>
      </c>
      <c r="F87" s="10">
        <v>4330567</v>
      </c>
      <c r="G87" s="10">
        <v>3289866.1</v>
      </c>
      <c r="H87" s="10">
        <v>3289866.1</v>
      </c>
      <c r="I87" s="25">
        <f t="shared" si="9"/>
        <v>100</v>
      </c>
    </row>
    <row r="88" spans="1:9" ht="15.75" outlineLevel="3">
      <c r="A88" s="5"/>
      <c r="B88" s="5"/>
      <c r="C88" s="5" t="s">
        <v>446</v>
      </c>
      <c r="D88" s="9" t="s">
        <v>464</v>
      </c>
      <c r="E88" s="10">
        <f>E89</f>
        <v>728900</v>
      </c>
      <c r="F88" s="10">
        <f>F89</f>
        <v>770210</v>
      </c>
      <c r="G88" s="10">
        <f>G89</f>
        <v>285736.86</v>
      </c>
      <c r="H88" s="10">
        <f>H89</f>
        <v>285736.86</v>
      </c>
      <c r="I88" s="25">
        <f t="shared" si="9"/>
        <v>100</v>
      </c>
    </row>
    <row r="89" spans="1:9" ht="15.75" outlineLevel="3">
      <c r="A89" s="5"/>
      <c r="B89" s="5"/>
      <c r="C89" s="5" t="s">
        <v>447</v>
      </c>
      <c r="D89" s="9" t="s">
        <v>465</v>
      </c>
      <c r="E89" s="10">
        <v>728900</v>
      </c>
      <c r="F89" s="10">
        <v>770210</v>
      </c>
      <c r="G89" s="10">
        <v>285736.86</v>
      </c>
      <c r="H89" s="10">
        <v>285736.86</v>
      </c>
      <c r="I89" s="25">
        <f t="shared" si="9"/>
        <v>100</v>
      </c>
    </row>
    <row r="90" spans="1:9" ht="15.75" outlineLevel="3">
      <c r="A90" s="5"/>
      <c r="B90" s="5"/>
      <c r="C90" s="5" t="s">
        <v>448</v>
      </c>
      <c r="D90" s="9" t="s">
        <v>479</v>
      </c>
      <c r="E90" s="10">
        <f>E91</f>
        <v>1200</v>
      </c>
      <c r="F90" s="10">
        <f>F91</f>
        <v>1200</v>
      </c>
      <c r="G90" s="10">
        <f>G91</f>
        <v>796</v>
      </c>
      <c r="H90" s="10">
        <f>H91</f>
        <v>796</v>
      </c>
      <c r="I90" s="25">
        <f t="shared" si="9"/>
        <v>100</v>
      </c>
    </row>
    <row r="91" spans="1:9" ht="30" outlineLevel="5">
      <c r="A91" s="5"/>
      <c r="B91" s="5"/>
      <c r="C91" s="5" t="s">
        <v>449</v>
      </c>
      <c r="D91" s="9" t="s">
        <v>482</v>
      </c>
      <c r="E91" s="10">
        <v>1200</v>
      </c>
      <c r="F91" s="10">
        <v>1200</v>
      </c>
      <c r="G91" s="10">
        <v>796</v>
      </c>
      <c r="H91" s="10">
        <v>796</v>
      </c>
      <c r="I91" s="25">
        <f t="shared" si="9"/>
        <v>100</v>
      </c>
    </row>
    <row r="92" spans="1:9" ht="15.75" outlineLevel="3">
      <c r="A92" s="5"/>
      <c r="B92" s="5" t="s">
        <v>43</v>
      </c>
      <c r="C92" s="5" t="s">
        <v>1</v>
      </c>
      <c r="D92" s="9" t="s">
        <v>44</v>
      </c>
      <c r="E92" s="10">
        <f>E93+E95</f>
        <v>469019</v>
      </c>
      <c r="F92" s="10">
        <f>F93+F95</f>
        <v>486610</v>
      </c>
      <c r="G92" s="10">
        <f>G93+G95</f>
        <v>360968.42</v>
      </c>
      <c r="H92" s="10">
        <f>H93+H95</f>
        <v>360968.42</v>
      </c>
      <c r="I92" s="25">
        <f t="shared" si="9"/>
        <v>100</v>
      </c>
    </row>
    <row r="93" spans="1:9" ht="30" outlineLevel="3">
      <c r="A93" s="5"/>
      <c r="B93" s="5"/>
      <c r="C93" s="5" t="s">
        <v>443</v>
      </c>
      <c r="D93" s="9" t="s">
        <v>461</v>
      </c>
      <c r="E93" s="10">
        <f>E94</f>
        <v>442319</v>
      </c>
      <c r="F93" s="10">
        <f>F94</f>
        <v>460110</v>
      </c>
      <c r="G93" s="10">
        <f>G94</f>
        <v>352544.42</v>
      </c>
      <c r="H93" s="10">
        <f>H94</f>
        <v>352544.42</v>
      </c>
      <c r="I93" s="25">
        <f t="shared" si="9"/>
        <v>100</v>
      </c>
    </row>
    <row r="94" spans="1:9" ht="15.75" outlineLevel="3">
      <c r="A94" s="5"/>
      <c r="B94" s="5"/>
      <c r="C94" s="5" t="s">
        <v>444</v>
      </c>
      <c r="D94" s="9" t="s">
        <v>463</v>
      </c>
      <c r="E94" s="10">
        <v>442319</v>
      </c>
      <c r="F94" s="10">
        <v>460110</v>
      </c>
      <c r="G94" s="10">
        <v>352544.42</v>
      </c>
      <c r="H94" s="10">
        <v>352544.42</v>
      </c>
      <c r="I94" s="25">
        <f t="shared" si="9"/>
        <v>100</v>
      </c>
    </row>
    <row r="95" spans="1:9" ht="15.75" outlineLevel="5">
      <c r="A95" s="5"/>
      <c r="B95" s="5"/>
      <c r="C95" s="5" t="s">
        <v>446</v>
      </c>
      <c r="D95" s="9" t="s">
        <v>464</v>
      </c>
      <c r="E95" s="10">
        <f>E96</f>
        <v>26700</v>
      </c>
      <c r="F95" s="10">
        <f>F96</f>
        <v>26500</v>
      </c>
      <c r="G95" s="10">
        <f>G96</f>
        <v>8424</v>
      </c>
      <c r="H95" s="10">
        <f>H96</f>
        <v>8424</v>
      </c>
      <c r="I95" s="25">
        <f t="shared" si="9"/>
        <v>100</v>
      </c>
    </row>
    <row r="96" spans="1:9" ht="15.75" outlineLevel="5">
      <c r="A96" s="5"/>
      <c r="B96" s="5"/>
      <c r="C96" s="5" t="s">
        <v>447</v>
      </c>
      <c r="D96" s="9" t="s">
        <v>465</v>
      </c>
      <c r="E96" s="10">
        <v>26700</v>
      </c>
      <c r="F96" s="10">
        <v>26500</v>
      </c>
      <c r="G96" s="10">
        <v>8424</v>
      </c>
      <c r="H96" s="10">
        <v>8424</v>
      </c>
      <c r="I96" s="25">
        <f t="shared" si="9"/>
        <v>100</v>
      </c>
    </row>
    <row r="97" spans="1:9" ht="15.75" outlineLevel="2">
      <c r="A97" s="5"/>
      <c r="B97" s="5" t="s">
        <v>21</v>
      </c>
      <c r="C97" s="5" t="s">
        <v>1</v>
      </c>
      <c r="D97" s="9" t="s">
        <v>22</v>
      </c>
      <c r="E97" s="10">
        <f>E98+E104</f>
        <v>271214</v>
      </c>
      <c r="F97" s="10">
        <f>F98+F104</f>
        <v>285703</v>
      </c>
      <c r="G97" s="10">
        <f>G98+G104</f>
        <v>208331.3</v>
      </c>
      <c r="H97" s="10">
        <f>H98+H104</f>
        <v>204131.3</v>
      </c>
      <c r="I97" s="25">
        <f t="shared" si="9"/>
        <v>97.98398032364796</v>
      </c>
    </row>
    <row r="98" spans="1:9" ht="30" outlineLevel="3">
      <c r="A98" s="5"/>
      <c r="B98" s="5" t="s">
        <v>23</v>
      </c>
      <c r="C98" s="5" t="s">
        <v>1</v>
      </c>
      <c r="D98" s="9" t="s">
        <v>24</v>
      </c>
      <c r="E98" s="10">
        <f>E99</f>
        <v>9600</v>
      </c>
      <c r="F98" s="10">
        <f>F99</f>
        <v>9600</v>
      </c>
      <c r="G98" s="10">
        <f>G99</f>
        <v>4200</v>
      </c>
      <c r="H98" s="10">
        <f>H99</f>
        <v>0</v>
      </c>
      <c r="I98" s="25">
        <f t="shared" si="9"/>
        <v>0</v>
      </c>
    </row>
    <row r="99" spans="1:9" ht="30" outlineLevel="4">
      <c r="A99" s="5"/>
      <c r="B99" s="5" t="s">
        <v>45</v>
      </c>
      <c r="C99" s="5" t="s">
        <v>1</v>
      </c>
      <c r="D99" s="9" t="s">
        <v>46</v>
      </c>
      <c r="E99" s="10">
        <f>E100+E102</f>
        <v>9600</v>
      </c>
      <c r="F99" s="10">
        <f>F100+F102</f>
        <v>9600</v>
      </c>
      <c r="G99" s="10">
        <f>G100+G102</f>
        <v>4200</v>
      </c>
      <c r="H99" s="10">
        <f>H100+H102</f>
        <v>0</v>
      </c>
      <c r="I99" s="25">
        <f t="shared" si="9"/>
        <v>0</v>
      </c>
    </row>
    <row r="100" spans="1:9" ht="30" outlineLevel="4">
      <c r="A100" s="5"/>
      <c r="B100" s="5"/>
      <c r="C100" s="5" t="s">
        <v>443</v>
      </c>
      <c r="D100" s="9" t="s">
        <v>461</v>
      </c>
      <c r="E100" s="10">
        <f>E101</f>
        <v>7910</v>
      </c>
      <c r="F100" s="10">
        <f>F101</f>
        <v>7910</v>
      </c>
      <c r="G100" s="10">
        <f>G101</f>
        <v>4200</v>
      </c>
      <c r="H100" s="10">
        <f>H101</f>
        <v>0</v>
      </c>
      <c r="I100" s="25">
        <f t="shared" si="9"/>
        <v>0</v>
      </c>
    </row>
    <row r="101" spans="1:9" ht="15.75" outlineLevel="5">
      <c r="A101" s="5"/>
      <c r="B101" s="5"/>
      <c r="C101" s="5" t="s">
        <v>444</v>
      </c>
      <c r="D101" s="9" t="s">
        <v>463</v>
      </c>
      <c r="E101" s="10">
        <v>7910</v>
      </c>
      <c r="F101" s="10">
        <v>7910</v>
      </c>
      <c r="G101" s="10">
        <v>4200</v>
      </c>
      <c r="H101" s="10">
        <v>0</v>
      </c>
      <c r="I101" s="25">
        <f t="shared" si="9"/>
        <v>0</v>
      </c>
    </row>
    <row r="102" spans="1:9" ht="15.75" outlineLevel="5">
      <c r="A102" s="5"/>
      <c r="B102" s="5"/>
      <c r="C102" s="5" t="s">
        <v>446</v>
      </c>
      <c r="D102" s="9" t="s">
        <v>464</v>
      </c>
      <c r="E102" s="10">
        <f>E103</f>
        <v>1690</v>
      </c>
      <c r="F102" s="10">
        <f>F103</f>
        <v>1690</v>
      </c>
      <c r="G102" s="10">
        <f>G103</f>
        <v>0</v>
      </c>
      <c r="H102" s="10">
        <f>H103</f>
        <v>0</v>
      </c>
      <c r="I102" s="25">
        <v>0</v>
      </c>
    </row>
    <row r="103" spans="1:9" ht="15.75" outlineLevel="5">
      <c r="A103" s="5"/>
      <c r="B103" s="5"/>
      <c r="C103" s="5" t="s">
        <v>447</v>
      </c>
      <c r="D103" s="9" t="s">
        <v>465</v>
      </c>
      <c r="E103" s="10">
        <v>1690</v>
      </c>
      <c r="F103" s="10">
        <v>1690</v>
      </c>
      <c r="G103" s="10">
        <v>0</v>
      </c>
      <c r="H103" s="10">
        <v>0</v>
      </c>
      <c r="I103" s="25">
        <v>0</v>
      </c>
    </row>
    <row r="104" spans="1:9" ht="30" outlineLevel="3">
      <c r="A104" s="5"/>
      <c r="B104" s="5" t="s">
        <v>33</v>
      </c>
      <c r="C104" s="5" t="s">
        <v>1</v>
      </c>
      <c r="D104" s="9" t="s">
        <v>34</v>
      </c>
      <c r="E104" s="10">
        <f>E105+E110</f>
        <v>261614</v>
      </c>
      <c r="F104" s="10">
        <f>F105+F110</f>
        <v>276103</v>
      </c>
      <c r="G104" s="10">
        <f>G105+G110</f>
        <v>204131.3</v>
      </c>
      <c r="H104" s="10">
        <f>H105+H110</f>
        <v>204131.3</v>
      </c>
      <c r="I104" s="25">
        <f t="shared" si="9"/>
        <v>100</v>
      </c>
    </row>
    <row r="105" spans="1:9" ht="15.75" outlineLevel="4">
      <c r="A105" s="5"/>
      <c r="B105" s="5" t="s">
        <v>47</v>
      </c>
      <c r="C105" s="5" t="s">
        <v>1</v>
      </c>
      <c r="D105" s="9" t="s">
        <v>48</v>
      </c>
      <c r="E105" s="10">
        <f>E106+E108</f>
        <v>167300</v>
      </c>
      <c r="F105" s="10">
        <f>F106+F108</f>
        <v>174100</v>
      </c>
      <c r="G105" s="10">
        <f>G106+G108</f>
        <v>139037.3</v>
      </c>
      <c r="H105" s="10">
        <f>H106+H108</f>
        <v>139037.3</v>
      </c>
      <c r="I105" s="25">
        <f t="shared" si="9"/>
        <v>100</v>
      </c>
    </row>
    <row r="106" spans="1:9" ht="30" outlineLevel="4">
      <c r="A106" s="5"/>
      <c r="B106" s="5"/>
      <c r="C106" s="5" t="s">
        <v>443</v>
      </c>
      <c r="D106" s="9" t="s">
        <v>461</v>
      </c>
      <c r="E106" s="10">
        <f>E107</f>
        <v>153940</v>
      </c>
      <c r="F106" s="10">
        <f>F107</f>
        <v>160740</v>
      </c>
      <c r="G106" s="10">
        <f>G107</f>
        <v>131266.62</v>
      </c>
      <c r="H106" s="10">
        <f>H107</f>
        <v>131266.62</v>
      </c>
      <c r="I106" s="25">
        <f t="shared" si="9"/>
        <v>100</v>
      </c>
    </row>
    <row r="107" spans="1:9" ht="15.75" outlineLevel="5">
      <c r="A107" s="5"/>
      <c r="B107" s="5"/>
      <c r="C107" s="5" t="s">
        <v>444</v>
      </c>
      <c r="D107" s="9" t="s">
        <v>463</v>
      </c>
      <c r="E107" s="10">
        <v>153940</v>
      </c>
      <c r="F107" s="10">
        <v>160740</v>
      </c>
      <c r="G107" s="10">
        <v>131266.62</v>
      </c>
      <c r="H107" s="10">
        <v>131266.62</v>
      </c>
      <c r="I107" s="25">
        <f t="shared" si="9"/>
        <v>100</v>
      </c>
    </row>
    <row r="108" spans="1:9" ht="15.75" outlineLevel="5">
      <c r="A108" s="5"/>
      <c r="B108" s="5"/>
      <c r="C108" s="5" t="s">
        <v>446</v>
      </c>
      <c r="D108" s="9" t="s">
        <v>464</v>
      </c>
      <c r="E108" s="10">
        <f>E109</f>
        <v>13360</v>
      </c>
      <c r="F108" s="10">
        <f>F109</f>
        <v>13360</v>
      </c>
      <c r="G108" s="10">
        <f>G109</f>
        <v>7770.68</v>
      </c>
      <c r="H108" s="10">
        <f>H109</f>
        <v>7770.68</v>
      </c>
      <c r="I108" s="25">
        <f t="shared" si="9"/>
        <v>100</v>
      </c>
    </row>
    <row r="109" spans="1:9" ht="15.75" outlineLevel="5">
      <c r="A109" s="5"/>
      <c r="B109" s="5"/>
      <c r="C109" s="5" t="s">
        <v>447</v>
      </c>
      <c r="D109" s="9" t="s">
        <v>465</v>
      </c>
      <c r="E109" s="10">
        <v>13360</v>
      </c>
      <c r="F109" s="10">
        <v>13360</v>
      </c>
      <c r="G109" s="10">
        <v>7770.68</v>
      </c>
      <c r="H109" s="10">
        <v>7770.68</v>
      </c>
      <c r="I109" s="25">
        <f t="shared" si="9"/>
        <v>100</v>
      </c>
    </row>
    <row r="110" spans="1:9" ht="30" outlineLevel="4">
      <c r="A110" s="5"/>
      <c r="B110" s="5" t="s">
        <v>49</v>
      </c>
      <c r="C110" s="5" t="s">
        <v>1</v>
      </c>
      <c r="D110" s="9" t="s">
        <v>50</v>
      </c>
      <c r="E110" s="10">
        <f>E111+E113</f>
        <v>94314</v>
      </c>
      <c r="F110" s="10">
        <f>F111+F113</f>
        <v>102003</v>
      </c>
      <c r="G110" s="10">
        <f>G111+G113</f>
        <v>65094</v>
      </c>
      <c r="H110" s="10">
        <f>H111+H113</f>
        <v>65094</v>
      </c>
      <c r="I110" s="25">
        <f t="shared" si="9"/>
        <v>100</v>
      </c>
    </row>
    <row r="111" spans="1:9" ht="30" outlineLevel="4">
      <c r="A111" s="5"/>
      <c r="B111" s="5"/>
      <c r="C111" s="5" t="s">
        <v>443</v>
      </c>
      <c r="D111" s="9" t="s">
        <v>461</v>
      </c>
      <c r="E111" s="10">
        <f>E112</f>
        <v>83569</v>
      </c>
      <c r="F111" s="10">
        <f>F112</f>
        <v>91258</v>
      </c>
      <c r="G111" s="10">
        <f>G112</f>
        <v>62677</v>
      </c>
      <c r="H111" s="10">
        <f>H112</f>
        <v>62677</v>
      </c>
      <c r="I111" s="25">
        <f t="shared" si="9"/>
        <v>100</v>
      </c>
    </row>
    <row r="112" spans="1:9" ht="15.75" outlineLevel="5">
      <c r="A112" s="5"/>
      <c r="B112" s="5"/>
      <c r="C112" s="5" t="s">
        <v>444</v>
      </c>
      <c r="D112" s="9" t="s">
        <v>463</v>
      </c>
      <c r="E112" s="10">
        <v>83569</v>
      </c>
      <c r="F112" s="10">
        <v>91258</v>
      </c>
      <c r="G112" s="10">
        <v>62677</v>
      </c>
      <c r="H112" s="10">
        <v>62677</v>
      </c>
      <c r="I112" s="25">
        <f t="shared" si="9"/>
        <v>100</v>
      </c>
    </row>
    <row r="113" spans="1:9" ht="15.75" outlineLevel="5">
      <c r="A113" s="5"/>
      <c r="B113" s="5"/>
      <c r="C113" s="5" t="s">
        <v>446</v>
      </c>
      <c r="D113" s="9" t="s">
        <v>464</v>
      </c>
      <c r="E113" s="10">
        <f>E114</f>
        <v>10745</v>
      </c>
      <c r="F113" s="10">
        <f>F114</f>
        <v>10745</v>
      </c>
      <c r="G113" s="10">
        <f>G114</f>
        <v>2417</v>
      </c>
      <c r="H113" s="10">
        <f>H114</f>
        <v>2417</v>
      </c>
      <c r="I113" s="25">
        <f t="shared" si="9"/>
        <v>100</v>
      </c>
    </row>
    <row r="114" spans="1:9" ht="15.75" outlineLevel="5">
      <c r="A114" s="5"/>
      <c r="B114" s="5"/>
      <c r="C114" s="5" t="s">
        <v>447</v>
      </c>
      <c r="D114" s="9" t="s">
        <v>465</v>
      </c>
      <c r="E114" s="10">
        <v>10745</v>
      </c>
      <c r="F114" s="10">
        <v>10745</v>
      </c>
      <c r="G114" s="10">
        <v>2417</v>
      </c>
      <c r="H114" s="10">
        <v>2417</v>
      </c>
      <c r="I114" s="25">
        <f t="shared" si="9"/>
        <v>100</v>
      </c>
    </row>
    <row r="115" spans="1:9" ht="15.75" outlineLevel="1">
      <c r="A115" s="5" t="s">
        <v>51</v>
      </c>
      <c r="B115" s="5" t="s">
        <v>1</v>
      </c>
      <c r="C115" s="5" t="s">
        <v>1</v>
      </c>
      <c r="D115" s="9" t="s">
        <v>489</v>
      </c>
      <c r="E115" s="10">
        <f>E116</f>
        <v>300660</v>
      </c>
      <c r="F115" s="10">
        <f aca="true" t="shared" si="10" ref="F115:H118">F116</f>
        <v>300660</v>
      </c>
      <c r="G115" s="10">
        <f t="shared" si="10"/>
        <v>300660</v>
      </c>
      <c r="H115" s="10">
        <f t="shared" si="10"/>
        <v>300660</v>
      </c>
      <c r="I115" s="25">
        <f t="shared" si="9"/>
        <v>100</v>
      </c>
    </row>
    <row r="116" spans="1:9" ht="15.75" outlineLevel="2">
      <c r="A116" s="5"/>
      <c r="B116" s="5" t="s">
        <v>21</v>
      </c>
      <c r="C116" s="5" t="s">
        <v>1</v>
      </c>
      <c r="D116" s="9" t="s">
        <v>22</v>
      </c>
      <c r="E116" s="10">
        <f>E117</f>
        <v>300660</v>
      </c>
      <c r="F116" s="10">
        <f t="shared" si="10"/>
        <v>300660</v>
      </c>
      <c r="G116" s="10">
        <f t="shared" si="10"/>
        <v>300660</v>
      </c>
      <c r="H116" s="10">
        <f t="shared" si="10"/>
        <v>300660</v>
      </c>
      <c r="I116" s="25">
        <f t="shared" si="9"/>
        <v>100</v>
      </c>
    </row>
    <row r="117" spans="1:9" ht="15.75" outlineLevel="3">
      <c r="A117" s="5"/>
      <c r="B117" s="5" t="s">
        <v>52</v>
      </c>
      <c r="C117" s="5" t="s">
        <v>1</v>
      </c>
      <c r="D117" s="9" t="s">
        <v>53</v>
      </c>
      <c r="E117" s="10">
        <f>E118</f>
        <v>300660</v>
      </c>
      <c r="F117" s="10">
        <f t="shared" si="10"/>
        <v>300660</v>
      </c>
      <c r="G117" s="10">
        <f t="shared" si="10"/>
        <v>300660</v>
      </c>
      <c r="H117" s="10">
        <f t="shared" si="10"/>
        <v>300660</v>
      </c>
      <c r="I117" s="25">
        <f t="shared" si="9"/>
        <v>100</v>
      </c>
    </row>
    <row r="118" spans="1:9" ht="15.75" outlineLevel="3">
      <c r="A118" s="5"/>
      <c r="B118" s="5"/>
      <c r="C118" s="5" t="s">
        <v>445</v>
      </c>
      <c r="D118" s="9" t="s">
        <v>22</v>
      </c>
      <c r="E118" s="10">
        <f>E119</f>
        <v>300660</v>
      </c>
      <c r="F118" s="10">
        <f t="shared" si="10"/>
        <v>300660</v>
      </c>
      <c r="G118" s="10">
        <f t="shared" si="10"/>
        <v>300660</v>
      </c>
      <c r="H118" s="10">
        <f t="shared" si="10"/>
        <v>300660</v>
      </c>
      <c r="I118" s="25">
        <f t="shared" si="9"/>
        <v>100</v>
      </c>
    </row>
    <row r="119" spans="1:9" ht="15.75" outlineLevel="5">
      <c r="A119" s="5"/>
      <c r="B119" s="5"/>
      <c r="C119" s="5" t="s">
        <v>12</v>
      </c>
      <c r="D119" s="9" t="s">
        <v>53</v>
      </c>
      <c r="E119" s="10">
        <v>300660</v>
      </c>
      <c r="F119" s="10">
        <v>300660</v>
      </c>
      <c r="G119" s="10">
        <v>300660</v>
      </c>
      <c r="H119" s="10">
        <v>300660</v>
      </c>
      <c r="I119" s="25">
        <f t="shared" si="9"/>
        <v>100</v>
      </c>
    </row>
    <row r="120" spans="1:9" ht="15.75" outlineLevel="1">
      <c r="A120" s="5" t="s">
        <v>54</v>
      </c>
      <c r="B120" s="5" t="s">
        <v>1</v>
      </c>
      <c r="C120" s="5" t="s">
        <v>1</v>
      </c>
      <c r="D120" s="9" t="s">
        <v>56</v>
      </c>
      <c r="E120" s="10">
        <f>E121</f>
        <v>480000</v>
      </c>
      <c r="F120" s="10">
        <f aca="true" t="shared" si="11" ref="F120:H123">F121</f>
        <v>230657.58</v>
      </c>
      <c r="G120" s="10">
        <f t="shared" si="11"/>
        <v>0</v>
      </c>
      <c r="H120" s="10">
        <f t="shared" si="11"/>
        <v>0</v>
      </c>
      <c r="I120" s="25">
        <v>0</v>
      </c>
    </row>
    <row r="121" spans="1:9" ht="15.75" outlineLevel="2">
      <c r="A121" s="5"/>
      <c r="B121" s="5" t="s">
        <v>55</v>
      </c>
      <c r="C121" s="5" t="s">
        <v>1</v>
      </c>
      <c r="D121" s="9" t="s">
        <v>56</v>
      </c>
      <c r="E121" s="10">
        <f>E122</f>
        <v>480000</v>
      </c>
      <c r="F121" s="10">
        <f t="shared" si="11"/>
        <v>230657.58</v>
      </c>
      <c r="G121" s="10">
        <f t="shared" si="11"/>
        <v>0</v>
      </c>
      <c r="H121" s="10">
        <f t="shared" si="11"/>
        <v>0</v>
      </c>
      <c r="I121" s="25">
        <v>0</v>
      </c>
    </row>
    <row r="122" spans="1:9" ht="15.75" outlineLevel="3">
      <c r="A122" s="5"/>
      <c r="B122" s="5" t="s">
        <v>57</v>
      </c>
      <c r="C122" s="5" t="s">
        <v>1</v>
      </c>
      <c r="D122" s="9" t="s">
        <v>58</v>
      </c>
      <c r="E122" s="10">
        <f>E123</f>
        <v>480000</v>
      </c>
      <c r="F122" s="10">
        <f t="shared" si="11"/>
        <v>230657.58</v>
      </c>
      <c r="G122" s="10">
        <f t="shared" si="11"/>
        <v>0</v>
      </c>
      <c r="H122" s="10">
        <f t="shared" si="11"/>
        <v>0</v>
      </c>
      <c r="I122" s="25">
        <v>0</v>
      </c>
    </row>
    <row r="123" spans="1:9" ht="15.75" outlineLevel="3">
      <c r="A123" s="5"/>
      <c r="B123" s="5"/>
      <c r="C123" s="5" t="s">
        <v>448</v>
      </c>
      <c r="D123" s="9" t="s">
        <v>479</v>
      </c>
      <c r="E123" s="10">
        <f>E124</f>
        <v>480000</v>
      </c>
      <c r="F123" s="10">
        <f t="shared" si="11"/>
        <v>230657.58</v>
      </c>
      <c r="G123" s="10">
        <f t="shared" si="11"/>
        <v>0</v>
      </c>
      <c r="H123" s="10">
        <f t="shared" si="11"/>
        <v>0</v>
      </c>
      <c r="I123" s="25">
        <v>0</v>
      </c>
    </row>
    <row r="124" spans="1:9" ht="15.75" outlineLevel="5">
      <c r="A124" s="5"/>
      <c r="B124" s="5"/>
      <c r="C124" s="5" t="s">
        <v>59</v>
      </c>
      <c r="D124" s="9" t="s">
        <v>483</v>
      </c>
      <c r="E124" s="10">
        <v>480000</v>
      </c>
      <c r="F124" s="10">
        <v>230657.58</v>
      </c>
      <c r="G124" s="10">
        <v>0</v>
      </c>
      <c r="H124" s="10">
        <v>0</v>
      </c>
      <c r="I124" s="25">
        <v>0</v>
      </c>
    </row>
    <row r="125" spans="1:9" ht="15.75" outlineLevel="1">
      <c r="A125" s="5" t="s">
        <v>60</v>
      </c>
      <c r="B125" s="5" t="s">
        <v>1</v>
      </c>
      <c r="C125" s="5" t="s">
        <v>1</v>
      </c>
      <c r="D125" s="9" t="s">
        <v>490</v>
      </c>
      <c r="E125" s="10">
        <f>E126+E132+E139+E170+E175+E179+E194</f>
        <v>14767190</v>
      </c>
      <c r="F125" s="10">
        <f>F126+F132+F139+F170+F175+F179+F194</f>
        <v>38489753.72</v>
      </c>
      <c r="G125" s="10">
        <f>G126+G132+G139+G170+G175+G179+G194</f>
        <v>4201975.92</v>
      </c>
      <c r="H125" s="10">
        <f>H126+H132+H139+H170+H175+H179+H194</f>
        <v>4151284.9400000004</v>
      </c>
      <c r="I125" s="25">
        <f t="shared" si="9"/>
        <v>98.79363944570154</v>
      </c>
    </row>
    <row r="126" spans="1:9" ht="15.75" outlineLevel="2">
      <c r="A126" s="5"/>
      <c r="B126" s="5" t="s">
        <v>61</v>
      </c>
      <c r="C126" s="5" t="s">
        <v>1</v>
      </c>
      <c r="D126" s="9" t="s">
        <v>62</v>
      </c>
      <c r="E126" s="10">
        <f>E127</f>
        <v>1013400</v>
      </c>
      <c r="F126" s="10">
        <f>F127</f>
        <v>1013400</v>
      </c>
      <c r="G126" s="10">
        <f>G127</f>
        <v>801000</v>
      </c>
      <c r="H126" s="10">
        <f>H127</f>
        <v>750309.02</v>
      </c>
      <c r="I126" s="25">
        <f t="shared" si="9"/>
        <v>93.67153807740326</v>
      </c>
    </row>
    <row r="127" spans="1:9" ht="15.75" outlineLevel="3">
      <c r="A127" s="5"/>
      <c r="B127" s="5" t="s">
        <v>63</v>
      </c>
      <c r="C127" s="5" t="s">
        <v>1</v>
      </c>
      <c r="D127" s="9" t="s">
        <v>64</v>
      </c>
      <c r="E127" s="10">
        <f>E128+E130</f>
        <v>1013400</v>
      </c>
      <c r="F127" s="10">
        <f>F128+F130</f>
        <v>1013400</v>
      </c>
      <c r="G127" s="10">
        <f>G128+G130</f>
        <v>801000</v>
      </c>
      <c r="H127" s="10">
        <f>H128+H130</f>
        <v>750309.02</v>
      </c>
      <c r="I127" s="25">
        <f t="shared" si="9"/>
        <v>93.67153807740326</v>
      </c>
    </row>
    <row r="128" spans="1:9" ht="30" outlineLevel="3">
      <c r="A128" s="5"/>
      <c r="B128" s="5"/>
      <c r="C128" s="5" t="s">
        <v>443</v>
      </c>
      <c r="D128" s="9" t="s">
        <v>461</v>
      </c>
      <c r="E128" s="10">
        <f>E129</f>
        <v>443955</v>
      </c>
      <c r="F128" s="10">
        <f>F129</f>
        <v>444155</v>
      </c>
      <c r="G128" s="10">
        <f>G129</f>
        <v>330908</v>
      </c>
      <c r="H128" s="10">
        <f>H129</f>
        <v>320767.37</v>
      </c>
      <c r="I128" s="25">
        <f t="shared" si="9"/>
        <v>96.93551379839714</v>
      </c>
    </row>
    <row r="129" spans="1:9" ht="15.75" outlineLevel="3">
      <c r="A129" s="5"/>
      <c r="B129" s="5"/>
      <c r="C129" s="5" t="s">
        <v>444</v>
      </c>
      <c r="D129" s="9" t="s">
        <v>463</v>
      </c>
      <c r="E129" s="10">
        <v>443955</v>
      </c>
      <c r="F129" s="10">
        <v>444155</v>
      </c>
      <c r="G129" s="10">
        <v>330908</v>
      </c>
      <c r="H129" s="10">
        <v>320767.37</v>
      </c>
      <c r="I129" s="25">
        <f t="shared" si="9"/>
        <v>96.93551379839714</v>
      </c>
    </row>
    <row r="130" spans="1:9" ht="15.75" outlineLevel="3">
      <c r="A130" s="5"/>
      <c r="B130" s="5"/>
      <c r="C130" s="5" t="s">
        <v>446</v>
      </c>
      <c r="D130" s="9" t="s">
        <v>464</v>
      </c>
      <c r="E130" s="10">
        <f>E131</f>
        <v>569445</v>
      </c>
      <c r="F130" s="10">
        <f>F131</f>
        <v>569245</v>
      </c>
      <c r="G130" s="10">
        <f>G131</f>
        <v>470092</v>
      </c>
      <c r="H130" s="10">
        <f>H131</f>
        <v>429541.65</v>
      </c>
      <c r="I130" s="25">
        <f t="shared" si="9"/>
        <v>91.37395445997805</v>
      </c>
    </row>
    <row r="131" spans="1:9" ht="15.75" outlineLevel="3">
      <c r="A131" s="5"/>
      <c r="B131" s="5"/>
      <c r="C131" s="5" t="s">
        <v>447</v>
      </c>
      <c r="D131" s="9" t="s">
        <v>465</v>
      </c>
      <c r="E131" s="10">
        <v>569445</v>
      </c>
      <c r="F131" s="10">
        <v>569245</v>
      </c>
      <c r="G131" s="10">
        <v>470092</v>
      </c>
      <c r="H131" s="10">
        <v>429541.65</v>
      </c>
      <c r="I131" s="25">
        <f t="shared" si="9"/>
        <v>91.37395445997805</v>
      </c>
    </row>
    <row r="132" spans="1:9" ht="30" outlineLevel="2">
      <c r="A132" s="5"/>
      <c r="B132" s="5" t="s">
        <v>65</v>
      </c>
      <c r="C132" s="5" t="s">
        <v>1</v>
      </c>
      <c r="D132" s="9" t="s">
        <v>66</v>
      </c>
      <c r="E132" s="10">
        <f>E133+E136</f>
        <v>252000</v>
      </c>
      <c r="F132" s="10">
        <f>F133+F136</f>
        <v>291500</v>
      </c>
      <c r="G132" s="10">
        <f>G133+G136</f>
        <v>213812.97</v>
      </c>
      <c r="H132" s="10">
        <f>H133+H136</f>
        <v>213812.97</v>
      </c>
      <c r="I132" s="25">
        <f t="shared" si="9"/>
        <v>100</v>
      </c>
    </row>
    <row r="133" spans="1:9" ht="15.75" outlineLevel="3">
      <c r="A133" s="5"/>
      <c r="B133" s="5" t="s">
        <v>67</v>
      </c>
      <c r="C133" s="5" t="s">
        <v>1</v>
      </c>
      <c r="D133" s="9" t="s">
        <v>68</v>
      </c>
      <c r="E133" s="10">
        <f>E134</f>
        <v>252000</v>
      </c>
      <c r="F133" s="10">
        <f aca="true" t="shared" si="12" ref="F133:H134">F134</f>
        <v>252000</v>
      </c>
      <c r="G133" s="10">
        <f t="shared" si="12"/>
        <v>174312.97</v>
      </c>
      <c r="H133" s="10">
        <f t="shared" si="12"/>
        <v>174312.97</v>
      </c>
      <c r="I133" s="25">
        <f t="shared" si="9"/>
        <v>100</v>
      </c>
    </row>
    <row r="134" spans="1:9" ht="15.75" outlineLevel="3">
      <c r="A134" s="5"/>
      <c r="B134" s="5"/>
      <c r="C134" s="5" t="s">
        <v>446</v>
      </c>
      <c r="D134" s="9" t="s">
        <v>464</v>
      </c>
      <c r="E134" s="10">
        <f>E135</f>
        <v>252000</v>
      </c>
      <c r="F134" s="10">
        <f t="shared" si="12"/>
        <v>252000</v>
      </c>
      <c r="G134" s="10">
        <f t="shared" si="12"/>
        <v>174312.97</v>
      </c>
      <c r="H134" s="10">
        <f t="shared" si="12"/>
        <v>174312.97</v>
      </c>
      <c r="I134" s="25">
        <f t="shared" si="9"/>
        <v>100</v>
      </c>
    </row>
    <row r="135" spans="1:9" ht="15.75" outlineLevel="5">
      <c r="A135" s="5"/>
      <c r="B135" s="5"/>
      <c r="C135" s="5" t="s">
        <v>447</v>
      </c>
      <c r="D135" s="9" t="s">
        <v>465</v>
      </c>
      <c r="E135" s="10">
        <v>252000</v>
      </c>
      <c r="F135" s="10">
        <v>252000</v>
      </c>
      <c r="G135" s="10">
        <v>174312.97</v>
      </c>
      <c r="H135" s="10">
        <v>174312.97</v>
      </c>
      <c r="I135" s="25">
        <f t="shared" si="9"/>
        <v>100</v>
      </c>
    </row>
    <row r="136" spans="1:9" ht="30" outlineLevel="3">
      <c r="A136" s="5"/>
      <c r="B136" s="5" t="s">
        <v>69</v>
      </c>
      <c r="C136" s="5" t="s">
        <v>1</v>
      </c>
      <c r="D136" s="9" t="s">
        <v>70</v>
      </c>
      <c r="E136" s="10">
        <f>E137</f>
        <v>0</v>
      </c>
      <c r="F136" s="10">
        <f aca="true" t="shared" si="13" ref="F136:H137">F137</f>
        <v>39500</v>
      </c>
      <c r="G136" s="10">
        <f t="shared" si="13"/>
        <v>39500</v>
      </c>
      <c r="H136" s="10">
        <f t="shared" si="13"/>
        <v>39500</v>
      </c>
      <c r="I136" s="25">
        <f t="shared" si="9"/>
        <v>100</v>
      </c>
    </row>
    <row r="137" spans="1:9" ht="15.75" outlineLevel="3">
      <c r="A137" s="5"/>
      <c r="B137" s="5"/>
      <c r="C137" s="5" t="s">
        <v>445</v>
      </c>
      <c r="D137" s="9" t="s">
        <v>22</v>
      </c>
      <c r="E137" s="10">
        <f>E138</f>
        <v>0</v>
      </c>
      <c r="F137" s="10">
        <f t="shared" si="13"/>
        <v>39500</v>
      </c>
      <c r="G137" s="10">
        <f t="shared" si="13"/>
        <v>39500</v>
      </c>
      <c r="H137" s="10">
        <f t="shared" si="13"/>
        <v>39500</v>
      </c>
      <c r="I137" s="25">
        <f t="shared" si="9"/>
        <v>100</v>
      </c>
    </row>
    <row r="138" spans="1:9" ht="15.75" outlineLevel="5">
      <c r="A138" s="5"/>
      <c r="B138" s="5"/>
      <c r="C138" s="5" t="s">
        <v>12</v>
      </c>
      <c r="D138" s="9" t="s">
        <v>53</v>
      </c>
      <c r="E138" s="10">
        <v>0</v>
      </c>
      <c r="F138" s="10">
        <v>39500</v>
      </c>
      <c r="G138" s="10">
        <v>39500</v>
      </c>
      <c r="H138" s="10">
        <v>39500</v>
      </c>
      <c r="I138" s="25">
        <f t="shared" si="9"/>
        <v>100</v>
      </c>
    </row>
    <row r="139" spans="1:9" ht="30" outlineLevel="2">
      <c r="A139" s="5"/>
      <c r="B139" s="5" t="s">
        <v>71</v>
      </c>
      <c r="C139" s="5" t="s">
        <v>1</v>
      </c>
      <c r="D139" s="9" t="s">
        <v>72</v>
      </c>
      <c r="E139" s="10">
        <f>E140+E154+E157+E164+E167</f>
        <v>1521400</v>
      </c>
      <c r="F139" s="10">
        <f>F140+F154+F157+F164+F167</f>
        <v>2611383</v>
      </c>
      <c r="G139" s="10">
        <f>G140+G154+G157+G164+G167</f>
        <v>2171850.2</v>
      </c>
      <c r="H139" s="10">
        <f>H140+H154+H157+H164+H167</f>
        <v>2171850.2</v>
      </c>
      <c r="I139" s="25">
        <f t="shared" si="9"/>
        <v>100</v>
      </c>
    </row>
    <row r="140" spans="1:9" ht="15.75" outlineLevel="3">
      <c r="A140" s="5"/>
      <c r="B140" s="5" t="s">
        <v>73</v>
      </c>
      <c r="C140" s="5" t="s">
        <v>1</v>
      </c>
      <c r="D140" s="9" t="s">
        <v>74</v>
      </c>
      <c r="E140" s="10">
        <f>E141+E148+E151</f>
        <v>1521400</v>
      </c>
      <c r="F140" s="10">
        <f>F141+F148+F151</f>
        <v>1794132</v>
      </c>
      <c r="G140" s="10">
        <f>G141+G148+G151</f>
        <v>1354599.2</v>
      </c>
      <c r="H140" s="10">
        <f>H141+H148+H151</f>
        <v>1354599.2</v>
      </c>
      <c r="I140" s="25">
        <f t="shared" si="9"/>
        <v>100</v>
      </c>
    </row>
    <row r="141" spans="1:9" ht="30" outlineLevel="4">
      <c r="A141" s="5"/>
      <c r="B141" s="5" t="s">
        <v>75</v>
      </c>
      <c r="C141" s="5" t="s">
        <v>1</v>
      </c>
      <c r="D141" s="9" t="s">
        <v>76</v>
      </c>
      <c r="E141" s="10">
        <f>E142+E144+E146</f>
        <v>1502900</v>
      </c>
      <c r="F141" s="10">
        <f>F142+F144+F146</f>
        <v>1601632</v>
      </c>
      <c r="G141" s="10">
        <f>G142+G144+G146</f>
        <v>1164599.2</v>
      </c>
      <c r="H141" s="10">
        <f>H142+H144+H146</f>
        <v>1164599.2</v>
      </c>
      <c r="I141" s="25">
        <f t="shared" si="9"/>
        <v>100</v>
      </c>
    </row>
    <row r="142" spans="1:9" ht="30" outlineLevel="4">
      <c r="A142" s="5"/>
      <c r="B142" s="5"/>
      <c r="C142" s="5" t="s">
        <v>443</v>
      </c>
      <c r="D142" s="9" t="s">
        <v>461</v>
      </c>
      <c r="E142" s="10">
        <f>E143</f>
        <v>1178800</v>
      </c>
      <c r="F142" s="10">
        <f>F143</f>
        <v>1220032</v>
      </c>
      <c r="G142" s="10">
        <f>G143</f>
        <v>867586.12</v>
      </c>
      <c r="H142" s="10">
        <f>H143</f>
        <v>867586.12</v>
      </c>
      <c r="I142" s="25">
        <f t="shared" si="9"/>
        <v>100</v>
      </c>
    </row>
    <row r="143" spans="1:9" ht="15.75" outlineLevel="5">
      <c r="A143" s="5"/>
      <c r="B143" s="5"/>
      <c r="C143" s="5" t="s">
        <v>450</v>
      </c>
      <c r="D143" s="9" t="s">
        <v>462</v>
      </c>
      <c r="E143" s="10">
        <v>1178800</v>
      </c>
      <c r="F143" s="10">
        <v>1220032</v>
      </c>
      <c r="G143" s="10">
        <v>867586.12</v>
      </c>
      <c r="H143" s="10">
        <v>867586.12</v>
      </c>
      <c r="I143" s="25">
        <f aca="true" t="shared" si="14" ref="I143:I206">H143/G143*100</f>
        <v>100</v>
      </c>
    </row>
    <row r="144" spans="1:9" ht="15.75" outlineLevel="5">
      <c r="A144" s="5"/>
      <c r="B144" s="5"/>
      <c r="C144" s="5" t="s">
        <v>446</v>
      </c>
      <c r="D144" s="9" t="s">
        <v>464</v>
      </c>
      <c r="E144" s="10">
        <f>E145</f>
        <v>324100</v>
      </c>
      <c r="F144" s="10">
        <f>F145</f>
        <v>381200</v>
      </c>
      <c r="G144" s="10">
        <f>G145</f>
        <v>296770.08</v>
      </c>
      <c r="H144" s="10">
        <f>H145</f>
        <v>296770.08</v>
      </c>
      <c r="I144" s="25">
        <f t="shared" si="14"/>
        <v>100</v>
      </c>
    </row>
    <row r="145" spans="1:9" ht="15.75" outlineLevel="5">
      <c r="A145" s="5"/>
      <c r="B145" s="5"/>
      <c r="C145" s="5" t="s">
        <v>447</v>
      </c>
      <c r="D145" s="9" t="s">
        <v>465</v>
      </c>
      <c r="E145" s="10">
        <v>324100</v>
      </c>
      <c r="F145" s="10">
        <v>381200</v>
      </c>
      <c r="G145" s="10">
        <v>296770.08</v>
      </c>
      <c r="H145" s="10">
        <v>296770.08</v>
      </c>
      <c r="I145" s="25">
        <f t="shared" si="14"/>
        <v>100</v>
      </c>
    </row>
    <row r="146" spans="1:9" ht="15.75" outlineLevel="5">
      <c r="A146" s="5"/>
      <c r="B146" s="5"/>
      <c r="C146" s="5" t="s">
        <v>448</v>
      </c>
      <c r="D146" s="9" t="s">
        <v>479</v>
      </c>
      <c r="E146" s="10">
        <f>E147</f>
        <v>0</v>
      </c>
      <c r="F146" s="10">
        <f>F147</f>
        <v>400</v>
      </c>
      <c r="G146" s="10">
        <f>G147</f>
        <v>243</v>
      </c>
      <c r="H146" s="10">
        <f>H147</f>
        <v>243</v>
      </c>
      <c r="I146" s="25">
        <f t="shared" si="14"/>
        <v>100</v>
      </c>
    </row>
    <row r="147" spans="1:9" ht="30" outlineLevel="5">
      <c r="A147" s="5"/>
      <c r="B147" s="5"/>
      <c r="C147" s="5" t="s">
        <v>449</v>
      </c>
      <c r="D147" s="9" t="s">
        <v>482</v>
      </c>
      <c r="E147" s="10">
        <v>0</v>
      </c>
      <c r="F147" s="10">
        <v>400</v>
      </c>
      <c r="G147" s="10">
        <v>243</v>
      </c>
      <c r="H147" s="10">
        <v>243</v>
      </c>
      <c r="I147" s="25">
        <f t="shared" si="14"/>
        <v>100</v>
      </c>
    </row>
    <row r="148" spans="1:9" ht="15.75" outlineLevel="4">
      <c r="A148" s="5"/>
      <c r="B148" s="5" t="s">
        <v>77</v>
      </c>
      <c r="C148" s="5" t="s">
        <v>1</v>
      </c>
      <c r="D148" s="9" t="s">
        <v>78</v>
      </c>
      <c r="E148" s="10">
        <f>E149</f>
        <v>18500</v>
      </c>
      <c r="F148" s="10">
        <f aca="true" t="shared" si="15" ref="F148:H149">F149</f>
        <v>42500</v>
      </c>
      <c r="G148" s="10">
        <f t="shared" si="15"/>
        <v>40000</v>
      </c>
      <c r="H148" s="10">
        <f t="shared" si="15"/>
        <v>40000</v>
      </c>
      <c r="I148" s="25">
        <f t="shared" si="14"/>
        <v>100</v>
      </c>
    </row>
    <row r="149" spans="1:9" ht="15.75" outlineLevel="4">
      <c r="A149" s="5"/>
      <c r="B149" s="5"/>
      <c r="C149" s="5" t="s">
        <v>446</v>
      </c>
      <c r="D149" s="9" t="s">
        <v>464</v>
      </c>
      <c r="E149" s="10">
        <f>E150</f>
        <v>18500</v>
      </c>
      <c r="F149" s="10">
        <f t="shared" si="15"/>
        <v>42500</v>
      </c>
      <c r="G149" s="10">
        <f t="shared" si="15"/>
        <v>40000</v>
      </c>
      <c r="H149" s="10">
        <f t="shared" si="15"/>
        <v>40000</v>
      </c>
      <c r="I149" s="25">
        <f t="shared" si="14"/>
        <v>100</v>
      </c>
    </row>
    <row r="150" spans="1:9" ht="15.75" outlineLevel="5">
      <c r="A150" s="5"/>
      <c r="B150" s="5"/>
      <c r="C150" s="5" t="s">
        <v>447</v>
      </c>
      <c r="D150" s="9" t="s">
        <v>465</v>
      </c>
      <c r="E150" s="10">
        <v>18500</v>
      </c>
      <c r="F150" s="10">
        <v>42500</v>
      </c>
      <c r="G150" s="10">
        <v>40000</v>
      </c>
      <c r="H150" s="10">
        <v>40000</v>
      </c>
      <c r="I150" s="25">
        <f t="shared" si="14"/>
        <v>100</v>
      </c>
    </row>
    <row r="151" spans="1:9" ht="15.75" outlineLevel="4">
      <c r="A151" s="5"/>
      <c r="B151" s="5" t="s">
        <v>79</v>
      </c>
      <c r="C151" s="5" t="s">
        <v>1</v>
      </c>
      <c r="D151" s="9" t="s">
        <v>80</v>
      </c>
      <c r="E151" s="10">
        <f>E152</f>
        <v>0</v>
      </c>
      <c r="F151" s="10">
        <f aca="true" t="shared" si="16" ref="F151:H152">F152</f>
        <v>150000</v>
      </c>
      <c r="G151" s="10">
        <f t="shared" si="16"/>
        <v>150000</v>
      </c>
      <c r="H151" s="10">
        <f t="shared" si="16"/>
        <v>150000</v>
      </c>
      <c r="I151" s="25">
        <f t="shared" si="14"/>
        <v>100</v>
      </c>
    </row>
    <row r="152" spans="1:9" ht="15.75" outlineLevel="4">
      <c r="A152" s="5"/>
      <c r="B152" s="5"/>
      <c r="C152" s="5" t="s">
        <v>446</v>
      </c>
      <c r="D152" s="9" t="s">
        <v>464</v>
      </c>
      <c r="E152" s="10">
        <f>E153</f>
        <v>0</v>
      </c>
      <c r="F152" s="10">
        <f t="shared" si="16"/>
        <v>150000</v>
      </c>
      <c r="G152" s="10">
        <f t="shared" si="16"/>
        <v>150000</v>
      </c>
      <c r="H152" s="10">
        <f t="shared" si="16"/>
        <v>150000</v>
      </c>
      <c r="I152" s="25">
        <f t="shared" si="14"/>
        <v>100</v>
      </c>
    </row>
    <row r="153" spans="1:9" ht="15.75" outlineLevel="5">
      <c r="A153" s="5"/>
      <c r="B153" s="5"/>
      <c r="C153" s="5" t="s">
        <v>447</v>
      </c>
      <c r="D153" s="9" t="s">
        <v>465</v>
      </c>
      <c r="E153" s="10">
        <v>0</v>
      </c>
      <c r="F153" s="10">
        <v>150000</v>
      </c>
      <c r="G153" s="10">
        <v>150000</v>
      </c>
      <c r="H153" s="10">
        <v>150000</v>
      </c>
      <c r="I153" s="25">
        <f t="shared" si="14"/>
        <v>100</v>
      </c>
    </row>
    <row r="154" spans="1:9" ht="15.75" outlineLevel="3">
      <c r="A154" s="5"/>
      <c r="B154" s="5" t="s">
        <v>81</v>
      </c>
      <c r="C154" s="5" t="s">
        <v>1</v>
      </c>
      <c r="D154" s="9" t="s">
        <v>82</v>
      </c>
      <c r="E154" s="10">
        <f>E155</f>
        <v>0</v>
      </c>
      <c r="F154" s="10">
        <f aca="true" t="shared" si="17" ref="F154:H155">F155</f>
        <v>46651</v>
      </c>
      <c r="G154" s="10">
        <f t="shared" si="17"/>
        <v>46651</v>
      </c>
      <c r="H154" s="10">
        <f t="shared" si="17"/>
        <v>46651</v>
      </c>
      <c r="I154" s="25">
        <f t="shared" si="14"/>
        <v>100</v>
      </c>
    </row>
    <row r="155" spans="1:9" ht="15.75" outlineLevel="3">
      <c r="A155" s="5"/>
      <c r="B155" s="5"/>
      <c r="C155" s="5" t="s">
        <v>445</v>
      </c>
      <c r="D155" s="9" t="s">
        <v>22</v>
      </c>
      <c r="E155" s="10">
        <f>E156</f>
        <v>0</v>
      </c>
      <c r="F155" s="10">
        <f t="shared" si="17"/>
        <v>46651</v>
      </c>
      <c r="G155" s="10">
        <f t="shared" si="17"/>
        <v>46651</v>
      </c>
      <c r="H155" s="10">
        <f t="shared" si="17"/>
        <v>46651</v>
      </c>
      <c r="I155" s="25">
        <f t="shared" si="14"/>
        <v>100</v>
      </c>
    </row>
    <row r="156" spans="1:9" ht="15.75" outlineLevel="5">
      <c r="A156" s="5"/>
      <c r="B156" s="5"/>
      <c r="C156" s="5" t="s">
        <v>12</v>
      </c>
      <c r="D156" s="9" t="s">
        <v>53</v>
      </c>
      <c r="E156" s="10">
        <v>0</v>
      </c>
      <c r="F156" s="10">
        <v>46651</v>
      </c>
      <c r="G156" s="10">
        <v>46651</v>
      </c>
      <c r="H156" s="10">
        <v>46651</v>
      </c>
      <c r="I156" s="25">
        <f t="shared" si="14"/>
        <v>100</v>
      </c>
    </row>
    <row r="157" spans="1:9" ht="15.75" outlineLevel="3">
      <c r="A157" s="5"/>
      <c r="B157" s="5" t="s">
        <v>83</v>
      </c>
      <c r="C157" s="5" t="s">
        <v>1</v>
      </c>
      <c r="D157" s="9" t="s">
        <v>84</v>
      </c>
      <c r="E157" s="10">
        <f>E158+E161</f>
        <v>0</v>
      </c>
      <c r="F157" s="10">
        <f>F158+F161</f>
        <v>615000</v>
      </c>
      <c r="G157" s="10">
        <f>G158+G161</f>
        <v>615000</v>
      </c>
      <c r="H157" s="10">
        <f>H158+H161</f>
        <v>615000</v>
      </c>
      <c r="I157" s="25">
        <f t="shared" si="14"/>
        <v>100</v>
      </c>
    </row>
    <row r="158" spans="1:9" ht="15.75" outlineLevel="4">
      <c r="A158" s="5"/>
      <c r="B158" s="5" t="s">
        <v>85</v>
      </c>
      <c r="C158" s="5" t="s">
        <v>1</v>
      </c>
      <c r="D158" s="9" t="s">
        <v>86</v>
      </c>
      <c r="E158" s="10">
        <f>E159</f>
        <v>0</v>
      </c>
      <c r="F158" s="10">
        <f aca="true" t="shared" si="18" ref="F158:H159">F159</f>
        <v>60000</v>
      </c>
      <c r="G158" s="10">
        <f t="shared" si="18"/>
        <v>60000</v>
      </c>
      <c r="H158" s="10">
        <f t="shared" si="18"/>
        <v>60000</v>
      </c>
      <c r="I158" s="25">
        <f t="shared" si="14"/>
        <v>100</v>
      </c>
    </row>
    <row r="159" spans="1:9" ht="15.75" outlineLevel="4">
      <c r="A159" s="5"/>
      <c r="B159" s="5"/>
      <c r="C159" s="5" t="s">
        <v>446</v>
      </c>
      <c r="D159" s="9" t="s">
        <v>464</v>
      </c>
      <c r="E159" s="10">
        <f>E160</f>
        <v>0</v>
      </c>
      <c r="F159" s="10">
        <f t="shared" si="18"/>
        <v>60000</v>
      </c>
      <c r="G159" s="10">
        <f t="shared" si="18"/>
        <v>60000</v>
      </c>
      <c r="H159" s="10">
        <f t="shared" si="18"/>
        <v>60000</v>
      </c>
      <c r="I159" s="25">
        <f t="shared" si="14"/>
        <v>100</v>
      </c>
    </row>
    <row r="160" spans="1:9" ht="15.75" outlineLevel="5">
      <c r="A160" s="5"/>
      <c r="B160" s="5"/>
      <c r="C160" s="5" t="s">
        <v>447</v>
      </c>
      <c r="D160" s="9" t="s">
        <v>465</v>
      </c>
      <c r="E160" s="10">
        <v>0</v>
      </c>
      <c r="F160" s="10">
        <v>60000</v>
      </c>
      <c r="G160" s="10">
        <v>60000</v>
      </c>
      <c r="H160" s="10">
        <v>60000</v>
      </c>
      <c r="I160" s="25">
        <f t="shared" si="14"/>
        <v>100</v>
      </c>
    </row>
    <row r="161" spans="1:9" ht="30" outlineLevel="4">
      <c r="A161" s="5"/>
      <c r="B161" s="5" t="s">
        <v>87</v>
      </c>
      <c r="C161" s="5" t="s">
        <v>1</v>
      </c>
      <c r="D161" s="9" t="s">
        <v>88</v>
      </c>
      <c r="E161" s="10">
        <f>E162</f>
        <v>0</v>
      </c>
      <c r="F161" s="10">
        <f aca="true" t="shared" si="19" ref="F161:H162">F162</f>
        <v>555000</v>
      </c>
      <c r="G161" s="10">
        <f t="shared" si="19"/>
        <v>555000</v>
      </c>
      <c r="H161" s="10">
        <f t="shared" si="19"/>
        <v>555000</v>
      </c>
      <c r="I161" s="25">
        <f t="shared" si="14"/>
        <v>100</v>
      </c>
    </row>
    <row r="162" spans="1:9" ht="15.75" outlineLevel="4">
      <c r="A162" s="5"/>
      <c r="B162" s="5"/>
      <c r="C162" s="5" t="s">
        <v>451</v>
      </c>
      <c r="D162" s="9" t="s">
        <v>472</v>
      </c>
      <c r="E162" s="10">
        <f>E163</f>
        <v>0</v>
      </c>
      <c r="F162" s="10">
        <f t="shared" si="19"/>
        <v>555000</v>
      </c>
      <c r="G162" s="10">
        <f t="shared" si="19"/>
        <v>555000</v>
      </c>
      <c r="H162" s="10">
        <f t="shared" si="19"/>
        <v>555000</v>
      </c>
      <c r="I162" s="25">
        <f t="shared" si="14"/>
        <v>100</v>
      </c>
    </row>
    <row r="163" spans="1:9" ht="30" outlineLevel="5">
      <c r="A163" s="5"/>
      <c r="B163" s="5"/>
      <c r="C163" s="5" t="s">
        <v>452</v>
      </c>
      <c r="D163" s="9" t="s">
        <v>474</v>
      </c>
      <c r="E163" s="10">
        <v>0</v>
      </c>
      <c r="F163" s="10">
        <v>555000</v>
      </c>
      <c r="G163" s="10">
        <v>555000</v>
      </c>
      <c r="H163" s="10">
        <v>555000</v>
      </c>
      <c r="I163" s="25">
        <f t="shared" si="14"/>
        <v>100</v>
      </c>
    </row>
    <row r="164" spans="1:9" ht="30" outlineLevel="3">
      <c r="A164" s="5"/>
      <c r="B164" s="5" t="s">
        <v>89</v>
      </c>
      <c r="C164" s="5" t="s">
        <v>1</v>
      </c>
      <c r="D164" s="9" t="s">
        <v>90</v>
      </c>
      <c r="E164" s="10">
        <f>E165</f>
        <v>0</v>
      </c>
      <c r="F164" s="10">
        <f aca="true" t="shared" si="20" ref="F164:H165">F165</f>
        <v>150600</v>
      </c>
      <c r="G164" s="10">
        <f t="shared" si="20"/>
        <v>150600</v>
      </c>
      <c r="H164" s="10">
        <f t="shared" si="20"/>
        <v>150600</v>
      </c>
      <c r="I164" s="25">
        <f t="shared" si="14"/>
        <v>100</v>
      </c>
    </row>
    <row r="165" spans="1:9" ht="15.75" outlineLevel="3">
      <c r="A165" s="5"/>
      <c r="B165" s="5"/>
      <c r="C165" s="5" t="s">
        <v>445</v>
      </c>
      <c r="D165" s="9" t="s">
        <v>22</v>
      </c>
      <c r="E165" s="10">
        <f>E166</f>
        <v>0</v>
      </c>
      <c r="F165" s="10">
        <f t="shared" si="20"/>
        <v>150600</v>
      </c>
      <c r="G165" s="10">
        <f t="shared" si="20"/>
        <v>150600</v>
      </c>
      <c r="H165" s="10">
        <f t="shared" si="20"/>
        <v>150600</v>
      </c>
      <c r="I165" s="25">
        <f t="shared" si="14"/>
        <v>100</v>
      </c>
    </row>
    <row r="166" spans="1:9" ht="15.75" outlineLevel="5">
      <c r="A166" s="5"/>
      <c r="B166" s="5"/>
      <c r="C166" s="5" t="s">
        <v>12</v>
      </c>
      <c r="D166" s="9" t="s">
        <v>53</v>
      </c>
      <c r="E166" s="10">
        <v>0</v>
      </c>
      <c r="F166" s="10">
        <v>150600</v>
      </c>
      <c r="G166" s="10">
        <v>150600</v>
      </c>
      <c r="H166" s="10">
        <v>150600</v>
      </c>
      <c r="I166" s="25">
        <f t="shared" si="14"/>
        <v>100</v>
      </c>
    </row>
    <row r="167" spans="1:9" ht="15.75" outlineLevel="3">
      <c r="A167" s="5"/>
      <c r="B167" s="5" t="s">
        <v>91</v>
      </c>
      <c r="C167" s="5" t="s">
        <v>1</v>
      </c>
      <c r="D167" s="9" t="s">
        <v>92</v>
      </c>
      <c r="E167" s="10">
        <f>E168</f>
        <v>0</v>
      </c>
      <c r="F167" s="10">
        <f aca="true" t="shared" si="21" ref="F167:H168">F168</f>
        <v>5000</v>
      </c>
      <c r="G167" s="10">
        <f t="shared" si="21"/>
        <v>5000</v>
      </c>
      <c r="H167" s="10">
        <f t="shared" si="21"/>
        <v>5000</v>
      </c>
      <c r="I167" s="25">
        <f t="shared" si="14"/>
        <v>100</v>
      </c>
    </row>
    <row r="168" spans="1:9" ht="15.75" outlineLevel="3">
      <c r="A168" s="5"/>
      <c r="B168" s="5"/>
      <c r="C168" s="5" t="s">
        <v>448</v>
      </c>
      <c r="D168" s="9" t="s">
        <v>479</v>
      </c>
      <c r="E168" s="10">
        <f>E169</f>
        <v>0</v>
      </c>
      <c r="F168" s="10">
        <f t="shared" si="21"/>
        <v>5000</v>
      </c>
      <c r="G168" s="10">
        <f t="shared" si="21"/>
        <v>5000</v>
      </c>
      <c r="H168" s="10">
        <f t="shared" si="21"/>
        <v>5000</v>
      </c>
      <c r="I168" s="25">
        <f t="shared" si="14"/>
        <v>100</v>
      </c>
    </row>
    <row r="169" spans="1:9" ht="30" outlineLevel="5">
      <c r="A169" s="5"/>
      <c r="B169" s="5"/>
      <c r="C169" s="5" t="s">
        <v>449</v>
      </c>
      <c r="D169" s="9" t="s">
        <v>482</v>
      </c>
      <c r="E169" s="10">
        <v>0</v>
      </c>
      <c r="F169" s="10">
        <v>5000</v>
      </c>
      <c r="G169" s="10">
        <v>5000</v>
      </c>
      <c r="H169" s="10">
        <v>5000</v>
      </c>
      <c r="I169" s="25">
        <f t="shared" si="14"/>
        <v>100</v>
      </c>
    </row>
    <row r="170" spans="1:9" ht="15.75" outlineLevel="2">
      <c r="A170" s="5"/>
      <c r="B170" s="5" t="s">
        <v>93</v>
      </c>
      <c r="C170" s="5" t="s">
        <v>1</v>
      </c>
      <c r="D170" s="9" t="s">
        <v>94</v>
      </c>
      <c r="E170" s="10">
        <f>E171</f>
        <v>0</v>
      </c>
      <c r="F170" s="10">
        <f aca="true" t="shared" si="22" ref="F170:H173">F171</f>
        <v>53634.54</v>
      </c>
      <c r="G170" s="10">
        <f t="shared" si="22"/>
        <v>53634.53999999999</v>
      </c>
      <c r="H170" s="10">
        <f t="shared" si="22"/>
        <v>53634.54</v>
      </c>
      <c r="I170" s="25">
        <f t="shared" si="14"/>
        <v>100.00000000000003</v>
      </c>
    </row>
    <row r="171" spans="1:9" ht="45" outlineLevel="3">
      <c r="A171" s="5"/>
      <c r="B171" s="5" t="s">
        <v>95</v>
      </c>
      <c r="C171" s="5" t="s">
        <v>1</v>
      </c>
      <c r="D171" s="9" t="s">
        <v>96</v>
      </c>
      <c r="E171" s="10">
        <f>E172</f>
        <v>0</v>
      </c>
      <c r="F171" s="10">
        <f t="shared" si="22"/>
        <v>53634.54</v>
      </c>
      <c r="G171" s="10">
        <f t="shared" si="22"/>
        <v>53634.53999999999</v>
      </c>
      <c r="H171" s="10">
        <f t="shared" si="22"/>
        <v>53634.54</v>
      </c>
      <c r="I171" s="25">
        <f t="shared" si="14"/>
        <v>100.00000000000003</v>
      </c>
    </row>
    <row r="172" spans="1:9" ht="60" outlineLevel="4">
      <c r="A172" s="5"/>
      <c r="B172" s="5" t="s">
        <v>97</v>
      </c>
      <c r="C172" s="5" t="s">
        <v>1</v>
      </c>
      <c r="D172" s="9" t="s">
        <v>98</v>
      </c>
      <c r="E172" s="10">
        <f>E173</f>
        <v>0</v>
      </c>
      <c r="F172" s="10">
        <f t="shared" si="22"/>
        <v>53634.54</v>
      </c>
      <c r="G172" s="10">
        <f t="shared" si="22"/>
        <v>53634.53999999999</v>
      </c>
      <c r="H172" s="10">
        <f t="shared" si="22"/>
        <v>53634.54</v>
      </c>
      <c r="I172" s="25">
        <f t="shared" si="14"/>
        <v>100.00000000000003</v>
      </c>
    </row>
    <row r="173" spans="1:9" ht="30" outlineLevel="4">
      <c r="A173" s="5"/>
      <c r="B173" s="5"/>
      <c r="C173" s="5" t="s">
        <v>443</v>
      </c>
      <c r="D173" s="9" t="s">
        <v>461</v>
      </c>
      <c r="E173" s="10">
        <f>E174</f>
        <v>0</v>
      </c>
      <c r="F173" s="10">
        <f t="shared" si="22"/>
        <v>53634.54</v>
      </c>
      <c r="G173" s="10">
        <f t="shared" si="22"/>
        <v>53634.53999999999</v>
      </c>
      <c r="H173" s="10">
        <f t="shared" si="22"/>
        <v>53634.54</v>
      </c>
      <c r="I173" s="25">
        <f t="shared" si="14"/>
        <v>100.00000000000003</v>
      </c>
    </row>
    <row r="174" spans="1:9" ht="15.75" outlineLevel="5">
      <c r="A174" s="5"/>
      <c r="B174" s="5"/>
      <c r="C174" s="5" t="s">
        <v>450</v>
      </c>
      <c r="D174" s="9" t="s">
        <v>462</v>
      </c>
      <c r="E174" s="10">
        <v>0</v>
      </c>
      <c r="F174" s="10">
        <v>53634.54</v>
      </c>
      <c r="G174" s="10">
        <v>53634.53999999999</v>
      </c>
      <c r="H174" s="10">
        <v>53634.54</v>
      </c>
      <c r="I174" s="25">
        <f t="shared" si="14"/>
        <v>100.00000000000003</v>
      </c>
    </row>
    <row r="175" spans="1:9" ht="15.75" outlineLevel="2">
      <c r="A175" s="5"/>
      <c r="B175" s="5" t="s">
        <v>8</v>
      </c>
      <c r="C175" s="5" t="s">
        <v>1</v>
      </c>
      <c r="D175" s="9" t="s">
        <v>9</v>
      </c>
      <c r="E175" s="10">
        <f>E176</f>
        <v>0</v>
      </c>
      <c r="F175" s="10">
        <f aca="true" t="shared" si="23" ref="F175:H177">F176</f>
        <v>900</v>
      </c>
      <c r="G175" s="10">
        <f t="shared" si="23"/>
        <v>900</v>
      </c>
      <c r="H175" s="10">
        <f t="shared" si="23"/>
        <v>900</v>
      </c>
      <c r="I175" s="25">
        <f t="shared" si="14"/>
        <v>100</v>
      </c>
    </row>
    <row r="176" spans="1:9" ht="45" outlineLevel="3">
      <c r="A176" s="5"/>
      <c r="B176" s="5" t="s">
        <v>99</v>
      </c>
      <c r="C176" s="5" t="s">
        <v>1</v>
      </c>
      <c r="D176" s="9" t="s">
        <v>100</v>
      </c>
      <c r="E176" s="10">
        <f>E177</f>
        <v>0</v>
      </c>
      <c r="F176" s="10">
        <f t="shared" si="23"/>
        <v>900</v>
      </c>
      <c r="G176" s="10">
        <f t="shared" si="23"/>
        <v>900</v>
      </c>
      <c r="H176" s="10">
        <f t="shared" si="23"/>
        <v>900</v>
      </c>
      <c r="I176" s="25">
        <f t="shared" si="14"/>
        <v>100</v>
      </c>
    </row>
    <row r="177" spans="1:9" ht="15.75" outlineLevel="3">
      <c r="A177" s="5"/>
      <c r="B177" s="5"/>
      <c r="C177" s="5" t="s">
        <v>445</v>
      </c>
      <c r="D177" s="9" t="s">
        <v>22</v>
      </c>
      <c r="E177" s="10">
        <f>E178</f>
        <v>0</v>
      </c>
      <c r="F177" s="10">
        <f t="shared" si="23"/>
        <v>900</v>
      </c>
      <c r="G177" s="10">
        <f t="shared" si="23"/>
        <v>900</v>
      </c>
      <c r="H177" s="10">
        <f t="shared" si="23"/>
        <v>900</v>
      </c>
      <c r="I177" s="25">
        <f t="shared" si="14"/>
        <v>100</v>
      </c>
    </row>
    <row r="178" spans="1:9" ht="15.75" outlineLevel="5">
      <c r="A178" s="5"/>
      <c r="B178" s="5"/>
      <c r="C178" s="5" t="s">
        <v>12</v>
      </c>
      <c r="D178" s="9" t="s">
        <v>53</v>
      </c>
      <c r="E178" s="10">
        <v>0</v>
      </c>
      <c r="F178" s="10">
        <v>900</v>
      </c>
      <c r="G178" s="10">
        <v>900</v>
      </c>
      <c r="H178" s="10">
        <v>900</v>
      </c>
      <c r="I178" s="25">
        <f t="shared" si="14"/>
        <v>100</v>
      </c>
    </row>
    <row r="179" spans="1:9" ht="15.75" outlineLevel="2">
      <c r="A179" s="5"/>
      <c r="B179" s="5" t="s">
        <v>21</v>
      </c>
      <c r="C179" s="5" t="s">
        <v>1</v>
      </c>
      <c r="D179" s="9" t="s">
        <v>22</v>
      </c>
      <c r="E179" s="10">
        <f>E180+E183+E187</f>
        <v>11980390</v>
      </c>
      <c r="F179" s="10">
        <f>F180+F183+F187</f>
        <v>33519936.18</v>
      </c>
      <c r="G179" s="10">
        <f>G180+G183+G187</f>
        <v>98699.75</v>
      </c>
      <c r="H179" s="10">
        <f>H180+H183+H187</f>
        <v>98699.75</v>
      </c>
      <c r="I179" s="25">
        <f t="shared" si="14"/>
        <v>100</v>
      </c>
    </row>
    <row r="180" spans="1:9" ht="30" outlineLevel="3">
      <c r="A180" s="5"/>
      <c r="B180" s="5" t="s">
        <v>101</v>
      </c>
      <c r="C180" s="5" t="s">
        <v>1</v>
      </c>
      <c r="D180" s="9" t="s">
        <v>102</v>
      </c>
      <c r="E180" s="10">
        <f>E181</f>
        <v>11934200</v>
      </c>
      <c r="F180" s="10">
        <f aca="true" t="shared" si="24" ref="F180:H181">F181</f>
        <v>33339976.18</v>
      </c>
      <c r="G180" s="10">
        <f t="shared" si="24"/>
        <v>0</v>
      </c>
      <c r="H180" s="10">
        <f t="shared" si="24"/>
        <v>0</v>
      </c>
      <c r="I180" s="25">
        <v>0</v>
      </c>
    </row>
    <row r="181" spans="1:9" ht="15.75" outlineLevel="3">
      <c r="A181" s="5"/>
      <c r="B181" s="5"/>
      <c r="C181" s="5" t="s">
        <v>448</v>
      </c>
      <c r="D181" s="9" t="s">
        <v>479</v>
      </c>
      <c r="E181" s="10">
        <f>E182</f>
        <v>11934200</v>
      </c>
      <c r="F181" s="10">
        <f t="shared" si="24"/>
        <v>33339976.18</v>
      </c>
      <c r="G181" s="10">
        <f t="shared" si="24"/>
        <v>0</v>
      </c>
      <c r="H181" s="10">
        <f t="shared" si="24"/>
        <v>0</v>
      </c>
      <c r="I181" s="25">
        <v>0</v>
      </c>
    </row>
    <row r="182" spans="1:9" ht="15.75" outlineLevel="5">
      <c r="A182" s="5"/>
      <c r="B182" s="5"/>
      <c r="C182" s="5" t="s">
        <v>59</v>
      </c>
      <c r="D182" s="9" t="s">
        <v>483</v>
      </c>
      <c r="E182" s="10">
        <v>11934200</v>
      </c>
      <c r="F182" s="10">
        <v>33339976.18</v>
      </c>
      <c r="G182" s="10">
        <v>0</v>
      </c>
      <c r="H182" s="10">
        <v>0</v>
      </c>
      <c r="I182" s="25">
        <v>0</v>
      </c>
    </row>
    <row r="183" spans="1:9" ht="30" outlineLevel="3">
      <c r="A183" s="5"/>
      <c r="B183" s="5" t="s">
        <v>23</v>
      </c>
      <c r="C183" s="5" t="s">
        <v>1</v>
      </c>
      <c r="D183" s="9" t="s">
        <v>24</v>
      </c>
      <c r="E183" s="10">
        <f>E184</f>
        <v>1600</v>
      </c>
      <c r="F183" s="10">
        <f aca="true" t="shared" si="25" ref="F183:H185">F184</f>
        <v>1600</v>
      </c>
      <c r="G183" s="10">
        <f t="shared" si="25"/>
        <v>1200</v>
      </c>
      <c r="H183" s="10">
        <f t="shared" si="25"/>
        <v>1200</v>
      </c>
      <c r="I183" s="25">
        <f t="shared" si="14"/>
        <v>100</v>
      </c>
    </row>
    <row r="184" spans="1:9" ht="60" outlineLevel="4">
      <c r="A184" s="5"/>
      <c r="B184" s="5" t="s">
        <v>103</v>
      </c>
      <c r="C184" s="5" t="s">
        <v>1</v>
      </c>
      <c r="D184" s="9" t="s">
        <v>104</v>
      </c>
      <c r="E184" s="10">
        <f>E185</f>
        <v>1600</v>
      </c>
      <c r="F184" s="10">
        <f t="shared" si="25"/>
        <v>1600</v>
      </c>
      <c r="G184" s="10">
        <f t="shared" si="25"/>
        <v>1200</v>
      </c>
      <c r="H184" s="10">
        <f t="shared" si="25"/>
        <v>1200</v>
      </c>
      <c r="I184" s="25">
        <f t="shared" si="14"/>
        <v>100</v>
      </c>
    </row>
    <row r="185" spans="1:9" ht="15.75" outlineLevel="4">
      <c r="A185" s="5"/>
      <c r="B185" s="5"/>
      <c r="C185" s="5" t="s">
        <v>446</v>
      </c>
      <c r="D185" s="9" t="s">
        <v>464</v>
      </c>
      <c r="E185" s="10">
        <f>E186</f>
        <v>1600</v>
      </c>
      <c r="F185" s="10">
        <f t="shared" si="25"/>
        <v>1600</v>
      </c>
      <c r="G185" s="10">
        <f t="shared" si="25"/>
        <v>1200</v>
      </c>
      <c r="H185" s="10">
        <f t="shared" si="25"/>
        <v>1200</v>
      </c>
      <c r="I185" s="25">
        <f t="shared" si="14"/>
        <v>100</v>
      </c>
    </row>
    <row r="186" spans="1:9" ht="15.75" outlineLevel="5">
      <c r="A186" s="5"/>
      <c r="B186" s="5"/>
      <c r="C186" s="5" t="s">
        <v>447</v>
      </c>
      <c r="D186" s="9" t="s">
        <v>465</v>
      </c>
      <c r="E186" s="10">
        <v>1600</v>
      </c>
      <c r="F186" s="10">
        <v>1600</v>
      </c>
      <c r="G186" s="10">
        <v>1200</v>
      </c>
      <c r="H186" s="10">
        <v>1200</v>
      </c>
      <c r="I186" s="25">
        <f t="shared" si="14"/>
        <v>100</v>
      </c>
    </row>
    <row r="187" spans="1:9" ht="30" outlineLevel="3">
      <c r="A187" s="5"/>
      <c r="B187" s="5" t="s">
        <v>105</v>
      </c>
      <c r="C187" s="5" t="s">
        <v>1</v>
      </c>
      <c r="D187" s="9" t="s">
        <v>106</v>
      </c>
      <c r="E187" s="10">
        <f>E188+E191</f>
        <v>44590</v>
      </c>
      <c r="F187" s="10">
        <f>F188+F191</f>
        <v>178360</v>
      </c>
      <c r="G187" s="10">
        <f>G188+G191</f>
        <v>97499.75</v>
      </c>
      <c r="H187" s="10">
        <f>H188+H191</f>
        <v>97499.75</v>
      </c>
      <c r="I187" s="25">
        <f t="shared" si="14"/>
        <v>100</v>
      </c>
    </row>
    <row r="188" spans="1:9" ht="30" outlineLevel="4">
      <c r="A188" s="5"/>
      <c r="B188" s="5" t="s">
        <v>107</v>
      </c>
      <c r="C188" s="5" t="s">
        <v>1</v>
      </c>
      <c r="D188" s="9" t="s">
        <v>108</v>
      </c>
      <c r="E188" s="10">
        <f>E189</f>
        <v>0</v>
      </c>
      <c r="F188" s="10">
        <f aca="true" t="shared" si="26" ref="F188:H189">F189</f>
        <v>133770</v>
      </c>
      <c r="G188" s="10">
        <f t="shared" si="26"/>
        <v>52909.75</v>
      </c>
      <c r="H188" s="10">
        <f t="shared" si="26"/>
        <v>52909.75</v>
      </c>
      <c r="I188" s="25">
        <f t="shared" si="14"/>
        <v>100</v>
      </c>
    </row>
    <row r="189" spans="1:9" ht="30" outlineLevel="4">
      <c r="A189" s="5"/>
      <c r="B189" s="5"/>
      <c r="C189" s="5" t="s">
        <v>443</v>
      </c>
      <c r="D189" s="9" t="s">
        <v>461</v>
      </c>
      <c r="E189" s="10">
        <f>E190</f>
        <v>0</v>
      </c>
      <c r="F189" s="10">
        <f t="shared" si="26"/>
        <v>133770</v>
      </c>
      <c r="G189" s="10">
        <f t="shared" si="26"/>
        <v>52909.75</v>
      </c>
      <c r="H189" s="10">
        <f t="shared" si="26"/>
        <v>52909.75</v>
      </c>
      <c r="I189" s="25">
        <f t="shared" si="14"/>
        <v>100</v>
      </c>
    </row>
    <row r="190" spans="1:9" ht="15.75" outlineLevel="5">
      <c r="A190" s="5"/>
      <c r="B190" s="5"/>
      <c r="C190" s="5" t="s">
        <v>450</v>
      </c>
      <c r="D190" s="9" t="s">
        <v>462</v>
      </c>
      <c r="E190" s="10">
        <v>0</v>
      </c>
      <c r="F190" s="10">
        <v>133770</v>
      </c>
      <c r="G190" s="10">
        <v>52909.75</v>
      </c>
      <c r="H190" s="10">
        <v>52909.75</v>
      </c>
      <c r="I190" s="25">
        <f t="shared" si="14"/>
        <v>100</v>
      </c>
    </row>
    <row r="191" spans="1:9" ht="30" outlineLevel="4">
      <c r="A191" s="5"/>
      <c r="B191" s="5" t="s">
        <v>109</v>
      </c>
      <c r="C191" s="5" t="s">
        <v>1</v>
      </c>
      <c r="D191" s="9" t="s">
        <v>110</v>
      </c>
      <c r="E191" s="10">
        <f>E192</f>
        <v>44590</v>
      </c>
      <c r="F191" s="10">
        <f aca="true" t="shared" si="27" ref="F191:H192">F192</f>
        <v>44590</v>
      </c>
      <c r="G191" s="10">
        <f t="shared" si="27"/>
        <v>44590</v>
      </c>
      <c r="H191" s="10">
        <f t="shared" si="27"/>
        <v>44590</v>
      </c>
      <c r="I191" s="25">
        <f t="shared" si="14"/>
        <v>100</v>
      </c>
    </row>
    <row r="192" spans="1:9" ht="30" outlineLevel="4">
      <c r="A192" s="5"/>
      <c r="B192" s="5"/>
      <c r="C192" s="5" t="s">
        <v>443</v>
      </c>
      <c r="D192" s="9" t="s">
        <v>461</v>
      </c>
      <c r="E192" s="10">
        <f>E193</f>
        <v>44590</v>
      </c>
      <c r="F192" s="10">
        <f t="shared" si="27"/>
        <v>44590</v>
      </c>
      <c r="G192" s="10">
        <f t="shared" si="27"/>
        <v>44590</v>
      </c>
      <c r="H192" s="10">
        <f t="shared" si="27"/>
        <v>44590</v>
      </c>
      <c r="I192" s="25">
        <f t="shared" si="14"/>
        <v>100</v>
      </c>
    </row>
    <row r="193" spans="1:9" ht="15.75" outlineLevel="5">
      <c r="A193" s="5"/>
      <c r="B193" s="5"/>
      <c r="C193" s="5" t="s">
        <v>450</v>
      </c>
      <c r="D193" s="9" t="s">
        <v>462</v>
      </c>
      <c r="E193" s="10">
        <v>44590</v>
      </c>
      <c r="F193" s="10">
        <v>44590</v>
      </c>
      <c r="G193" s="10">
        <v>44590</v>
      </c>
      <c r="H193" s="10">
        <v>44590</v>
      </c>
      <c r="I193" s="25">
        <f t="shared" si="14"/>
        <v>100</v>
      </c>
    </row>
    <row r="194" spans="1:9" ht="15.75" outlineLevel="2">
      <c r="A194" s="5"/>
      <c r="B194" s="5" t="s">
        <v>111</v>
      </c>
      <c r="C194" s="5" t="s">
        <v>1</v>
      </c>
      <c r="D194" s="9" t="s">
        <v>112</v>
      </c>
      <c r="E194" s="10">
        <f>E195</f>
        <v>0</v>
      </c>
      <c r="F194" s="10">
        <f aca="true" t="shared" si="28" ref="F194:H196">F195</f>
        <v>999000</v>
      </c>
      <c r="G194" s="10">
        <f t="shared" si="28"/>
        <v>862078.46</v>
      </c>
      <c r="H194" s="10">
        <f t="shared" si="28"/>
        <v>862078.46</v>
      </c>
      <c r="I194" s="25">
        <f t="shared" si="14"/>
        <v>100</v>
      </c>
    </row>
    <row r="195" spans="1:9" ht="30" outlineLevel="3">
      <c r="A195" s="5"/>
      <c r="B195" s="5" t="s">
        <v>113</v>
      </c>
      <c r="C195" s="5" t="s">
        <v>1</v>
      </c>
      <c r="D195" s="9" t="s">
        <v>114</v>
      </c>
      <c r="E195" s="10">
        <f>E196</f>
        <v>0</v>
      </c>
      <c r="F195" s="10">
        <f t="shared" si="28"/>
        <v>999000</v>
      </c>
      <c r="G195" s="10">
        <f t="shared" si="28"/>
        <v>862078.46</v>
      </c>
      <c r="H195" s="10">
        <f t="shared" si="28"/>
        <v>862078.46</v>
      </c>
      <c r="I195" s="25">
        <f t="shared" si="14"/>
        <v>100</v>
      </c>
    </row>
    <row r="196" spans="1:9" ht="15.75" outlineLevel="3">
      <c r="A196" s="5"/>
      <c r="B196" s="5"/>
      <c r="C196" s="5" t="s">
        <v>446</v>
      </c>
      <c r="D196" s="9" t="s">
        <v>464</v>
      </c>
      <c r="E196" s="10">
        <f>E197</f>
        <v>0</v>
      </c>
      <c r="F196" s="10">
        <f t="shared" si="28"/>
        <v>999000</v>
      </c>
      <c r="G196" s="10">
        <f t="shared" si="28"/>
        <v>862078.46</v>
      </c>
      <c r="H196" s="10">
        <f t="shared" si="28"/>
        <v>862078.46</v>
      </c>
      <c r="I196" s="25">
        <f t="shared" si="14"/>
        <v>100</v>
      </c>
    </row>
    <row r="197" spans="1:9" ht="15.75" outlineLevel="5">
      <c r="A197" s="5"/>
      <c r="B197" s="5"/>
      <c r="C197" s="5" t="s">
        <v>447</v>
      </c>
      <c r="D197" s="9" t="s">
        <v>465</v>
      </c>
      <c r="E197" s="10">
        <v>0</v>
      </c>
      <c r="F197" s="10">
        <v>999000</v>
      </c>
      <c r="G197" s="10">
        <v>862078.46</v>
      </c>
      <c r="H197" s="10">
        <v>862078.46</v>
      </c>
      <c r="I197" s="25">
        <f t="shared" si="14"/>
        <v>100</v>
      </c>
    </row>
    <row r="198" spans="1:9" s="13" customFormat="1" ht="15.75" collapsed="1">
      <c r="A198" s="6" t="s">
        <v>115</v>
      </c>
      <c r="B198" s="6" t="s">
        <v>1</v>
      </c>
      <c r="C198" s="6" t="s">
        <v>1</v>
      </c>
      <c r="D198" s="7" t="s">
        <v>491</v>
      </c>
      <c r="E198" s="8">
        <f>E199+E220+E243+E249+E276</f>
        <v>22531620</v>
      </c>
      <c r="F198" s="8">
        <f>F199+F220+F243+F249+F276</f>
        <v>34783402</v>
      </c>
      <c r="G198" s="8">
        <f>G199+G220+G243+G249+G276</f>
        <v>18890264.14</v>
      </c>
      <c r="H198" s="8">
        <f>H199+H220+H243+H249+H276</f>
        <v>14294856.46</v>
      </c>
      <c r="I198" s="24">
        <f t="shared" si="14"/>
        <v>75.67314228142922</v>
      </c>
    </row>
    <row r="199" spans="1:9" ht="15.75" outlineLevel="1">
      <c r="A199" s="5" t="s">
        <v>116</v>
      </c>
      <c r="B199" s="5" t="s">
        <v>1</v>
      </c>
      <c r="C199" s="5" t="s">
        <v>1</v>
      </c>
      <c r="D199" s="9" t="s">
        <v>492</v>
      </c>
      <c r="E199" s="10">
        <f>E200+E204+E209+E214</f>
        <v>3000000</v>
      </c>
      <c r="F199" s="10">
        <f>F200+F204+F209+F214</f>
        <v>3998000</v>
      </c>
      <c r="G199" s="10">
        <f>G200+G204+G209+G214</f>
        <v>3269019.28</v>
      </c>
      <c r="H199" s="10">
        <f>H200+H204+H209+H214</f>
        <v>2343948.5999999996</v>
      </c>
      <c r="I199" s="25">
        <f t="shared" si="14"/>
        <v>71.70188974841409</v>
      </c>
    </row>
    <row r="200" spans="1:9" ht="15.75" outlineLevel="2">
      <c r="A200" s="5"/>
      <c r="B200" s="5" t="s">
        <v>117</v>
      </c>
      <c r="C200" s="5" t="s">
        <v>1</v>
      </c>
      <c r="D200" s="9" t="s">
        <v>526</v>
      </c>
      <c r="E200" s="10">
        <f>E201</f>
        <v>0</v>
      </c>
      <c r="F200" s="10">
        <f aca="true" t="shared" si="29" ref="F200:H202">F201</f>
        <v>75000</v>
      </c>
      <c r="G200" s="10">
        <f t="shared" si="29"/>
        <v>39000</v>
      </c>
      <c r="H200" s="10">
        <f t="shared" si="29"/>
        <v>27482.87</v>
      </c>
      <c r="I200" s="25">
        <f t="shared" si="14"/>
        <v>70.46889743589743</v>
      </c>
    </row>
    <row r="201" spans="1:9" ht="30" outlineLevel="3">
      <c r="A201" s="5"/>
      <c r="B201" s="5" t="s">
        <v>118</v>
      </c>
      <c r="C201" s="5" t="s">
        <v>1</v>
      </c>
      <c r="D201" s="9" t="s">
        <v>119</v>
      </c>
      <c r="E201" s="10">
        <f>E202</f>
        <v>0</v>
      </c>
      <c r="F201" s="10">
        <f t="shared" si="29"/>
        <v>75000</v>
      </c>
      <c r="G201" s="10">
        <f t="shared" si="29"/>
        <v>39000</v>
      </c>
      <c r="H201" s="10">
        <f t="shared" si="29"/>
        <v>27482.87</v>
      </c>
      <c r="I201" s="25">
        <f t="shared" si="14"/>
        <v>70.46889743589743</v>
      </c>
    </row>
    <row r="202" spans="1:9" ht="15.75" outlineLevel="3">
      <c r="A202" s="5"/>
      <c r="B202" s="5"/>
      <c r="C202" s="5" t="s">
        <v>448</v>
      </c>
      <c r="D202" s="9" t="s">
        <v>479</v>
      </c>
      <c r="E202" s="10">
        <f>E203</f>
        <v>0</v>
      </c>
      <c r="F202" s="10">
        <f t="shared" si="29"/>
        <v>75000</v>
      </c>
      <c r="G202" s="10">
        <f t="shared" si="29"/>
        <v>39000</v>
      </c>
      <c r="H202" s="10">
        <f t="shared" si="29"/>
        <v>27482.87</v>
      </c>
      <c r="I202" s="25">
        <f t="shared" si="14"/>
        <v>70.46889743589743</v>
      </c>
    </row>
    <row r="203" spans="1:9" ht="30" outlineLevel="5">
      <c r="A203" s="5"/>
      <c r="B203" s="5"/>
      <c r="C203" s="5" t="s">
        <v>120</v>
      </c>
      <c r="D203" s="9" t="s">
        <v>480</v>
      </c>
      <c r="E203" s="10">
        <v>0</v>
      </c>
      <c r="F203" s="10">
        <v>75000</v>
      </c>
      <c r="G203" s="10">
        <v>39000</v>
      </c>
      <c r="H203" s="10">
        <v>27482.87</v>
      </c>
      <c r="I203" s="25">
        <f t="shared" si="14"/>
        <v>70.46889743589743</v>
      </c>
    </row>
    <row r="204" spans="1:9" ht="45" outlineLevel="2">
      <c r="A204" s="5"/>
      <c r="B204" s="5" t="s">
        <v>121</v>
      </c>
      <c r="C204" s="5" t="s">
        <v>1</v>
      </c>
      <c r="D204" s="9" t="s">
        <v>528</v>
      </c>
      <c r="E204" s="10">
        <f>E205</f>
        <v>0</v>
      </c>
      <c r="F204" s="10">
        <f aca="true" t="shared" si="30" ref="F204:H207">F205</f>
        <v>23000</v>
      </c>
      <c r="G204" s="10">
        <f t="shared" si="30"/>
        <v>23000</v>
      </c>
      <c r="H204" s="10">
        <f t="shared" si="30"/>
        <v>0</v>
      </c>
      <c r="I204" s="25">
        <f t="shared" si="14"/>
        <v>0</v>
      </c>
    </row>
    <row r="205" spans="1:9" ht="15.75" outlineLevel="3">
      <c r="A205" s="5"/>
      <c r="B205" s="5" t="s">
        <v>122</v>
      </c>
      <c r="C205" s="5" t="s">
        <v>1</v>
      </c>
      <c r="D205" s="9" t="s">
        <v>527</v>
      </c>
      <c r="E205" s="10">
        <f>E206</f>
        <v>0</v>
      </c>
      <c r="F205" s="10">
        <f t="shared" si="30"/>
        <v>23000</v>
      </c>
      <c r="G205" s="10">
        <f t="shared" si="30"/>
        <v>23000</v>
      </c>
      <c r="H205" s="10">
        <f t="shared" si="30"/>
        <v>0</v>
      </c>
      <c r="I205" s="25">
        <f t="shared" si="14"/>
        <v>0</v>
      </c>
    </row>
    <row r="206" spans="1:9" ht="90" outlineLevel="4">
      <c r="A206" s="5"/>
      <c r="B206" s="5" t="s">
        <v>123</v>
      </c>
      <c r="C206" s="5" t="s">
        <v>1</v>
      </c>
      <c r="D206" s="11" t="s">
        <v>124</v>
      </c>
      <c r="E206" s="10">
        <f>E207</f>
        <v>0</v>
      </c>
      <c r="F206" s="10">
        <f t="shared" si="30"/>
        <v>23000</v>
      </c>
      <c r="G206" s="10">
        <f t="shared" si="30"/>
        <v>23000</v>
      </c>
      <c r="H206" s="10">
        <f t="shared" si="30"/>
        <v>0</v>
      </c>
      <c r="I206" s="25">
        <f t="shared" si="14"/>
        <v>0</v>
      </c>
    </row>
    <row r="207" spans="1:9" ht="15.75" outlineLevel="4">
      <c r="A207" s="5"/>
      <c r="B207" s="5"/>
      <c r="C207" s="5" t="s">
        <v>448</v>
      </c>
      <c r="D207" s="11" t="s">
        <v>479</v>
      </c>
      <c r="E207" s="10">
        <f>E208</f>
        <v>0</v>
      </c>
      <c r="F207" s="10">
        <f t="shared" si="30"/>
        <v>23000</v>
      </c>
      <c r="G207" s="10">
        <f t="shared" si="30"/>
        <v>23000</v>
      </c>
      <c r="H207" s="10">
        <f t="shared" si="30"/>
        <v>0</v>
      </c>
      <c r="I207" s="25">
        <f aca="true" t="shared" si="31" ref="I207:I267">H207/G207*100</f>
        <v>0</v>
      </c>
    </row>
    <row r="208" spans="1:9" ht="30" outlineLevel="5">
      <c r="A208" s="5"/>
      <c r="B208" s="5"/>
      <c r="C208" s="5" t="s">
        <v>120</v>
      </c>
      <c r="D208" s="11" t="s">
        <v>480</v>
      </c>
      <c r="E208" s="10">
        <v>0</v>
      </c>
      <c r="F208" s="10">
        <v>23000</v>
      </c>
      <c r="G208" s="10">
        <v>23000</v>
      </c>
      <c r="H208" s="10">
        <v>0</v>
      </c>
      <c r="I208" s="25">
        <f t="shared" si="31"/>
        <v>0</v>
      </c>
    </row>
    <row r="209" spans="1:9" ht="15.75" outlineLevel="2">
      <c r="A209" s="5"/>
      <c r="B209" s="5" t="s">
        <v>37</v>
      </c>
      <c r="C209" s="5" t="s">
        <v>1</v>
      </c>
      <c r="D209" s="9" t="s">
        <v>38</v>
      </c>
      <c r="E209" s="10">
        <f>E210</f>
        <v>0</v>
      </c>
      <c r="F209" s="10">
        <f aca="true" t="shared" si="32" ref="F209:H212">F210</f>
        <v>900000</v>
      </c>
      <c r="G209" s="10">
        <f t="shared" si="32"/>
        <v>892000</v>
      </c>
      <c r="H209" s="10">
        <f t="shared" si="32"/>
        <v>1446.45</v>
      </c>
      <c r="I209" s="25">
        <f t="shared" si="31"/>
        <v>0.16215807174887895</v>
      </c>
    </row>
    <row r="210" spans="1:9" ht="45" outlineLevel="3">
      <c r="A210" s="5"/>
      <c r="B210" s="5" t="s">
        <v>39</v>
      </c>
      <c r="C210" s="5" t="s">
        <v>1</v>
      </c>
      <c r="D210" s="9" t="s">
        <v>525</v>
      </c>
      <c r="E210" s="10">
        <f>E211</f>
        <v>0</v>
      </c>
      <c r="F210" s="10">
        <f t="shared" si="32"/>
        <v>900000</v>
      </c>
      <c r="G210" s="10">
        <f t="shared" si="32"/>
        <v>892000</v>
      </c>
      <c r="H210" s="10">
        <f t="shared" si="32"/>
        <v>1446.45</v>
      </c>
      <c r="I210" s="25">
        <f t="shared" si="31"/>
        <v>0.16215807174887895</v>
      </c>
    </row>
    <row r="211" spans="1:9" ht="60" outlineLevel="4">
      <c r="A211" s="5"/>
      <c r="B211" s="5" t="s">
        <v>40</v>
      </c>
      <c r="C211" s="5" t="s">
        <v>1</v>
      </c>
      <c r="D211" s="9" t="s">
        <v>41</v>
      </c>
      <c r="E211" s="10">
        <f>E212</f>
        <v>0</v>
      </c>
      <c r="F211" s="10">
        <f t="shared" si="32"/>
        <v>900000</v>
      </c>
      <c r="G211" s="10">
        <f t="shared" si="32"/>
        <v>892000</v>
      </c>
      <c r="H211" s="10">
        <f t="shared" si="32"/>
        <v>1446.45</v>
      </c>
      <c r="I211" s="25">
        <f t="shared" si="31"/>
        <v>0.16215807174887895</v>
      </c>
    </row>
    <row r="212" spans="1:9" ht="15.75" outlineLevel="4">
      <c r="A212" s="5"/>
      <c r="B212" s="5"/>
      <c r="C212" s="5" t="s">
        <v>448</v>
      </c>
      <c r="D212" s="9" t="s">
        <v>479</v>
      </c>
      <c r="E212" s="10">
        <f>E213</f>
        <v>0</v>
      </c>
      <c r="F212" s="10">
        <f t="shared" si="32"/>
        <v>900000</v>
      </c>
      <c r="G212" s="10">
        <f t="shared" si="32"/>
        <v>892000</v>
      </c>
      <c r="H212" s="10">
        <f t="shared" si="32"/>
        <v>1446.45</v>
      </c>
      <c r="I212" s="25">
        <f t="shared" si="31"/>
        <v>0.16215807174887895</v>
      </c>
    </row>
    <row r="213" spans="1:9" ht="30" outlineLevel="5">
      <c r="A213" s="5"/>
      <c r="B213" s="5"/>
      <c r="C213" s="5" t="s">
        <v>120</v>
      </c>
      <c r="D213" s="9" t="s">
        <v>480</v>
      </c>
      <c r="E213" s="10">
        <v>0</v>
      </c>
      <c r="F213" s="10">
        <v>900000</v>
      </c>
      <c r="G213" s="10">
        <v>892000</v>
      </c>
      <c r="H213" s="10">
        <v>1446.45</v>
      </c>
      <c r="I213" s="25">
        <f t="shared" si="31"/>
        <v>0.16215807174887895</v>
      </c>
    </row>
    <row r="214" spans="1:9" ht="15.75" outlineLevel="2">
      <c r="A214" s="5"/>
      <c r="B214" s="5" t="s">
        <v>111</v>
      </c>
      <c r="C214" s="5" t="s">
        <v>1</v>
      </c>
      <c r="D214" s="9" t="s">
        <v>112</v>
      </c>
      <c r="E214" s="10">
        <f>E215</f>
        <v>3000000</v>
      </c>
      <c r="F214" s="10">
        <f>F215</f>
        <v>3000000</v>
      </c>
      <c r="G214" s="10">
        <f>G215</f>
        <v>2315019.28</v>
      </c>
      <c r="H214" s="10">
        <f>H215</f>
        <v>2315019.28</v>
      </c>
      <c r="I214" s="25">
        <f t="shared" si="31"/>
        <v>100</v>
      </c>
    </row>
    <row r="215" spans="1:9" ht="30" outlineLevel="3">
      <c r="A215" s="5"/>
      <c r="B215" s="5" t="s">
        <v>125</v>
      </c>
      <c r="C215" s="5" t="s">
        <v>1</v>
      </c>
      <c r="D215" s="9" t="s">
        <v>126</v>
      </c>
      <c r="E215" s="10">
        <f>E216+E218</f>
        <v>3000000</v>
      </c>
      <c r="F215" s="10">
        <f>F216+F218</f>
        <v>3000000</v>
      </c>
      <c r="G215" s="10">
        <f>G216+G218</f>
        <v>2315019.28</v>
      </c>
      <c r="H215" s="10">
        <f>H216+H218</f>
        <v>2315019.28</v>
      </c>
      <c r="I215" s="25">
        <f t="shared" si="31"/>
        <v>100</v>
      </c>
    </row>
    <row r="216" spans="1:9" ht="15.75" outlineLevel="3">
      <c r="A216" s="5"/>
      <c r="B216" s="5"/>
      <c r="C216" s="5" t="s">
        <v>446</v>
      </c>
      <c r="D216" s="9" t="s">
        <v>464</v>
      </c>
      <c r="E216" s="10">
        <f>E217</f>
        <v>150000</v>
      </c>
      <c r="F216" s="10">
        <f>F217</f>
        <v>190000</v>
      </c>
      <c r="G216" s="10">
        <f>G217</f>
        <v>110000</v>
      </c>
      <c r="H216" s="10">
        <f>H217</f>
        <v>110000</v>
      </c>
      <c r="I216" s="25">
        <f t="shared" si="31"/>
        <v>100</v>
      </c>
    </row>
    <row r="217" spans="1:9" ht="15.75" outlineLevel="5">
      <c r="A217" s="5"/>
      <c r="B217" s="5"/>
      <c r="C217" s="5" t="s">
        <v>447</v>
      </c>
      <c r="D217" s="9" t="s">
        <v>465</v>
      </c>
      <c r="E217" s="10">
        <v>150000</v>
      </c>
      <c r="F217" s="10">
        <v>190000</v>
      </c>
      <c r="G217" s="10">
        <v>110000</v>
      </c>
      <c r="H217" s="10">
        <v>110000</v>
      </c>
      <c r="I217" s="25">
        <f t="shared" si="31"/>
        <v>100</v>
      </c>
    </row>
    <row r="218" spans="1:9" ht="15.75" outlineLevel="5">
      <c r="A218" s="5"/>
      <c r="B218" s="5"/>
      <c r="C218" s="5" t="s">
        <v>448</v>
      </c>
      <c r="D218" s="9" t="s">
        <v>479</v>
      </c>
      <c r="E218" s="10">
        <f>E219</f>
        <v>2850000</v>
      </c>
      <c r="F218" s="10">
        <f>F219</f>
        <v>2810000</v>
      </c>
      <c r="G218" s="10">
        <f>G219</f>
        <v>2205019.28</v>
      </c>
      <c r="H218" s="10">
        <f>H219</f>
        <v>2205019.28</v>
      </c>
      <c r="I218" s="25">
        <f t="shared" si="31"/>
        <v>100</v>
      </c>
    </row>
    <row r="219" spans="1:9" ht="30" outlineLevel="5">
      <c r="A219" s="5"/>
      <c r="B219" s="5"/>
      <c r="C219" s="5" t="s">
        <v>120</v>
      </c>
      <c r="D219" s="9" t="s">
        <v>480</v>
      </c>
      <c r="E219" s="10">
        <v>2850000</v>
      </c>
      <c r="F219" s="10">
        <v>2810000</v>
      </c>
      <c r="G219" s="10">
        <v>2205019.28</v>
      </c>
      <c r="H219" s="10">
        <v>2205019.28</v>
      </c>
      <c r="I219" s="25">
        <f t="shared" si="31"/>
        <v>100</v>
      </c>
    </row>
    <row r="220" spans="1:9" ht="15.75" outlineLevel="1">
      <c r="A220" s="5" t="s">
        <v>127</v>
      </c>
      <c r="B220" s="5" t="s">
        <v>1</v>
      </c>
      <c r="C220" s="5" t="s">
        <v>1</v>
      </c>
      <c r="D220" s="9" t="s">
        <v>493</v>
      </c>
      <c r="E220" s="10">
        <f>E221+E226+E234+E239</f>
        <v>0</v>
      </c>
      <c r="F220" s="10">
        <f>F221+F226+F234+F239</f>
        <v>7366000</v>
      </c>
      <c r="G220" s="10">
        <f>G221+G226+G234+G239</f>
        <v>2045000</v>
      </c>
      <c r="H220" s="10">
        <f>H221+H226+H234+H239</f>
        <v>5000</v>
      </c>
      <c r="I220" s="25">
        <f t="shared" si="31"/>
        <v>0.24449877750611246</v>
      </c>
    </row>
    <row r="221" spans="1:9" ht="15.75" outlineLevel="2">
      <c r="A221" s="5"/>
      <c r="B221" s="5" t="s">
        <v>128</v>
      </c>
      <c r="C221" s="5" t="s">
        <v>1</v>
      </c>
      <c r="D221" s="9" t="s">
        <v>129</v>
      </c>
      <c r="E221" s="10">
        <f>E222</f>
        <v>0</v>
      </c>
      <c r="F221" s="10">
        <f aca="true" t="shared" si="33" ref="F221:G224">F222</f>
        <v>2096200</v>
      </c>
      <c r="G221" s="10">
        <f t="shared" si="33"/>
        <v>0</v>
      </c>
      <c r="H221" s="10">
        <f>H222</f>
        <v>0</v>
      </c>
      <c r="I221" s="25">
        <v>0</v>
      </c>
    </row>
    <row r="222" spans="1:9" ht="30" outlineLevel="3">
      <c r="A222" s="5"/>
      <c r="B222" s="5" t="s">
        <v>130</v>
      </c>
      <c r="C222" s="5" t="s">
        <v>1</v>
      </c>
      <c r="D222" s="9" t="s">
        <v>530</v>
      </c>
      <c r="E222" s="10">
        <f>E223</f>
        <v>0</v>
      </c>
      <c r="F222" s="10">
        <f t="shared" si="33"/>
        <v>2096200</v>
      </c>
      <c r="G222" s="10">
        <f t="shared" si="33"/>
        <v>0</v>
      </c>
      <c r="H222" s="10">
        <f>H223</f>
        <v>0</v>
      </c>
      <c r="I222" s="25">
        <v>0</v>
      </c>
    </row>
    <row r="223" spans="1:9" ht="60" outlineLevel="4">
      <c r="A223" s="5"/>
      <c r="B223" s="5" t="s">
        <v>131</v>
      </c>
      <c r="C223" s="5" t="s">
        <v>1</v>
      </c>
      <c r="D223" s="11" t="s">
        <v>132</v>
      </c>
      <c r="E223" s="10">
        <f>E224</f>
        <v>0</v>
      </c>
      <c r="F223" s="10">
        <f t="shared" si="33"/>
        <v>2096200</v>
      </c>
      <c r="G223" s="10">
        <f t="shared" si="33"/>
        <v>0</v>
      </c>
      <c r="H223" s="10">
        <f>H224</f>
        <v>0</v>
      </c>
      <c r="I223" s="25">
        <v>0</v>
      </c>
    </row>
    <row r="224" spans="1:9" ht="15.75" outlineLevel="4">
      <c r="A224" s="5"/>
      <c r="B224" s="5"/>
      <c r="C224" s="5" t="s">
        <v>446</v>
      </c>
      <c r="D224" s="11" t="s">
        <v>464</v>
      </c>
      <c r="E224" s="10">
        <f>E225</f>
        <v>0</v>
      </c>
      <c r="F224" s="10">
        <f t="shared" si="33"/>
        <v>2096200</v>
      </c>
      <c r="G224" s="10">
        <f t="shared" si="33"/>
        <v>0</v>
      </c>
      <c r="H224" s="10">
        <f>H225</f>
        <v>0</v>
      </c>
      <c r="I224" s="25">
        <v>0</v>
      </c>
    </row>
    <row r="225" spans="1:9" ht="15.75" outlineLevel="5">
      <c r="A225" s="5"/>
      <c r="B225" s="5"/>
      <c r="C225" s="5" t="s">
        <v>447</v>
      </c>
      <c r="D225" s="11" t="s">
        <v>465</v>
      </c>
      <c r="E225" s="10">
        <v>0</v>
      </c>
      <c r="F225" s="10">
        <v>2096200</v>
      </c>
      <c r="G225" s="10">
        <v>0</v>
      </c>
      <c r="H225" s="10">
        <v>0</v>
      </c>
      <c r="I225" s="25">
        <v>0</v>
      </c>
    </row>
    <row r="226" spans="1:9" ht="15.75" outlineLevel="2">
      <c r="A226" s="5"/>
      <c r="B226" s="5" t="s">
        <v>133</v>
      </c>
      <c r="C226" s="5" t="s">
        <v>1</v>
      </c>
      <c r="D226" s="9" t="s">
        <v>134</v>
      </c>
      <c r="E226" s="10">
        <f>E227</f>
        <v>0</v>
      </c>
      <c r="F226" s="10">
        <f>F227</f>
        <v>457500</v>
      </c>
      <c r="G226" s="10">
        <f>G227</f>
        <v>5000</v>
      </c>
      <c r="H226" s="10">
        <f>H227</f>
        <v>5000</v>
      </c>
      <c r="I226" s="25">
        <f t="shared" si="31"/>
        <v>100</v>
      </c>
    </row>
    <row r="227" spans="1:9" ht="30" outlineLevel="3">
      <c r="A227" s="5"/>
      <c r="B227" s="5" t="s">
        <v>135</v>
      </c>
      <c r="C227" s="5" t="s">
        <v>1</v>
      </c>
      <c r="D227" s="9" t="s">
        <v>136</v>
      </c>
      <c r="E227" s="10">
        <f>E228+E231</f>
        <v>0</v>
      </c>
      <c r="F227" s="10">
        <f>F228+F231</f>
        <v>457500</v>
      </c>
      <c r="G227" s="10">
        <f>G228+G231</f>
        <v>5000</v>
      </c>
      <c r="H227" s="10">
        <f>H228+H231</f>
        <v>5000</v>
      </c>
      <c r="I227" s="25">
        <f t="shared" si="31"/>
        <v>100</v>
      </c>
    </row>
    <row r="228" spans="1:9" ht="30" outlineLevel="4">
      <c r="A228" s="5"/>
      <c r="B228" s="5" t="s">
        <v>135</v>
      </c>
      <c r="C228" s="5" t="s">
        <v>1</v>
      </c>
      <c r="D228" s="9" t="s">
        <v>136</v>
      </c>
      <c r="E228" s="10">
        <f>E229</f>
        <v>0</v>
      </c>
      <c r="F228" s="10">
        <f aca="true" t="shared" si="34" ref="F228:H229">F229</f>
        <v>5000</v>
      </c>
      <c r="G228" s="10">
        <f t="shared" si="34"/>
        <v>5000</v>
      </c>
      <c r="H228" s="10">
        <f t="shared" si="34"/>
        <v>5000</v>
      </c>
      <c r="I228" s="25">
        <f t="shared" si="31"/>
        <v>100</v>
      </c>
    </row>
    <row r="229" spans="1:9" ht="15.75" outlineLevel="4">
      <c r="A229" s="5"/>
      <c r="B229" s="5"/>
      <c r="C229" s="5" t="s">
        <v>448</v>
      </c>
      <c r="D229" s="9" t="s">
        <v>479</v>
      </c>
      <c r="E229" s="10">
        <f>E230</f>
        <v>0</v>
      </c>
      <c r="F229" s="10">
        <f t="shared" si="34"/>
        <v>5000</v>
      </c>
      <c r="G229" s="10">
        <f t="shared" si="34"/>
        <v>5000</v>
      </c>
      <c r="H229" s="10">
        <f t="shared" si="34"/>
        <v>5000</v>
      </c>
      <c r="I229" s="25">
        <f t="shared" si="31"/>
        <v>100</v>
      </c>
    </row>
    <row r="230" spans="1:9" ht="30" outlineLevel="5">
      <c r="A230" s="5"/>
      <c r="B230" s="5"/>
      <c r="C230" s="5" t="s">
        <v>449</v>
      </c>
      <c r="D230" s="9" t="s">
        <v>482</v>
      </c>
      <c r="E230" s="10">
        <v>0</v>
      </c>
      <c r="F230" s="10">
        <v>5000</v>
      </c>
      <c r="G230" s="10">
        <v>5000</v>
      </c>
      <c r="H230" s="10">
        <v>5000</v>
      </c>
      <c r="I230" s="25">
        <f t="shared" si="31"/>
        <v>100</v>
      </c>
    </row>
    <row r="231" spans="1:9" ht="15.75" outlineLevel="4">
      <c r="A231" s="5"/>
      <c r="B231" s="5" t="s">
        <v>137</v>
      </c>
      <c r="C231" s="5" t="s">
        <v>1</v>
      </c>
      <c r="D231" s="9" t="s">
        <v>138</v>
      </c>
      <c r="E231" s="10">
        <f>E232</f>
        <v>0</v>
      </c>
      <c r="F231" s="10">
        <f aca="true" t="shared" si="35" ref="F231:H232">F232</f>
        <v>452500</v>
      </c>
      <c r="G231" s="10">
        <f t="shared" si="35"/>
        <v>0</v>
      </c>
      <c r="H231" s="10">
        <f t="shared" si="35"/>
        <v>0</v>
      </c>
      <c r="I231" s="25">
        <v>0</v>
      </c>
    </row>
    <row r="232" spans="1:9" ht="15.75" outlineLevel="4">
      <c r="A232" s="5"/>
      <c r="B232" s="5"/>
      <c r="C232" s="5" t="s">
        <v>446</v>
      </c>
      <c r="D232" s="9" t="s">
        <v>464</v>
      </c>
      <c r="E232" s="10">
        <f>E233</f>
        <v>0</v>
      </c>
      <c r="F232" s="10">
        <f t="shared" si="35"/>
        <v>452500</v>
      </c>
      <c r="G232" s="10">
        <f t="shared" si="35"/>
        <v>0</v>
      </c>
      <c r="H232" s="10">
        <f t="shared" si="35"/>
        <v>0</v>
      </c>
      <c r="I232" s="25">
        <v>0</v>
      </c>
    </row>
    <row r="233" spans="1:9" ht="15.75" outlineLevel="5">
      <c r="A233" s="5"/>
      <c r="B233" s="5"/>
      <c r="C233" s="5" t="s">
        <v>447</v>
      </c>
      <c r="D233" s="9" t="s">
        <v>465</v>
      </c>
      <c r="E233" s="10">
        <v>0</v>
      </c>
      <c r="F233" s="10">
        <v>452500</v>
      </c>
      <c r="G233" s="10">
        <v>0</v>
      </c>
      <c r="H233" s="10">
        <v>0</v>
      </c>
      <c r="I233" s="25">
        <v>0</v>
      </c>
    </row>
    <row r="234" spans="1:9" ht="15.75" outlineLevel="2">
      <c r="A234" s="5"/>
      <c r="B234" s="5" t="s">
        <v>21</v>
      </c>
      <c r="C234" s="5" t="s">
        <v>1</v>
      </c>
      <c r="D234" s="9" t="s">
        <v>22</v>
      </c>
      <c r="E234" s="10">
        <f>E235</f>
        <v>0</v>
      </c>
      <c r="F234" s="10">
        <f aca="true" t="shared" si="36" ref="F234:H237">F235</f>
        <v>1200000</v>
      </c>
      <c r="G234" s="10">
        <f t="shared" si="36"/>
        <v>0</v>
      </c>
      <c r="H234" s="10">
        <f t="shared" si="36"/>
        <v>0</v>
      </c>
      <c r="I234" s="25">
        <v>0</v>
      </c>
    </row>
    <row r="235" spans="1:9" ht="45" outlineLevel="3">
      <c r="A235" s="5"/>
      <c r="B235" s="5" t="s">
        <v>139</v>
      </c>
      <c r="C235" s="5" t="s">
        <v>1</v>
      </c>
      <c r="D235" s="9" t="s">
        <v>140</v>
      </c>
      <c r="E235" s="10">
        <f>E236</f>
        <v>0</v>
      </c>
      <c r="F235" s="10">
        <f t="shared" si="36"/>
        <v>1200000</v>
      </c>
      <c r="G235" s="10">
        <f t="shared" si="36"/>
        <v>0</v>
      </c>
      <c r="H235" s="10">
        <f t="shared" si="36"/>
        <v>0</v>
      </c>
      <c r="I235" s="25">
        <v>0</v>
      </c>
    </row>
    <row r="236" spans="1:9" ht="15.75" outlineLevel="4">
      <c r="A236" s="5"/>
      <c r="B236" s="5" t="s">
        <v>141</v>
      </c>
      <c r="C236" s="5" t="s">
        <v>1</v>
      </c>
      <c r="D236" s="9" t="s">
        <v>142</v>
      </c>
      <c r="E236" s="10">
        <f>E237</f>
        <v>0</v>
      </c>
      <c r="F236" s="10">
        <f t="shared" si="36"/>
        <v>1200000</v>
      </c>
      <c r="G236" s="10">
        <f t="shared" si="36"/>
        <v>0</v>
      </c>
      <c r="H236" s="10">
        <f t="shared" si="36"/>
        <v>0</v>
      </c>
      <c r="I236" s="25">
        <v>0</v>
      </c>
    </row>
    <row r="237" spans="1:9" ht="15.75" outlineLevel="4">
      <c r="A237" s="5"/>
      <c r="B237" s="5"/>
      <c r="C237" s="5" t="s">
        <v>446</v>
      </c>
      <c r="D237" s="9" t="s">
        <v>464</v>
      </c>
      <c r="E237" s="10">
        <f>E238</f>
        <v>0</v>
      </c>
      <c r="F237" s="10">
        <f t="shared" si="36"/>
        <v>1200000</v>
      </c>
      <c r="G237" s="10">
        <f t="shared" si="36"/>
        <v>0</v>
      </c>
      <c r="H237" s="10">
        <f t="shared" si="36"/>
        <v>0</v>
      </c>
      <c r="I237" s="25">
        <v>0</v>
      </c>
    </row>
    <row r="238" spans="1:9" ht="15.75" outlineLevel="5">
      <c r="A238" s="5"/>
      <c r="B238" s="5"/>
      <c r="C238" s="5" t="s">
        <v>447</v>
      </c>
      <c r="D238" s="9" t="s">
        <v>465</v>
      </c>
      <c r="E238" s="10">
        <v>0</v>
      </c>
      <c r="F238" s="10">
        <v>1200000</v>
      </c>
      <c r="G238" s="10">
        <v>0</v>
      </c>
      <c r="H238" s="10">
        <v>0</v>
      </c>
      <c r="I238" s="25">
        <v>0</v>
      </c>
    </row>
    <row r="239" spans="1:9" ht="15.75" outlineLevel="2">
      <c r="A239" s="5"/>
      <c r="B239" s="5" t="s">
        <v>37</v>
      </c>
      <c r="C239" s="5" t="s">
        <v>1</v>
      </c>
      <c r="D239" s="9" t="s">
        <v>38</v>
      </c>
      <c r="E239" s="10">
        <f>E240</f>
        <v>0</v>
      </c>
      <c r="F239" s="10">
        <f aca="true" t="shared" si="37" ref="F239:H241">F240</f>
        <v>3612300</v>
      </c>
      <c r="G239" s="10">
        <f t="shared" si="37"/>
        <v>2040000</v>
      </c>
      <c r="H239" s="10">
        <f t="shared" si="37"/>
        <v>0</v>
      </c>
      <c r="I239" s="25">
        <f t="shared" si="31"/>
        <v>0</v>
      </c>
    </row>
    <row r="240" spans="1:9" ht="45" outlineLevel="3">
      <c r="A240" s="5"/>
      <c r="B240" s="5" t="s">
        <v>143</v>
      </c>
      <c r="C240" s="5" t="s">
        <v>1</v>
      </c>
      <c r="D240" s="9" t="s">
        <v>144</v>
      </c>
      <c r="E240" s="10">
        <f>E241</f>
        <v>0</v>
      </c>
      <c r="F240" s="10">
        <f t="shared" si="37"/>
        <v>3612300</v>
      </c>
      <c r="G240" s="10">
        <f t="shared" si="37"/>
        <v>2040000</v>
      </c>
      <c r="H240" s="10">
        <f t="shared" si="37"/>
        <v>0</v>
      </c>
      <c r="I240" s="25">
        <f t="shared" si="31"/>
        <v>0</v>
      </c>
    </row>
    <row r="241" spans="1:9" ht="15.75" outlineLevel="3">
      <c r="A241" s="5"/>
      <c r="B241" s="5"/>
      <c r="C241" s="5" t="s">
        <v>446</v>
      </c>
      <c r="D241" s="9" t="s">
        <v>464</v>
      </c>
      <c r="E241" s="10">
        <f>E242</f>
        <v>0</v>
      </c>
      <c r="F241" s="10">
        <f t="shared" si="37"/>
        <v>3612300</v>
      </c>
      <c r="G241" s="10">
        <f t="shared" si="37"/>
        <v>2040000</v>
      </c>
      <c r="H241" s="10">
        <f t="shared" si="37"/>
        <v>0</v>
      </c>
      <c r="I241" s="25">
        <f t="shared" si="31"/>
        <v>0</v>
      </c>
    </row>
    <row r="242" spans="1:9" ht="15.75" outlineLevel="5">
      <c r="A242" s="5"/>
      <c r="B242" s="5"/>
      <c r="C242" s="5" t="s">
        <v>447</v>
      </c>
      <c r="D242" s="9" t="s">
        <v>465</v>
      </c>
      <c r="E242" s="10">
        <v>0</v>
      </c>
      <c r="F242" s="10">
        <v>3612300</v>
      </c>
      <c r="G242" s="10">
        <v>2040000</v>
      </c>
      <c r="H242" s="10">
        <v>0</v>
      </c>
      <c r="I242" s="25">
        <f t="shared" si="31"/>
        <v>0</v>
      </c>
    </row>
    <row r="243" spans="1:9" ht="15.75" outlineLevel="1">
      <c r="A243" s="5" t="s">
        <v>145</v>
      </c>
      <c r="B243" s="5" t="s">
        <v>1</v>
      </c>
      <c r="C243" s="5" t="s">
        <v>1</v>
      </c>
      <c r="D243" s="9" t="s">
        <v>494</v>
      </c>
      <c r="E243" s="10">
        <f>E244</f>
        <v>400000</v>
      </c>
      <c r="F243" s="10">
        <f aca="true" t="shared" si="38" ref="F243:H247">F244</f>
        <v>400000</v>
      </c>
      <c r="G243" s="10">
        <f t="shared" si="38"/>
        <v>161515.96</v>
      </c>
      <c r="H243" s="10">
        <f t="shared" si="38"/>
        <v>161515.96</v>
      </c>
      <c r="I243" s="25">
        <f t="shared" si="31"/>
        <v>100</v>
      </c>
    </row>
    <row r="244" spans="1:9" ht="15.75" outlineLevel="2">
      <c r="A244" s="5"/>
      <c r="B244" s="5" t="s">
        <v>146</v>
      </c>
      <c r="C244" s="5" t="s">
        <v>1</v>
      </c>
      <c r="D244" s="9" t="s">
        <v>147</v>
      </c>
      <c r="E244" s="10">
        <f>E245</f>
        <v>400000</v>
      </c>
      <c r="F244" s="10">
        <f t="shared" si="38"/>
        <v>400000</v>
      </c>
      <c r="G244" s="10">
        <f t="shared" si="38"/>
        <v>161515.96</v>
      </c>
      <c r="H244" s="10">
        <f t="shared" si="38"/>
        <v>161515.96</v>
      </c>
      <c r="I244" s="25">
        <f t="shared" si="31"/>
        <v>100</v>
      </c>
    </row>
    <row r="245" spans="1:9" ht="15.75" outlineLevel="3">
      <c r="A245" s="5"/>
      <c r="B245" s="5" t="s">
        <v>148</v>
      </c>
      <c r="C245" s="5" t="s">
        <v>1</v>
      </c>
      <c r="D245" s="9" t="s">
        <v>149</v>
      </c>
      <c r="E245" s="10">
        <f>E246</f>
        <v>400000</v>
      </c>
      <c r="F245" s="10">
        <f t="shared" si="38"/>
        <v>400000</v>
      </c>
      <c r="G245" s="10">
        <f t="shared" si="38"/>
        <v>161515.96</v>
      </c>
      <c r="H245" s="10">
        <f t="shared" si="38"/>
        <v>161515.96</v>
      </c>
      <c r="I245" s="25">
        <f t="shared" si="31"/>
        <v>100</v>
      </c>
    </row>
    <row r="246" spans="1:9" ht="15.75" outlineLevel="4">
      <c r="A246" s="5"/>
      <c r="B246" s="5" t="s">
        <v>150</v>
      </c>
      <c r="C246" s="5" t="s">
        <v>1</v>
      </c>
      <c r="D246" s="9" t="s">
        <v>151</v>
      </c>
      <c r="E246" s="10">
        <f>E247</f>
        <v>400000</v>
      </c>
      <c r="F246" s="10">
        <f t="shared" si="38"/>
        <v>400000</v>
      </c>
      <c r="G246" s="10">
        <f t="shared" si="38"/>
        <v>161515.96</v>
      </c>
      <c r="H246" s="10">
        <f t="shared" si="38"/>
        <v>161515.96</v>
      </c>
      <c r="I246" s="25">
        <f t="shared" si="31"/>
        <v>100</v>
      </c>
    </row>
    <row r="247" spans="1:9" ht="15.75" outlineLevel="4">
      <c r="A247" s="5"/>
      <c r="B247" s="5"/>
      <c r="C247" s="5" t="s">
        <v>448</v>
      </c>
      <c r="D247" s="9" t="s">
        <v>479</v>
      </c>
      <c r="E247" s="10">
        <f>E248</f>
        <v>400000</v>
      </c>
      <c r="F247" s="10">
        <f t="shared" si="38"/>
        <v>400000</v>
      </c>
      <c r="G247" s="10">
        <f t="shared" si="38"/>
        <v>161515.96</v>
      </c>
      <c r="H247" s="10">
        <f t="shared" si="38"/>
        <v>161515.96</v>
      </c>
      <c r="I247" s="25">
        <f t="shared" si="31"/>
        <v>100</v>
      </c>
    </row>
    <row r="248" spans="1:9" ht="30" outlineLevel="5">
      <c r="A248" s="5"/>
      <c r="B248" s="5"/>
      <c r="C248" s="5" t="s">
        <v>120</v>
      </c>
      <c r="D248" s="9" t="s">
        <v>480</v>
      </c>
      <c r="E248" s="10">
        <v>400000</v>
      </c>
      <c r="F248" s="10">
        <v>400000</v>
      </c>
      <c r="G248" s="10">
        <v>161515.96</v>
      </c>
      <c r="H248" s="10">
        <v>161515.96</v>
      </c>
      <c r="I248" s="25">
        <f t="shared" si="31"/>
        <v>100</v>
      </c>
    </row>
    <row r="249" spans="1:9" ht="15.75" outlineLevel="1">
      <c r="A249" s="5" t="s">
        <v>152</v>
      </c>
      <c r="B249" s="5" t="s">
        <v>1</v>
      </c>
      <c r="C249" s="5" t="s">
        <v>1</v>
      </c>
      <c r="D249" s="9" t="s">
        <v>495</v>
      </c>
      <c r="E249" s="10">
        <f>E250+E255+E271</f>
        <v>19081620</v>
      </c>
      <c r="F249" s="10">
        <f>F250+F255+F271</f>
        <v>20667215</v>
      </c>
      <c r="G249" s="10">
        <f>G250+G255+G271</f>
        <v>11566291.9</v>
      </c>
      <c r="H249" s="10">
        <f>H250+H255+H271</f>
        <v>11566291.9</v>
      </c>
      <c r="I249" s="25">
        <f t="shared" si="31"/>
        <v>100</v>
      </c>
    </row>
    <row r="250" spans="1:9" ht="30" outlineLevel="2">
      <c r="A250" s="5"/>
      <c r="B250" s="5" t="s">
        <v>153</v>
      </c>
      <c r="C250" s="5" t="s">
        <v>1</v>
      </c>
      <c r="D250" s="9" t="s">
        <v>154</v>
      </c>
      <c r="E250" s="10">
        <f>E251</f>
        <v>0</v>
      </c>
      <c r="F250" s="10">
        <f aca="true" t="shared" si="39" ref="F250:H253">F251</f>
        <v>1000000</v>
      </c>
      <c r="G250" s="10">
        <f t="shared" si="39"/>
        <v>1000000</v>
      </c>
      <c r="H250" s="10">
        <f t="shared" si="39"/>
        <v>1000000</v>
      </c>
      <c r="I250" s="25">
        <f t="shared" si="31"/>
        <v>100</v>
      </c>
    </row>
    <row r="251" spans="1:9" ht="15.75" outlineLevel="3">
      <c r="A251" s="5"/>
      <c r="B251" s="5" t="s">
        <v>155</v>
      </c>
      <c r="C251" s="5" t="s">
        <v>1</v>
      </c>
      <c r="D251" s="9" t="s">
        <v>156</v>
      </c>
      <c r="E251" s="10">
        <f>E252</f>
        <v>0</v>
      </c>
      <c r="F251" s="10">
        <f t="shared" si="39"/>
        <v>1000000</v>
      </c>
      <c r="G251" s="10">
        <f t="shared" si="39"/>
        <v>1000000</v>
      </c>
      <c r="H251" s="10">
        <f t="shared" si="39"/>
        <v>1000000</v>
      </c>
      <c r="I251" s="25">
        <f t="shared" si="31"/>
        <v>100</v>
      </c>
    </row>
    <row r="252" spans="1:9" ht="15.75" outlineLevel="4">
      <c r="A252" s="5"/>
      <c r="B252" s="5" t="s">
        <v>157</v>
      </c>
      <c r="C252" s="5" t="s">
        <v>1</v>
      </c>
      <c r="D252" s="9" t="s">
        <v>158</v>
      </c>
      <c r="E252" s="10">
        <f>E253</f>
        <v>0</v>
      </c>
      <c r="F252" s="10">
        <f t="shared" si="39"/>
        <v>1000000</v>
      </c>
      <c r="G252" s="10">
        <f t="shared" si="39"/>
        <v>1000000</v>
      </c>
      <c r="H252" s="10">
        <f t="shared" si="39"/>
        <v>1000000</v>
      </c>
      <c r="I252" s="25">
        <f t="shared" si="31"/>
        <v>100</v>
      </c>
    </row>
    <row r="253" spans="1:9" ht="15.75" outlineLevel="4">
      <c r="A253" s="5"/>
      <c r="B253" s="5"/>
      <c r="C253" s="5" t="s">
        <v>451</v>
      </c>
      <c r="D253" s="9" t="s">
        <v>472</v>
      </c>
      <c r="E253" s="10">
        <f>E254</f>
        <v>0</v>
      </c>
      <c r="F253" s="10">
        <f t="shared" si="39"/>
        <v>1000000</v>
      </c>
      <c r="G253" s="10">
        <f t="shared" si="39"/>
        <v>1000000</v>
      </c>
      <c r="H253" s="10">
        <f t="shared" si="39"/>
        <v>1000000</v>
      </c>
      <c r="I253" s="25">
        <f t="shared" si="31"/>
        <v>100</v>
      </c>
    </row>
    <row r="254" spans="1:9" ht="30" outlineLevel="5">
      <c r="A254" s="5"/>
      <c r="B254" s="5"/>
      <c r="C254" s="5" t="s">
        <v>453</v>
      </c>
      <c r="D254" s="9" t="s">
        <v>473</v>
      </c>
      <c r="E254" s="10">
        <v>0</v>
      </c>
      <c r="F254" s="10">
        <v>1000000</v>
      </c>
      <c r="G254" s="10">
        <v>1000000</v>
      </c>
      <c r="H254" s="10">
        <v>1000000</v>
      </c>
      <c r="I254" s="25">
        <f t="shared" si="31"/>
        <v>100</v>
      </c>
    </row>
    <row r="255" spans="1:9" ht="15.75" outlineLevel="2">
      <c r="A255" s="5"/>
      <c r="B255" s="5" t="s">
        <v>159</v>
      </c>
      <c r="C255" s="5" t="s">
        <v>1</v>
      </c>
      <c r="D255" s="9" t="s">
        <v>160</v>
      </c>
      <c r="E255" s="10">
        <f>E256+E268</f>
        <v>19081620</v>
      </c>
      <c r="F255" s="10">
        <f>F256+F268</f>
        <v>19547215</v>
      </c>
      <c r="G255" s="10">
        <f>G256+G268</f>
        <v>10566291.9</v>
      </c>
      <c r="H255" s="10">
        <f>H256+H268</f>
        <v>10566291.9</v>
      </c>
      <c r="I255" s="25">
        <f t="shared" si="31"/>
        <v>100</v>
      </c>
    </row>
    <row r="256" spans="1:9" ht="30" outlineLevel="3">
      <c r="A256" s="5"/>
      <c r="B256" s="5" t="s">
        <v>161</v>
      </c>
      <c r="C256" s="5" t="s">
        <v>1</v>
      </c>
      <c r="D256" s="9" t="s">
        <v>162</v>
      </c>
      <c r="E256" s="10">
        <f>E257+E260+E265</f>
        <v>12355720</v>
      </c>
      <c r="F256" s="10">
        <f>F257+F260+F265</f>
        <v>12820133</v>
      </c>
      <c r="G256" s="10">
        <f>G257+G260+G265</f>
        <v>10566291.9</v>
      </c>
      <c r="H256" s="10">
        <f>H257+H260+H265</f>
        <v>10566291.9</v>
      </c>
      <c r="I256" s="25">
        <f t="shared" si="31"/>
        <v>100</v>
      </c>
    </row>
    <row r="257" spans="1:9" ht="15.75" outlineLevel="4">
      <c r="A257" s="5"/>
      <c r="B257" s="5" t="s">
        <v>163</v>
      </c>
      <c r="C257" s="5" t="s">
        <v>1</v>
      </c>
      <c r="D257" s="9" t="s">
        <v>164</v>
      </c>
      <c r="E257" s="10">
        <f>E258</f>
        <v>11506140</v>
      </c>
      <c r="F257" s="10">
        <f aca="true" t="shared" si="40" ref="F257:H258">F258</f>
        <v>11865553</v>
      </c>
      <c r="G257" s="10">
        <f t="shared" si="40"/>
        <v>9624413</v>
      </c>
      <c r="H257" s="10">
        <f t="shared" si="40"/>
        <v>9624413</v>
      </c>
      <c r="I257" s="25">
        <f t="shared" si="31"/>
        <v>100</v>
      </c>
    </row>
    <row r="258" spans="1:9" ht="15.75" outlineLevel="4">
      <c r="A258" s="5"/>
      <c r="B258" s="5"/>
      <c r="C258" s="5" t="s">
        <v>446</v>
      </c>
      <c r="D258" s="9" t="s">
        <v>464</v>
      </c>
      <c r="E258" s="10">
        <f>E259</f>
        <v>11506140</v>
      </c>
      <c r="F258" s="10">
        <f t="shared" si="40"/>
        <v>11865553</v>
      </c>
      <c r="G258" s="10">
        <f t="shared" si="40"/>
        <v>9624413</v>
      </c>
      <c r="H258" s="10">
        <f t="shared" si="40"/>
        <v>9624413</v>
      </c>
      <c r="I258" s="25">
        <f t="shared" si="31"/>
        <v>100</v>
      </c>
    </row>
    <row r="259" spans="1:9" ht="15.75" outlineLevel="5">
      <c r="A259" s="5"/>
      <c r="B259" s="5"/>
      <c r="C259" s="5" t="s">
        <v>447</v>
      </c>
      <c r="D259" s="9" t="s">
        <v>465</v>
      </c>
      <c r="E259" s="10">
        <v>11506140</v>
      </c>
      <c r="F259" s="10">
        <v>11865553</v>
      </c>
      <c r="G259" s="10">
        <v>9624413</v>
      </c>
      <c r="H259" s="10">
        <v>9624413</v>
      </c>
      <c r="I259" s="25">
        <f t="shared" si="31"/>
        <v>100</v>
      </c>
    </row>
    <row r="260" spans="1:9" ht="15.75" outlineLevel="4">
      <c r="A260" s="5"/>
      <c r="B260" s="5" t="s">
        <v>165</v>
      </c>
      <c r="C260" s="5" t="s">
        <v>1</v>
      </c>
      <c r="D260" s="9" t="s">
        <v>166</v>
      </c>
      <c r="E260" s="10">
        <f>E261+E263</f>
        <v>849580</v>
      </c>
      <c r="F260" s="10">
        <f>F261+F263</f>
        <v>949580</v>
      </c>
      <c r="G260" s="10">
        <f>G261+G263</f>
        <v>936878.9</v>
      </c>
      <c r="H260" s="10">
        <f>H261+H263</f>
        <v>936878.9</v>
      </c>
      <c r="I260" s="25">
        <f t="shared" si="31"/>
        <v>100</v>
      </c>
    </row>
    <row r="261" spans="1:9" ht="15.75" outlineLevel="4">
      <c r="A261" s="5"/>
      <c r="B261" s="5"/>
      <c r="C261" s="5" t="s">
        <v>446</v>
      </c>
      <c r="D261" s="9" t="s">
        <v>464</v>
      </c>
      <c r="E261" s="10">
        <f>E262</f>
        <v>849580</v>
      </c>
      <c r="F261" s="10">
        <f>F262</f>
        <v>849580</v>
      </c>
      <c r="G261" s="10">
        <f>G262</f>
        <v>836878.9</v>
      </c>
      <c r="H261" s="10">
        <f>H262</f>
        <v>836878.9</v>
      </c>
      <c r="I261" s="25">
        <f t="shared" si="31"/>
        <v>100</v>
      </c>
    </row>
    <row r="262" spans="1:9" ht="15.75" outlineLevel="5">
      <c r="A262" s="5"/>
      <c r="B262" s="5"/>
      <c r="C262" s="5" t="s">
        <v>447</v>
      </c>
      <c r="D262" s="9" t="s">
        <v>465</v>
      </c>
      <c r="E262" s="10">
        <v>849580</v>
      </c>
      <c r="F262" s="10">
        <v>849580</v>
      </c>
      <c r="G262" s="10">
        <v>836878.9</v>
      </c>
      <c r="H262" s="10">
        <v>836878.9</v>
      </c>
      <c r="I262" s="25">
        <f t="shared" si="31"/>
        <v>100</v>
      </c>
    </row>
    <row r="263" spans="1:9" ht="15.75" outlineLevel="5">
      <c r="A263" s="5"/>
      <c r="B263" s="5"/>
      <c r="C263" s="5" t="s">
        <v>445</v>
      </c>
      <c r="D263" s="9" t="s">
        <v>22</v>
      </c>
      <c r="E263" s="10">
        <f>E264</f>
        <v>0</v>
      </c>
      <c r="F263" s="10">
        <f>F264</f>
        <v>100000</v>
      </c>
      <c r="G263" s="10">
        <f>G264</f>
        <v>100000</v>
      </c>
      <c r="H263" s="10">
        <f>H264</f>
        <v>100000</v>
      </c>
      <c r="I263" s="25">
        <f t="shared" si="31"/>
        <v>100</v>
      </c>
    </row>
    <row r="264" spans="1:9" ht="15.75" outlineLevel="5">
      <c r="A264" s="5"/>
      <c r="B264" s="5"/>
      <c r="C264" s="5" t="s">
        <v>12</v>
      </c>
      <c r="D264" s="9" t="s">
        <v>53</v>
      </c>
      <c r="E264" s="10">
        <v>0</v>
      </c>
      <c r="F264" s="10">
        <v>100000</v>
      </c>
      <c r="G264" s="10">
        <v>100000</v>
      </c>
      <c r="H264" s="10">
        <v>100000</v>
      </c>
      <c r="I264" s="25">
        <f t="shared" si="31"/>
        <v>100</v>
      </c>
    </row>
    <row r="265" spans="1:9" ht="15.75" outlineLevel="4">
      <c r="A265" s="5"/>
      <c r="B265" s="5" t="s">
        <v>167</v>
      </c>
      <c r="C265" s="5" t="s">
        <v>1</v>
      </c>
      <c r="D265" s="9" t="s">
        <v>168</v>
      </c>
      <c r="E265" s="10">
        <f>E266</f>
        <v>0</v>
      </c>
      <c r="F265" s="10">
        <f aca="true" t="shared" si="41" ref="F265:H266">F266</f>
        <v>5000</v>
      </c>
      <c r="G265" s="10">
        <f t="shared" si="41"/>
        <v>5000</v>
      </c>
      <c r="H265" s="10">
        <f t="shared" si="41"/>
        <v>5000</v>
      </c>
      <c r="I265" s="25">
        <f t="shared" si="31"/>
        <v>100</v>
      </c>
    </row>
    <row r="266" spans="1:9" ht="15.75" outlineLevel="4">
      <c r="A266" s="5"/>
      <c r="B266" s="5"/>
      <c r="C266" s="5" t="s">
        <v>448</v>
      </c>
      <c r="D266" s="9" t="s">
        <v>479</v>
      </c>
      <c r="E266" s="10">
        <f>E267</f>
        <v>0</v>
      </c>
      <c r="F266" s="10">
        <f t="shared" si="41"/>
        <v>5000</v>
      </c>
      <c r="G266" s="10">
        <f t="shared" si="41"/>
        <v>5000</v>
      </c>
      <c r="H266" s="10">
        <f t="shared" si="41"/>
        <v>5000</v>
      </c>
      <c r="I266" s="25">
        <f t="shared" si="31"/>
        <v>100</v>
      </c>
    </row>
    <row r="267" spans="1:9" ht="15.75" outlineLevel="5">
      <c r="A267" s="5"/>
      <c r="B267" s="5"/>
      <c r="C267" s="5" t="s">
        <v>169</v>
      </c>
      <c r="D267" s="9" t="s">
        <v>481</v>
      </c>
      <c r="E267" s="10">
        <v>0</v>
      </c>
      <c r="F267" s="10">
        <v>5000</v>
      </c>
      <c r="G267" s="10">
        <v>5000</v>
      </c>
      <c r="H267" s="10">
        <v>5000</v>
      </c>
      <c r="I267" s="25">
        <f t="shared" si="31"/>
        <v>100</v>
      </c>
    </row>
    <row r="268" spans="1:9" ht="30" outlineLevel="3">
      <c r="A268" s="5"/>
      <c r="B268" s="5" t="s">
        <v>170</v>
      </c>
      <c r="C268" s="5" t="s">
        <v>1</v>
      </c>
      <c r="D268" s="9" t="s">
        <v>171</v>
      </c>
      <c r="E268" s="10">
        <f>E269</f>
        <v>6725900</v>
      </c>
      <c r="F268" s="10">
        <f aca="true" t="shared" si="42" ref="F268:H269">F269</f>
        <v>6727082</v>
      </c>
      <c r="G268" s="10">
        <f t="shared" si="42"/>
        <v>0</v>
      </c>
      <c r="H268" s="10">
        <f t="shared" si="42"/>
        <v>0</v>
      </c>
      <c r="I268" s="25">
        <v>0</v>
      </c>
    </row>
    <row r="269" spans="1:9" ht="15.75" outlineLevel="3">
      <c r="A269" s="5"/>
      <c r="B269" s="5"/>
      <c r="C269" s="5" t="s">
        <v>446</v>
      </c>
      <c r="D269" s="9" t="s">
        <v>464</v>
      </c>
      <c r="E269" s="10">
        <f>E270</f>
        <v>6725900</v>
      </c>
      <c r="F269" s="10">
        <f t="shared" si="42"/>
        <v>6727082</v>
      </c>
      <c r="G269" s="10">
        <f t="shared" si="42"/>
        <v>0</v>
      </c>
      <c r="H269" s="10">
        <f t="shared" si="42"/>
        <v>0</v>
      </c>
      <c r="I269" s="25">
        <v>0</v>
      </c>
    </row>
    <row r="270" spans="1:9" ht="15.75" outlineLevel="5">
      <c r="A270" s="5"/>
      <c r="B270" s="5"/>
      <c r="C270" s="5" t="s">
        <v>447</v>
      </c>
      <c r="D270" s="9" t="s">
        <v>465</v>
      </c>
      <c r="E270" s="10">
        <v>6725900</v>
      </c>
      <c r="F270" s="10">
        <v>6727082</v>
      </c>
      <c r="G270" s="10">
        <v>0</v>
      </c>
      <c r="H270" s="10">
        <v>0</v>
      </c>
      <c r="I270" s="25">
        <v>0</v>
      </c>
    </row>
    <row r="271" spans="1:9" ht="15.75" outlineLevel="2">
      <c r="A271" s="5"/>
      <c r="B271" s="5" t="s">
        <v>21</v>
      </c>
      <c r="C271" s="5" t="s">
        <v>1</v>
      </c>
      <c r="D271" s="9" t="s">
        <v>22</v>
      </c>
      <c r="E271" s="10">
        <f>E272</f>
        <v>0</v>
      </c>
      <c r="F271" s="10">
        <f aca="true" t="shared" si="43" ref="F271:H274">F272</f>
        <v>120000</v>
      </c>
      <c r="G271" s="10">
        <f t="shared" si="43"/>
        <v>0</v>
      </c>
      <c r="H271" s="10">
        <f t="shared" si="43"/>
        <v>0</v>
      </c>
      <c r="I271" s="25">
        <v>0</v>
      </c>
    </row>
    <row r="272" spans="1:9" ht="30" outlineLevel="3">
      <c r="A272" s="5"/>
      <c r="B272" s="5" t="s">
        <v>101</v>
      </c>
      <c r="C272" s="5" t="s">
        <v>1</v>
      </c>
      <c r="D272" s="9" t="s">
        <v>102</v>
      </c>
      <c r="E272" s="10">
        <f>E273</f>
        <v>0</v>
      </c>
      <c r="F272" s="10">
        <f t="shared" si="43"/>
        <v>120000</v>
      </c>
      <c r="G272" s="10">
        <f t="shared" si="43"/>
        <v>0</v>
      </c>
      <c r="H272" s="10">
        <f t="shared" si="43"/>
        <v>0</v>
      </c>
      <c r="I272" s="25">
        <v>0</v>
      </c>
    </row>
    <row r="273" spans="1:9" ht="15.75" outlineLevel="4">
      <c r="A273" s="5"/>
      <c r="B273" s="5" t="s">
        <v>172</v>
      </c>
      <c r="C273" s="5" t="s">
        <v>1</v>
      </c>
      <c r="D273" s="9" t="s">
        <v>173</v>
      </c>
      <c r="E273" s="10">
        <f>E274</f>
        <v>0</v>
      </c>
      <c r="F273" s="10">
        <f t="shared" si="43"/>
        <v>120000</v>
      </c>
      <c r="G273" s="10">
        <f t="shared" si="43"/>
        <v>0</v>
      </c>
      <c r="H273" s="10">
        <f t="shared" si="43"/>
        <v>0</v>
      </c>
      <c r="I273" s="25">
        <v>0</v>
      </c>
    </row>
    <row r="274" spans="1:9" ht="15.75" outlineLevel="4">
      <c r="A274" s="5"/>
      <c r="B274" s="5"/>
      <c r="C274" s="5" t="s">
        <v>446</v>
      </c>
      <c r="D274" s="9" t="s">
        <v>464</v>
      </c>
      <c r="E274" s="10">
        <f>E275</f>
        <v>0</v>
      </c>
      <c r="F274" s="10">
        <f t="shared" si="43"/>
        <v>120000</v>
      </c>
      <c r="G274" s="10">
        <f t="shared" si="43"/>
        <v>0</v>
      </c>
      <c r="H274" s="10">
        <f t="shared" si="43"/>
        <v>0</v>
      </c>
      <c r="I274" s="25">
        <v>0</v>
      </c>
    </row>
    <row r="275" spans="1:9" ht="15.75" outlineLevel="5">
      <c r="A275" s="5"/>
      <c r="B275" s="5"/>
      <c r="C275" s="5" t="s">
        <v>447</v>
      </c>
      <c r="D275" s="9" t="s">
        <v>465</v>
      </c>
      <c r="E275" s="10">
        <v>0</v>
      </c>
      <c r="F275" s="10">
        <v>120000</v>
      </c>
      <c r="G275" s="10">
        <v>0</v>
      </c>
      <c r="H275" s="10">
        <v>0</v>
      </c>
      <c r="I275" s="25">
        <v>0</v>
      </c>
    </row>
    <row r="276" spans="1:9" ht="15.75" outlineLevel="1">
      <c r="A276" s="5" t="s">
        <v>174</v>
      </c>
      <c r="B276" s="5" t="s">
        <v>1</v>
      </c>
      <c r="C276" s="5" t="s">
        <v>1</v>
      </c>
      <c r="D276" s="9" t="s">
        <v>496</v>
      </c>
      <c r="E276" s="10">
        <f>E277+E280+E283+E287+E291</f>
        <v>50000</v>
      </c>
      <c r="F276" s="10">
        <f>F277+F280+F283+F287+F291</f>
        <v>2352187</v>
      </c>
      <c r="G276" s="10">
        <f>G277+G280+G283+G287+G291</f>
        <v>1848437</v>
      </c>
      <c r="H276" s="10">
        <f>H277+H280+H283+H287+H291</f>
        <v>218100</v>
      </c>
      <c r="I276" s="25">
        <f aca="true" t="shared" si="44" ref="I276:I334">H276/G276*100</f>
        <v>11.79915788311963</v>
      </c>
    </row>
    <row r="277" spans="1:9" ht="60" outlineLevel="2">
      <c r="A277" s="5"/>
      <c r="B277" s="5" t="s">
        <v>175</v>
      </c>
      <c r="C277" s="5" t="s">
        <v>1</v>
      </c>
      <c r="D277" s="9" t="s">
        <v>176</v>
      </c>
      <c r="E277" s="10">
        <f>E278</f>
        <v>0</v>
      </c>
      <c r="F277" s="10">
        <f aca="true" t="shared" si="45" ref="F277:H278">F278</f>
        <v>237500</v>
      </c>
      <c r="G277" s="10">
        <f t="shared" si="45"/>
        <v>237500</v>
      </c>
      <c r="H277" s="10">
        <f t="shared" si="45"/>
        <v>0</v>
      </c>
      <c r="I277" s="25">
        <f t="shared" si="44"/>
        <v>0</v>
      </c>
    </row>
    <row r="278" spans="1:9" ht="15.75" outlineLevel="2">
      <c r="A278" s="5"/>
      <c r="B278" s="5"/>
      <c r="C278" s="5" t="s">
        <v>446</v>
      </c>
      <c r="D278" s="9" t="s">
        <v>464</v>
      </c>
      <c r="E278" s="10">
        <f>E279</f>
        <v>0</v>
      </c>
      <c r="F278" s="10">
        <f t="shared" si="45"/>
        <v>237500</v>
      </c>
      <c r="G278" s="10">
        <f t="shared" si="45"/>
        <v>237500</v>
      </c>
      <c r="H278" s="10">
        <f t="shared" si="45"/>
        <v>0</v>
      </c>
      <c r="I278" s="25">
        <f t="shared" si="44"/>
        <v>0</v>
      </c>
    </row>
    <row r="279" spans="1:9" ht="15.75" outlineLevel="5">
      <c r="A279" s="5"/>
      <c r="B279" s="5"/>
      <c r="C279" s="5" t="s">
        <v>447</v>
      </c>
      <c r="D279" s="9" t="s">
        <v>465</v>
      </c>
      <c r="E279" s="10">
        <v>0</v>
      </c>
      <c r="F279" s="10">
        <v>237500</v>
      </c>
      <c r="G279" s="10">
        <v>237500</v>
      </c>
      <c r="H279" s="10">
        <v>0</v>
      </c>
      <c r="I279" s="25">
        <f t="shared" si="44"/>
        <v>0</v>
      </c>
    </row>
    <row r="280" spans="1:9" ht="30" outlineLevel="2">
      <c r="A280" s="5"/>
      <c r="B280" s="5" t="s">
        <v>177</v>
      </c>
      <c r="C280" s="5" t="s">
        <v>1</v>
      </c>
      <c r="D280" s="9" t="s">
        <v>178</v>
      </c>
      <c r="E280" s="10">
        <f>E281</f>
        <v>0</v>
      </c>
      <c r="F280" s="10">
        <f aca="true" t="shared" si="46" ref="F280:H281">F281</f>
        <v>198100</v>
      </c>
      <c r="G280" s="10">
        <f t="shared" si="46"/>
        <v>198100</v>
      </c>
      <c r="H280" s="10">
        <f t="shared" si="46"/>
        <v>198100</v>
      </c>
      <c r="I280" s="25">
        <f t="shared" si="44"/>
        <v>100</v>
      </c>
    </row>
    <row r="281" spans="1:9" ht="15.75" outlineLevel="2">
      <c r="A281" s="5"/>
      <c r="B281" s="5"/>
      <c r="C281" s="5" t="s">
        <v>445</v>
      </c>
      <c r="D281" s="9" t="s">
        <v>22</v>
      </c>
      <c r="E281" s="10">
        <f>E282</f>
        <v>0</v>
      </c>
      <c r="F281" s="10">
        <f t="shared" si="46"/>
        <v>198100</v>
      </c>
      <c r="G281" s="10">
        <f t="shared" si="46"/>
        <v>198100</v>
      </c>
      <c r="H281" s="10">
        <f t="shared" si="46"/>
        <v>198100</v>
      </c>
      <c r="I281" s="25">
        <f t="shared" si="44"/>
        <v>100</v>
      </c>
    </row>
    <row r="282" spans="1:9" ht="15.75" outlineLevel="5">
      <c r="A282" s="5"/>
      <c r="B282" s="5"/>
      <c r="C282" s="5" t="s">
        <v>12</v>
      </c>
      <c r="D282" s="9" t="s">
        <v>53</v>
      </c>
      <c r="E282" s="10">
        <v>0</v>
      </c>
      <c r="F282" s="10">
        <v>198100</v>
      </c>
      <c r="G282" s="10">
        <v>198100</v>
      </c>
      <c r="H282" s="10">
        <v>198100</v>
      </c>
      <c r="I282" s="25">
        <f t="shared" si="44"/>
        <v>100</v>
      </c>
    </row>
    <row r="283" spans="1:9" ht="15.75" outlineLevel="2">
      <c r="A283" s="5"/>
      <c r="B283" s="5" t="s">
        <v>179</v>
      </c>
      <c r="C283" s="5" t="s">
        <v>1</v>
      </c>
      <c r="D283" s="9" t="s">
        <v>180</v>
      </c>
      <c r="E283" s="10">
        <f>E284</f>
        <v>0</v>
      </c>
      <c r="F283" s="10">
        <f aca="true" t="shared" si="47" ref="F283:H285">F284</f>
        <v>49570</v>
      </c>
      <c r="G283" s="10">
        <f t="shared" si="47"/>
        <v>49570</v>
      </c>
      <c r="H283" s="10">
        <f t="shared" si="47"/>
        <v>0</v>
      </c>
      <c r="I283" s="25">
        <f t="shared" si="44"/>
        <v>0</v>
      </c>
    </row>
    <row r="284" spans="1:9" ht="30" outlineLevel="3">
      <c r="A284" s="5"/>
      <c r="B284" s="5" t="s">
        <v>181</v>
      </c>
      <c r="C284" s="5" t="s">
        <v>1</v>
      </c>
      <c r="D284" s="9" t="s">
        <v>182</v>
      </c>
      <c r="E284" s="10">
        <f>E285</f>
        <v>0</v>
      </c>
      <c r="F284" s="10">
        <f t="shared" si="47"/>
        <v>49570</v>
      </c>
      <c r="G284" s="10">
        <f t="shared" si="47"/>
        <v>49570</v>
      </c>
      <c r="H284" s="10">
        <f t="shared" si="47"/>
        <v>0</v>
      </c>
      <c r="I284" s="25">
        <f t="shared" si="44"/>
        <v>0</v>
      </c>
    </row>
    <row r="285" spans="1:9" ht="15.75" outlineLevel="3">
      <c r="A285" s="5"/>
      <c r="B285" s="5"/>
      <c r="C285" s="5" t="s">
        <v>448</v>
      </c>
      <c r="D285" s="9" t="s">
        <v>479</v>
      </c>
      <c r="E285" s="10">
        <f>E286</f>
        <v>0</v>
      </c>
      <c r="F285" s="10">
        <f t="shared" si="47"/>
        <v>49570</v>
      </c>
      <c r="G285" s="10">
        <f t="shared" si="47"/>
        <v>49570</v>
      </c>
      <c r="H285" s="10">
        <f t="shared" si="47"/>
        <v>0</v>
      </c>
      <c r="I285" s="25">
        <f t="shared" si="44"/>
        <v>0</v>
      </c>
    </row>
    <row r="286" spans="1:9" ht="30" outlineLevel="5">
      <c r="A286" s="5"/>
      <c r="B286" s="5"/>
      <c r="C286" s="5" t="s">
        <v>120</v>
      </c>
      <c r="D286" s="9" t="s">
        <v>480</v>
      </c>
      <c r="E286" s="10">
        <v>0</v>
      </c>
      <c r="F286" s="10">
        <v>49570</v>
      </c>
      <c r="G286" s="10">
        <v>49570</v>
      </c>
      <c r="H286" s="10">
        <v>0</v>
      </c>
      <c r="I286" s="25">
        <f t="shared" si="44"/>
        <v>0</v>
      </c>
    </row>
    <row r="287" spans="1:9" ht="15.75" outlineLevel="2">
      <c r="A287" s="5"/>
      <c r="B287" s="5" t="s">
        <v>37</v>
      </c>
      <c r="C287" s="5" t="s">
        <v>1</v>
      </c>
      <c r="D287" s="9" t="s">
        <v>38</v>
      </c>
      <c r="E287" s="10">
        <f>E288</f>
        <v>0</v>
      </c>
      <c r="F287" s="10">
        <f aca="true" t="shared" si="48" ref="F287:H289">F288</f>
        <v>1343267</v>
      </c>
      <c r="G287" s="10">
        <f t="shared" si="48"/>
        <v>1343267</v>
      </c>
      <c r="H287" s="10">
        <f t="shared" si="48"/>
        <v>0</v>
      </c>
      <c r="I287" s="25">
        <f t="shared" si="44"/>
        <v>0</v>
      </c>
    </row>
    <row r="288" spans="1:9" ht="30" outlineLevel="3">
      <c r="A288" s="5"/>
      <c r="B288" s="5" t="s">
        <v>183</v>
      </c>
      <c r="C288" s="5" t="s">
        <v>1</v>
      </c>
      <c r="D288" s="9" t="s">
        <v>184</v>
      </c>
      <c r="E288" s="10">
        <f>E289</f>
        <v>0</v>
      </c>
      <c r="F288" s="10">
        <f t="shared" si="48"/>
        <v>1343267</v>
      </c>
      <c r="G288" s="10">
        <f t="shared" si="48"/>
        <v>1343267</v>
      </c>
      <c r="H288" s="10">
        <f t="shared" si="48"/>
        <v>0</v>
      </c>
      <c r="I288" s="25">
        <f t="shared" si="44"/>
        <v>0</v>
      </c>
    </row>
    <row r="289" spans="1:9" ht="15.75" outlineLevel="3">
      <c r="A289" s="5"/>
      <c r="B289" s="5"/>
      <c r="C289" s="5" t="s">
        <v>448</v>
      </c>
      <c r="D289" s="9" t="s">
        <v>479</v>
      </c>
      <c r="E289" s="10">
        <f>E290</f>
        <v>0</v>
      </c>
      <c r="F289" s="10">
        <f t="shared" si="48"/>
        <v>1343267</v>
      </c>
      <c r="G289" s="10">
        <f t="shared" si="48"/>
        <v>1343267</v>
      </c>
      <c r="H289" s="10">
        <f t="shared" si="48"/>
        <v>0</v>
      </c>
      <c r="I289" s="25">
        <f t="shared" si="44"/>
        <v>0</v>
      </c>
    </row>
    <row r="290" spans="1:9" ht="30" outlineLevel="5">
      <c r="A290" s="5"/>
      <c r="B290" s="5"/>
      <c r="C290" s="5" t="s">
        <v>120</v>
      </c>
      <c r="D290" s="9" t="s">
        <v>480</v>
      </c>
      <c r="E290" s="10">
        <v>0</v>
      </c>
      <c r="F290" s="10">
        <v>1343267</v>
      </c>
      <c r="G290" s="10">
        <v>1343267</v>
      </c>
      <c r="H290" s="10">
        <v>0</v>
      </c>
      <c r="I290" s="25">
        <f t="shared" si="44"/>
        <v>0</v>
      </c>
    </row>
    <row r="291" spans="1:9" ht="15.75" outlineLevel="2">
      <c r="A291" s="5"/>
      <c r="B291" s="5" t="s">
        <v>111</v>
      </c>
      <c r="C291" s="5" t="s">
        <v>1</v>
      </c>
      <c r="D291" s="9" t="s">
        <v>112</v>
      </c>
      <c r="E291" s="10">
        <f>E292</f>
        <v>50000</v>
      </c>
      <c r="F291" s="10">
        <f aca="true" t="shared" si="49" ref="F291:H293">F292</f>
        <v>523750</v>
      </c>
      <c r="G291" s="10">
        <f t="shared" si="49"/>
        <v>20000</v>
      </c>
      <c r="H291" s="10">
        <f t="shared" si="49"/>
        <v>20000</v>
      </c>
      <c r="I291" s="25">
        <f t="shared" si="44"/>
        <v>100</v>
      </c>
    </row>
    <row r="292" spans="1:9" ht="30" outlineLevel="3">
      <c r="A292" s="5"/>
      <c r="B292" s="5" t="s">
        <v>185</v>
      </c>
      <c r="C292" s="5" t="s">
        <v>1</v>
      </c>
      <c r="D292" s="9" t="s">
        <v>186</v>
      </c>
      <c r="E292" s="10">
        <f>E293</f>
        <v>50000</v>
      </c>
      <c r="F292" s="10">
        <f t="shared" si="49"/>
        <v>523750</v>
      </c>
      <c r="G292" s="10">
        <f t="shared" si="49"/>
        <v>20000</v>
      </c>
      <c r="H292" s="10">
        <f t="shared" si="49"/>
        <v>20000</v>
      </c>
      <c r="I292" s="25">
        <f t="shared" si="44"/>
        <v>100</v>
      </c>
    </row>
    <row r="293" spans="1:9" ht="15.75" outlineLevel="3">
      <c r="A293" s="5"/>
      <c r="B293" s="5"/>
      <c r="C293" s="5" t="s">
        <v>448</v>
      </c>
      <c r="D293" s="9" t="s">
        <v>479</v>
      </c>
      <c r="E293" s="10">
        <f>E294</f>
        <v>50000</v>
      </c>
      <c r="F293" s="10">
        <f t="shared" si="49"/>
        <v>523750</v>
      </c>
      <c r="G293" s="10">
        <f t="shared" si="49"/>
        <v>20000</v>
      </c>
      <c r="H293" s="10">
        <f t="shared" si="49"/>
        <v>20000</v>
      </c>
      <c r="I293" s="25">
        <f t="shared" si="44"/>
        <v>100</v>
      </c>
    </row>
    <row r="294" spans="1:9" ht="30" outlineLevel="5">
      <c r="A294" s="5"/>
      <c r="B294" s="5"/>
      <c r="C294" s="5" t="s">
        <v>120</v>
      </c>
      <c r="D294" s="9" t="s">
        <v>480</v>
      </c>
      <c r="E294" s="10">
        <v>50000</v>
      </c>
      <c r="F294" s="10">
        <v>523750</v>
      </c>
      <c r="G294" s="10">
        <v>20000</v>
      </c>
      <c r="H294" s="10">
        <v>20000</v>
      </c>
      <c r="I294" s="25">
        <f t="shared" si="44"/>
        <v>100</v>
      </c>
    </row>
    <row r="295" spans="1:9" ht="15.75" collapsed="1">
      <c r="A295" s="6" t="s">
        <v>187</v>
      </c>
      <c r="B295" s="6" t="s">
        <v>1</v>
      </c>
      <c r="C295" s="6" t="s">
        <v>1</v>
      </c>
      <c r="D295" s="7" t="s">
        <v>497</v>
      </c>
      <c r="E295" s="8">
        <f>E296+E353</f>
        <v>871800</v>
      </c>
      <c r="F295" s="8">
        <f>F296+F353</f>
        <v>29315279.550000004</v>
      </c>
      <c r="G295" s="8">
        <f>G296+G353</f>
        <v>12835451.45</v>
      </c>
      <c r="H295" s="8">
        <f>H296+H353</f>
        <v>11120316.489999998</v>
      </c>
      <c r="I295" s="24">
        <f t="shared" si="44"/>
        <v>86.63751745171378</v>
      </c>
    </row>
    <row r="296" spans="1:9" ht="15.75" outlineLevel="1">
      <c r="A296" s="5" t="s">
        <v>188</v>
      </c>
      <c r="B296" s="5" t="s">
        <v>1</v>
      </c>
      <c r="C296" s="5" t="s">
        <v>1</v>
      </c>
      <c r="D296" s="9" t="s">
        <v>498</v>
      </c>
      <c r="E296" s="10">
        <f>E297+E302+E325+E338</f>
        <v>447100</v>
      </c>
      <c r="F296" s="10">
        <f>F297+F302+F325+F338</f>
        <v>28377379.550000004</v>
      </c>
      <c r="G296" s="10">
        <f>G297+G302+G325+G338</f>
        <v>12048913.989999998</v>
      </c>
      <c r="H296" s="10">
        <f>H297+H302+H325+H338</f>
        <v>10333779.03</v>
      </c>
      <c r="I296" s="25">
        <f t="shared" si="44"/>
        <v>85.76523194187064</v>
      </c>
    </row>
    <row r="297" spans="1:9" ht="15.75" outlineLevel="2">
      <c r="A297" s="5"/>
      <c r="B297" s="5" t="s">
        <v>128</v>
      </c>
      <c r="C297" s="5" t="s">
        <v>1</v>
      </c>
      <c r="D297" s="9" t="s">
        <v>129</v>
      </c>
      <c r="E297" s="10">
        <f>E298</f>
        <v>0</v>
      </c>
      <c r="F297" s="10">
        <f aca="true" t="shared" si="50" ref="F297:H300">F298</f>
        <v>688700</v>
      </c>
      <c r="G297" s="10">
        <f t="shared" si="50"/>
        <v>688700</v>
      </c>
      <c r="H297" s="10">
        <f t="shared" si="50"/>
        <v>688700</v>
      </c>
      <c r="I297" s="25">
        <f t="shared" si="44"/>
        <v>100</v>
      </c>
    </row>
    <row r="298" spans="1:9" ht="15.75" outlineLevel="3">
      <c r="A298" s="5"/>
      <c r="B298" s="5" t="s">
        <v>189</v>
      </c>
      <c r="C298" s="5" t="s">
        <v>1</v>
      </c>
      <c r="D298" s="9" t="s">
        <v>190</v>
      </c>
      <c r="E298" s="10">
        <f>E299</f>
        <v>0</v>
      </c>
      <c r="F298" s="10">
        <f t="shared" si="50"/>
        <v>688700</v>
      </c>
      <c r="G298" s="10">
        <f t="shared" si="50"/>
        <v>688700</v>
      </c>
      <c r="H298" s="10">
        <f t="shared" si="50"/>
        <v>688700</v>
      </c>
      <c r="I298" s="25">
        <f t="shared" si="44"/>
        <v>100</v>
      </c>
    </row>
    <row r="299" spans="1:9" ht="30" outlineLevel="4">
      <c r="A299" s="5"/>
      <c r="B299" s="5" t="s">
        <v>191</v>
      </c>
      <c r="C299" s="5" t="s">
        <v>1</v>
      </c>
      <c r="D299" s="9" t="s">
        <v>192</v>
      </c>
      <c r="E299" s="10">
        <f>E300</f>
        <v>0</v>
      </c>
      <c r="F299" s="10">
        <f t="shared" si="50"/>
        <v>688700</v>
      </c>
      <c r="G299" s="10">
        <f t="shared" si="50"/>
        <v>688700</v>
      </c>
      <c r="H299" s="10">
        <f t="shared" si="50"/>
        <v>688700</v>
      </c>
      <c r="I299" s="25">
        <f t="shared" si="44"/>
        <v>100</v>
      </c>
    </row>
    <row r="300" spans="1:9" ht="15.75" outlineLevel="4">
      <c r="A300" s="5"/>
      <c r="B300" s="5"/>
      <c r="C300" s="5" t="s">
        <v>451</v>
      </c>
      <c r="D300" s="9" t="s">
        <v>472</v>
      </c>
      <c r="E300" s="10">
        <f>E301</f>
        <v>0</v>
      </c>
      <c r="F300" s="10">
        <f t="shared" si="50"/>
        <v>688700</v>
      </c>
      <c r="G300" s="10">
        <f t="shared" si="50"/>
        <v>688700</v>
      </c>
      <c r="H300" s="10">
        <f t="shared" si="50"/>
        <v>688700</v>
      </c>
      <c r="I300" s="25">
        <f t="shared" si="44"/>
        <v>100</v>
      </c>
    </row>
    <row r="301" spans="1:9" ht="30" outlineLevel="5">
      <c r="A301" s="5"/>
      <c r="B301" s="5"/>
      <c r="C301" s="5" t="s">
        <v>453</v>
      </c>
      <c r="D301" s="9" t="s">
        <v>473</v>
      </c>
      <c r="E301" s="10">
        <v>0</v>
      </c>
      <c r="F301" s="10">
        <v>688700</v>
      </c>
      <c r="G301" s="10">
        <v>688700</v>
      </c>
      <c r="H301" s="10">
        <v>688700</v>
      </c>
      <c r="I301" s="25">
        <f t="shared" si="44"/>
        <v>100</v>
      </c>
    </row>
    <row r="302" spans="1:9" ht="30" outlineLevel="2">
      <c r="A302" s="5"/>
      <c r="B302" s="5" t="s">
        <v>153</v>
      </c>
      <c r="C302" s="5" t="s">
        <v>1</v>
      </c>
      <c r="D302" s="9" t="s">
        <v>154</v>
      </c>
      <c r="E302" s="10">
        <f>E303</f>
        <v>0</v>
      </c>
      <c r="F302" s="10">
        <f>F303</f>
        <v>14998630.71</v>
      </c>
      <c r="G302" s="10">
        <f>G303</f>
        <v>4883500.85</v>
      </c>
      <c r="H302" s="10">
        <f>H303</f>
        <v>4883500.85</v>
      </c>
      <c r="I302" s="25">
        <f t="shared" si="44"/>
        <v>100</v>
      </c>
    </row>
    <row r="303" spans="1:9" ht="15.75" outlineLevel="3">
      <c r="A303" s="5"/>
      <c r="B303" s="5" t="s">
        <v>155</v>
      </c>
      <c r="C303" s="5" t="s">
        <v>1</v>
      </c>
      <c r="D303" s="9" t="s">
        <v>156</v>
      </c>
      <c r="E303" s="10">
        <f>E304+E307+E310+E313+E316+E319+E322</f>
        <v>0</v>
      </c>
      <c r="F303" s="10">
        <f>F304+F307+F310+F313+F316+F319+F322</f>
        <v>14998630.71</v>
      </c>
      <c r="G303" s="10">
        <f>G304+G307+G310+G313+G316+G319+G322</f>
        <v>4883500.85</v>
      </c>
      <c r="H303" s="10">
        <f>H304+H307+H310+H313+H316+H319+H322</f>
        <v>4883500.85</v>
      </c>
      <c r="I303" s="25">
        <f t="shared" si="44"/>
        <v>100</v>
      </c>
    </row>
    <row r="304" spans="1:9" ht="45" outlineLevel="4">
      <c r="A304" s="5"/>
      <c r="B304" s="5" t="s">
        <v>193</v>
      </c>
      <c r="C304" s="5" t="s">
        <v>1</v>
      </c>
      <c r="D304" s="9" t="s">
        <v>194</v>
      </c>
      <c r="E304" s="10">
        <f>E305</f>
        <v>0</v>
      </c>
      <c r="F304" s="10">
        <f aca="true" t="shared" si="51" ref="F304:H305">F305</f>
        <v>2700000</v>
      </c>
      <c r="G304" s="10">
        <f t="shared" si="51"/>
        <v>0</v>
      </c>
      <c r="H304" s="10">
        <f t="shared" si="51"/>
        <v>0</v>
      </c>
      <c r="I304" s="25">
        <v>0</v>
      </c>
    </row>
    <row r="305" spans="1:9" ht="15.75" outlineLevel="4">
      <c r="A305" s="5"/>
      <c r="B305" s="5"/>
      <c r="C305" s="5" t="s">
        <v>451</v>
      </c>
      <c r="D305" s="9" t="s">
        <v>472</v>
      </c>
      <c r="E305" s="10">
        <f>E306</f>
        <v>0</v>
      </c>
      <c r="F305" s="10">
        <f t="shared" si="51"/>
        <v>2700000</v>
      </c>
      <c r="G305" s="10">
        <f t="shared" si="51"/>
        <v>0</v>
      </c>
      <c r="H305" s="10">
        <f t="shared" si="51"/>
        <v>0</v>
      </c>
      <c r="I305" s="25">
        <v>0</v>
      </c>
    </row>
    <row r="306" spans="1:9" ht="30" outlineLevel="5">
      <c r="A306" s="5"/>
      <c r="B306" s="5"/>
      <c r="C306" s="5" t="s">
        <v>453</v>
      </c>
      <c r="D306" s="9" t="s">
        <v>473</v>
      </c>
      <c r="E306" s="10">
        <v>0</v>
      </c>
      <c r="F306" s="10">
        <v>2700000</v>
      </c>
      <c r="G306" s="10">
        <v>0</v>
      </c>
      <c r="H306" s="10">
        <v>0</v>
      </c>
      <c r="I306" s="25">
        <v>0</v>
      </c>
    </row>
    <row r="307" spans="1:9" ht="30" outlineLevel="4">
      <c r="A307" s="5"/>
      <c r="B307" s="5" t="s">
        <v>195</v>
      </c>
      <c r="C307" s="5" t="s">
        <v>1</v>
      </c>
      <c r="D307" s="9" t="s">
        <v>196</v>
      </c>
      <c r="E307" s="10">
        <f>E308</f>
        <v>0</v>
      </c>
      <c r="F307" s="10">
        <f aca="true" t="shared" si="52" ref="F307:H308">F308</f>
        <v>2633368.71</v>
      </c>
      <c r="G307" s="10">
        <f t="shared" si="52"/>
        <v>2454058.65</v>
      </c>
      <c r="H307" s="10">
        <f t="shared" si="52"/>
        <v>2454058.65</v>
      </c>
      <c r="I307" s="25">
        <f t="shared" si="44"/>
        <v>100</v>
      </c>
    </row>
    <row r="308" spans="1:9" ht="15.75" outlineLevel="4">
      <c r="A308" s="5"/>
      <c r="B308" s="5"/>
      <c r="C308" s="5" t="s">
        <v>451</v>
      </c>
      <c r="D308" s="9" t="s">
        <v>472</v>
      </c>
      <c r="E308" s="10">
        <f>E309</f>
        <v>0</v>
      </c>
      <c r="F308" s="10">
        <f t="shared" si="52"/>
        <v>2633368.71</v>
      </c>
      <c r="G308" s="10">
        <f t="shared" si="52"/>
        <v>2454058.65</v>
      </c>
      <c r="H308" s="10">
        <f t="shared" si="52"/>
        <v>2454058.65</v>
      </c>
      <c r="I308" s="25">
        <f t="shared" si="44"/>
        <v>100</v>
      </c>
    </row>
    <row r="309" spans="1:9" ht="30" outlineLevel="5">
      <c r="A309" s="5"/>
      <c r="B309" s="5"/>
      <c r="C309" s="5" t="s">
        <v>453</v>
      </c>
      <c r="D309" s="9" t="s">
        <v>473</v>
      </c>
      <c r="E309" s="10">
        <v>0</v>
      </c>
      <c r="F309" s="10">
        <v>2633368.71</v>
      </c>
      <c r="G309" s="10">
        <v>2454058.65</v>
      </c>
      <c r="H309" s="10">
        <v>2454058.65</v>
      </c>
      <c r="I309" s="25">
        <f t="shared" si="44"/>
        <v>100</v>
      </c>
    </row>
    <row r="310" spans="1:9" ht="30" outlineLevel="4">
      <c r="A310" s="5"/>
      <c r="B310" s="5" t="s">
        <v>197</v>
      </c>
      <c r="C310" s="5" t="s">
        <v>1</v>
      </c>
      <c r="D310" s="9" t="s">
        <v>198</v>
      </c>
      <c r="E310" s="10">
        <f>E311</f>
        <v>0</v>
      </c>
      <c r="F310" s="10">
        <f aca="true" t="shared" si="53" ref="F310:H311">F311</f>
        <v>1575000</v>
      </c>
      <c r="G310" s="10">
        <f t="shared" si="53"/>
        <v>0</v>
      </c>
      <c r="H310" s="10">
        <f t="shared" si="53"/>
        <v>0</v>
      </c>
      <c r="I310" s="25">
        <v>0</v>
      </c>
    </row>
    <row r="311" spans="1:9" ht="15.75" outlineLevel="4">
      <c r="A311" s="5"/>
      <c r="B311" s="5"/>
      <c r="C311" s="5" t="s">
        <v>451</v>
      </c>
      <c r="D311" s="9" t="s">
        <v>472</v>
      </c>
      <c r="E311" s="10">
        <f>E312</f>
        <v>0</v>
      </c>
      <c r="F311" s="10">
        <f t="shared" si="53"/>
        <v>1575000</v>
      </c>
      <c r="G311" s="10">
        <f t="shared" si="53"/>
        <v>0</v>
      </c>
      <c r="H311" s="10">
        <f t="shared" si="53"/>
        <v>0</v>
      </c>
      <c r="I311" s="25">
        <v>0</v>
      </c>
    </row>
    <row r="312" spans="1:9" ht="30" outlineLevel="5">
      <c r="A312" s="5"/>
      <c r="B312" s="5"/>
      <c r="C312" s="5" t="s">
        <v>453</v>
      </c>
      <c r="D312" s="9" t="s">
        <v>473</v>
      </c>
      <c r="E312" s="10">
        <v>0</v>
      </c>
      <c r="F312" s="10">
        <v>1575000</v>
      </c>
      <c r="G312" s="10">
        <v>0</v>
      </c>
      <c r="H312" s="10">
        <v>0</v>
      </c>
      <c r="I312" s="25">
        <v>0</v>
      </c>
    </row>
    <row r="313" spans="1:9" ht="45" outlineLevel="4">
      <c r="A313" s="5"/>
      <c r="B313" s="5" t="s">
        <v>199</v>
      </c>
      <c r="C313" s="5" t="s">
        <v>1</v>
      </c>
      <c r="D313" s="9" t="s">
        <v>200</v>
      </c>
      <c r="E313" s="10">
        <f>E314</f>
        <v>0</v>
      </c>
      <c r="F313" s="10">
        <f aca="true" t="shared" si="54" ref="F313:H314">F314</f>
        <v>590262</v>
      </c>
      <c r="G313" s="10">
        <f t="shared" si="54"/>
        <v>590262</v>
      </c>
      <c r="H313" s="10">
        <f t="shared" si="54"/>
        <v>590262</v>
      </c>
      <c r="I313" s="25">
        <f t="shared" si="44"/>
        <v>100</v>
      </c>
    </row>
    <row r="314" spans="1:9" ht="15.75" outlineLevel="4">
      <c r="A314" s="5"/>
      <c r="B314" s="5"/>
      <c r="C314" s="5" t="s">
        <v>451</v>
      </c>
      <c r="D314" s="9" t="s">
        <v>472</v>
      </c>
      <c r="E314" s="10">
        <f>E315</f>
        <v>0</v>
      </c>
      <c r="F314" s="10">
        <f t="shared" si="54"/>
        <v>590262</v>
      </c>
      <c r="G314" s="10">
        <f t="shared" si="54"/>
        <v>590262</v>
      </c>
      <c r="H314" s="10">
        <f t="shared" si="54"/>
        <v>590262</v>
      </c>
      <c r="I314" s="25">
        <f t="shared" si="44"/>
        <v>100</v>
      </c>
    </row>
    <row r="315" spans="1:9" ht="30" outlineLevel="5">
      <c r="A315" s="5"/>
      <c r="B315" s="5"/>
      <c r="C315" s="5" t="s">
        <v>453</v>
      </c>
      <c r="D315" s="9" t="s">
        <v>473</v>
      </c>
      <c r="E315" s="10">
        <v>0</v>
      </c>
      <c r="F315" s="10">
        <v>590262</v>
      </c>
      <c r="G315" s="10">
        <v>590262</v>
      </c>
      <c r="H315" s="10">
        <v>590262</v>
      </c>
      <c r="I315" s="25">
        <f t="shared" si="44"/>
        <v>100</v>
      </c>
    </row>
    <row r="316" spans="1:9" ht="30" outlineLevel="4">
      <c r="A316" s="5"/>
      <c r="B316" s="5" t="s">
        <v>201</v>
      </c>
      <c r="C316" s="5" t="s">
        <v>1</v>
      </c>
      <c r="D316" s="9" t="s">
        <v>202</v>
      </c>
      <c r="E316" s="10">
        <f>E317</f>
        <v>0</v>
      </c>
      <c r="F316" s="10">
        <f aca="true" t="shared" si="55" ref="F316:H317">F317</f>
        <v>800000</v>
      </c>
      <c r="G316" s="10">
        <f t="shared" si="55"/>
        <v>800000</v>
      </c>
      <c r="H316" s="10">
        <f t="shared" si="55"/>
        <v>800000</v>
      </c>
      <c r="I316" s="25">
        <f t="shared" si="44"/>
        <v>100</v>
      </c>
    </row>
    <row r="317" spans="1:9" ht="15.75" outlineLevel="4">
      <c r="A317" s="5"/>
      <c r="B317" s="5"/>
      <c r="C317" s="5" t="s">
        <v>451</v>
      </c>
      <c r="D317" s="9" t="s">
        <v>472</v>
      </c>
      <c r="E317" s="10">
        <f>E318</f>
        <v>0</v>
      </c>
      <c r="F317" s="10">
        <f t="shared" si="55"/>
        <v>800000</v>
      </c>
      <c r="G317" s="10">
        <f t="shared" si="55"/>
        <v>800000</v>
      </c>
      <c r="H317" s="10">
        <f t="shared" si="55"/>
        <v>800000</v>
      </c>
      <c r="I317" s="25">
        <f t="shared" si="44"/>
        <v>100</v>
      </c>
    </row>
    <row r="318" spans="1:9" ht="30" outlineLevel="5">
      <c r="A318" s="5"/>
      <c r="B318" s="5"/>
      <c r="C318" s="5" t="s">
        <v>453</v>
      </c>
      <c r="D318" s="9" t="s">
        <v>473</v>
      </c>
      <c r="E318" s="10">
        <v>0</v>
      </c>
      <c r="F318" s="10">
        <v>800000</v>
      </c>
      <c r="G318" s="10">
        <v>800000</v>
      </c>
      <c r="H318" s="10">
        <v>800000</v>
      </c>
      <c r="I318" s="25">
        <f t="shared" si="44"/>
        <v>100</v>
      </c>
    </row>
    <row r="319" spans="1:9" ht="30" outlineLevel="4">
      <c r="A319" s="5"/>
      <c r="B319" s="5" t="s">
        <v>203</v>
      </c>
      <c r="C319" s="5" t="s">
        <v>1</v>
      </c>
      <c r="D319" s="9" t="s">
        <v>204</v>
      </c>
      <c r="E319" s="10">
        <f>E320</f>
        <v>0</v>
      </c>
      <c r="F319" s="10">
        <f aca="true" t="shared" si="56" ref="F319:H320">F320</f>
        <v>6100000</v>
      </c>
      <c r="G319" s="10">
        <f t="shared" si="56"/>
        <v>439180.2</v>
      </c>
      <c r="H319" s="10">
        <f t="shared" si="56"/>
        <v>439180.2</v>
      </c>
      <c r="I319" s="25">
        <f t="shared" si="44"/>
        <v>100</v>
      </c>
    </row>
    <row r="320" spans="1:9" ht="15.75" outlineLevel="4">
      <c r="A320" s="5"/>
      <c r="B320" s="5"/>
      <c r="C320" s="5" t="s">
        <v>451</v>
      </c>
      <c r="D320" s="9" t="s">
        <v>472</v>
      </c>
      <c r="E320" s="10">
        <f>E321</f>
        <v>0</v>
      </c>
      <c r="F320" s="10">
        <f t="shared" si="56"/>
        <v>6100000</v>
      </c>
      <c r="G320" s="10">
        <f t="shared" si="56"/>
        <v>439180.2</v>
      </c>
      <c r="H320" s="10">
        <f t="shared" si="56"/>
        <v>439180.2</v>
      </c>
      <c r="I320" s="25">
        <f t="shared" si="44"/>
        <v>100</v>
      </c>
    </row>
    <row r="321" spans="1:9" ht="30" outlineLevel="5">
      <c r="A321" s="5"/>
      <c r="B321" s="5"/>
      <c r="C321" s="5" t="s">
        <v>453</v>
      </c>
      <c r="D321" s="9" t="s">
        <v>473</v>
      </c>
      <c r="E321" s="10">
        <v>0</v>
      </c>
      <c r="F321" s="10">
        <v>6100000</v>
      </c>
      <c r="G321" s="10">
        <v>439180.2</v>
      </c>
      <c r="H321" s="10">
        <v>439180.2</v>
      </c>
      <c r="I321" s="25">
        <f t="shared" si="44"/>
        <v>100</v>
      </c>
    </row>
    <row r="322" spans="1:9" ht="30" outlineLevel="4">
      <c r="A322" s="5"/>
      <c r="B322" s="5" t="s">
        <v>205</v>
      </c>
      <c r="C322" s="5" t="s">
        <v>1</v>
      </c>
      <c r="D322" s="9" t="s">
        <v>110</v>
      </c>
      <c r="E322" s="10">
        <f>E323</f>
        <v>0</v>
      </c>
      <c r="F322" s="10">
        <f aca="true" t="shared" si="57" ref="F322:H323">F323</f>
        <v>600000</v>
      </c>
      <c r="G322" s="10">
        <f t="shared" si="57"/>
        <v>600000</v>
      </c>
      <c r="H322" s="10">
        <f t="shared" si="57"/>
        <v>600000</v>
      </c>
      <c r="I322" s="25">
        <f t="shared" si="44"/>
        <v>100</v>
      </c>
    </row>
    <row r="323" spans="1:9" ht="15.75" outlineLevel="4">
      <c r="A323" s="5"/>
      <c r="B323" s="5"/>
      <c r="C323" s="5" t="s">
        <v>451</v>
      </c>
      <c r="D323" s="9" t="s">
        <v>472</v>
      </c>
      <c r="E323" s="10">
        <f>E324</f>
        <v>0</v>
      </c>
      <c r="F323" s="10">
        <f t="shared" si="57"/>
        <v>600000</v>
      </c>
      <c r="G323" s="10">
        <f t="shared" si="57"/>
        <v>600000</v>
      </c>
      <c r="H323" s="10">
        <f t="shared" si="57"/>
        <v>600000</v>
      </c>
      <c r="I323" s="25">
        <f t="shared" si="44"/>
        <v>100</v>
      </c>
    </row>
    <row r="324" spans="1:9" ht="30" outlineLevel="5">
      <c r="A324" s="5"/>
      <c r="B324" s="5"/>
      <c r="C324" s="5" t="s">
        <v>453</v>
      </c>
      <c r="D324" s="9" t="s">
        <v>473</v>
      </c>
      <c r="E324" s="10">
        <v>0</v>
      </c>
      <c r="F324" s="10">
        <v>600000</v>
      </c>
      <c r="G324" s="10">
        <v>600000</v>
      </c>
      <c r="H324" s="10">
        <v>600000</v>
      </c>
      <c r="I324" s="25">
        <f t="shared" si="44"/>
        <v>100</v>
      </c>
    </row>
    <row r="325" spans="1:9" ht="15.75" outlineLevel="2">
      <c r="A325" s="5"/>
      <c r="B325" s="5" t="s">
        <v>206</v>
      </c>
      <c r="C325" s="5" t="s">
        <v>1</v>
      </c>
      <c r="D325" s="9" t="s">
        <v>207</v>
      </c>
      <c r="E325" s="10">
        <f>E326</f>
        <v>447100</v>
      </c>
      <c r="F325" s="10">
        <f>F326</f>
        <v>1705936.42</v>
      </c>
      <c r="G325" s="10">
        <f>G326</f>
        <v>1531257.42</v>
      </c>
      <c r="H325" s="10">
        <f>H326</f>
        <v>1531257.42</v>
      </c>
      <c r="I325" s="25">
        <f t="shared" si="44"/>
        <v>100</v>
      </c>
    </row>
    <row r="326" spans="1:9" ht="15.75" outlineLevel="3">
      <c r="A326" s="5"/>
      <c r="B326" s="5" t="s">
        <v>208</v>
      </c>
      <c r="C326" s="5" t="s">
        <v>1</v>
      </c>
      <c r="D326" s="9" t="s">
        <v>209</v>
      </c>
      <c r="E326" s="10">
        <f>E327+E330+E335</f>
        <v>447100</v>
      </c>
      <c r="F326" s="10">
        <f>F327+F330+F335</f>
        <v>1705936.42</v>
      </c>
      <c r="G326" s="10">
        <f>G327+G330+G335</f>
        <v>1531257.42</v>
      </c>
      <c r="H326" s="10">
        <f>H327+H330+H335</f>
        <v>1531257.42</v>
      </c>
      <c r="I326" s="25">
        <f t="shared" si="44"/>
        <v>100</v>
      </c>
    </row>
    <row r="327" spans="1:9" ht="30" outlineLevel="4">
      <c r="A327" s="5"/>
      <c r="B327" s="5" t="s">
        <v>210</v>
      </c>
      <c r="C327" s="5" t="s">
        <v>1</v>
      </c>
      <c r="D327" s="9" t="s">
        <v>211</v>
      </c>
      <c r="E327" s="10">
        <f>E328</f>
        <v>447100</v>
      </c>
      <c r="F327" s="10">
        <f aca="true" t="shared" si="58" ref="F327:H328">F328</f>
        <v>714301</v>
      </c>
      <c r="G327" s="10">
        <f t="shared" si="58"/>
        <v>540622</v>
      </c>
      <c r="H327" s="10">
        <f t="shared" si="58"/>
        <v>540622</v>
      </c>
      <c r="I327" s="25">
        <f t="shared" si="44"/>
        <v>100</v>
      </c>
    </row>
    <row r="328" spans="1:9" ht="15.75" outlineLevel="4">
      <c r="A328" s="5"/>
      <c r="B328" s="5"/>
      <c r="C328" s="5" t="s">
        <v>446</v>
      </c>
      <c r="D328" s="9" t="s">
        <v>464</v>
      </c>
      <c r="E328" s="10">
        <f>E329</f>
        <v>447100</v>
      </c>
      <c r="F328" s="10">
        <f t="shared" si="58"/>
        <v>714301</v>
      </c>
      <c r="G328" s="10">
        <f t="shared" si="58"/>
        <v>540622</v>
      </c>
      <c r="H328" s="10">
        <f t="shared" si="58"/>
        <v>540622</v>
      </c>
      <c r="I328" s="25">
        <f t="shared" si="44"/>
        <v>100</v>
      </c>
    </row>
    <row r="329" spans="1:9" ht="15.75" outlineLevel="5">
      <c r="A329" s="5"/>
      <c r="B329" s="5"/>
      <c r="C329" s="5" t="s">
        <v>447</v>
      </c>
      <c r="D329" s="9" t="s">
        <v>465</v>
      </c>
      <c r="E329" s="10">
        <v>447100</v>
      </c>
      <c r="F329" s="10">
        <v>714301</v>
      </c>
      <c r="G329" s="10">
        <v>540622</v>
      </c>
      <c r="H329" s="10">
        <v>540622</v>
      </c>
      <c r="I329" s="25">
        <f t="shared" si="44"/>
        <v>100</v>
      </c>
    </row>
    <row r="330" spans="1:9" ht="15.75" outlineLevel="4">
      <c r="A330" s="5"/>
      <c r="B330" s="5" t="s">
        <v>212</v>
      </c>
      <c r="C330" s="5" t="s">
        <v>1</v>
      </c>
      <c r="D330" s="9" t="s">
        <v>213</v>
      </c>
      <c r="E330" s="10">
        <f>E331+E333</f>
        <v>0</v>
      </c>
      <c r="F330" s="10">
        <f>F331+F333</f>
        <v>686635.4199999999</v>
      </c>
      <c r="G330" s="10">
        <f>G331+G333</f>
        <v>686635.4199999999</v>
      </c>
      <c r="H330" s="10">
        <f>H331+H333</f>
        <v>686635.4199999999</v>
      </c>
      <c r="I330" s="25">
        <f t="shared" si="44"/>
        <v>100</v>
      </c>
    </row>
    <row r="331" spans="1:9" ht="15.75" outlineLevel="4">
      <c r="A331" s="5"/>
      <c r="B331" s="5"/>
      <c r="C331" s="5" t="s">
        <v>446</v>
      </c>
      <c r="D331" s="9" t="s">
        <v>464</v>
      </c>
      <c r="E331" s="10">
        <f>E332</f>
        <v>0</v>
      </c>
      <c r="F331" s="10">
        <f>F332</f>
        <v>289342.42</v>
      </c>
      <c r="G331" s="10">
        <f>G332</f>
        <v>289342.42</v>
      </c>
      <c r="H331" s="10">
        <f>H332</f>
        <v>289342.42</v>
      </c>
      <c r="I331" s="25">
        <f t="shared" si="44"/>
        <v>100</v>
      </c>
    </row>
    <row r="332" spans="1:9" ht="15.75" outlineLevel="5">
      <c r="A332" s="5"/>
      <c r="B332" s="5"/>
      <c r="C332" s="5" t="s">
        <v>447</v>
      </c>
      <c r="D332" s="9" t="s">
        <v>465</v>
      </c>
      <c r="E332" s="10">
        <v>0</v>
      </c>
      <c r="F332" s="10">
        <v>289342.42</v>
      </c>
      <c r="G332" s="10">
        <v>289342.42</v>
      </c>
      <c r="H332" s="10">
        <v>289342.42</v>
      </c>
      <c r="I332" s="25">
        <f t="shared" si="44"/>
        <v>100</v>
      </c>
    </row>
    <row r="333" spans="1:9" ht="15.75" outlineLevel="5">
      <c r="A333" s="5"/>
      <c r="B333" s="5"/>
      <c r="C333" s="5" t="s">
        <v>445</v>
      </c>
      <c r="D333" s="9" t="s">
        <v>22</v>
      </c>
      <c r="E333" s="10">
        <f>E334</f>
        <v>0</v>
      </c>
      <c r="F333" s="10">
        <f>F334</f>
        <v>397293</v>
      </c>
      <c r="G333" s="10">
        <f>G334</f>
        <v>397293</v>
      </c>
      <c r="H333" s="10">
        <f>H334</f>
        <v>397293</v>
      </c>
      <c r="I333" s="25">
        <f t="shared" si="44"/>
        <v>100</v>
      </c>
    </row>
    <row r="334" spans="1:9" ht="15.75" outlineLevel="5">
      <c r="A334" s="5"/>
      <c r="B334" s="5"/>
      <c r="C334" s="5" t="s">
        <v>12</v>
      </c>
      <c r="D334" s="9" t="s">
        <v>53</v>
      </c>
      <c r="E334" s="10">
        <v>0</v>
      </c>
      <c r="F334" s="10">
        <v>397293</v>
      </c>
      <c r="G334" s="10">
        <v>397293</v>
      </c>
      <c r="H334" s="10">
        <v>397293</v>
      </c>
      <c r="I334" s="25">
        <f t="shared" si="44"/>
        <v>100</v>
      </c>
    </row>
    <row r="335" spans="1:9" ht="45" outlineLevel="4">
      <c r="A335" s="5"/>
      <c r="B335" s="5" t="s">
        <v>214</v>
      </c>
      <c r="C335" s="5" t="s">
        <v>1</v>
      </c>
      <c r="D335" s="9" t="s">
        <v>215</v>
      </c>
      <c r="E335" s="10">
        <f>E336</f>
        <v>0</v>
      </c>
      <c r="F335" s="10">
        <f aca="true" t="shared" si="59" ref="F335:H336">F336</f>
        <v>305000</v>
      </c>
      <c r="G335" s="10">
        <f t="shared" si="59"/>
        <v>304000</v>
      </c>
      <c r="H335" s="10">
        <f t="shared" si="59"/>
        <v>304000</v>
      </c>
      <c r="I335" s="25">
        <f aca="true" t="shared" si="60" ref="I335:I398">H335/G335*100</f>
        <v>100</v>
      </c>
    </row>
    <row r="336" spans="1:9" ht="15.75" outlineLevel="4">
      <c r="A336" s="5"/>
      <c r="B336" s="5"/>
      <c r="C336" s="5" t="s">
        <v>446</v>
      </c>
      <c r="D336" s="9" t="s">
        <v>464</v>
      </c>
      <c r="E336" s="10">
        <f>E337</f>
        <v>0</v>
      </c>
      <c r="F336" s="10">
        <f t="shared" si="59"/>
        <v>305000</v>
      </c>
      <c r="G336" s="10">
        <f t="shared" si="59"/>
        <v>304000</v>
      </c>
      <c r="H336" s="10">
        <f t="shared" si="59"/>
        <v>304000</v>
      </c>
      <c r="I336" s="25">
        <f t="shared" si="60"/>
        <v>100</v>
      </c>
    </row>
    <row r="337" spans="1:9" ht="15.75" outlineLevel="5">
      <c r="A337" s="5"/>
      <c r="B337" s="5"/>
      <c r="C337" s="5" t="s">
        <v>447</v>
      </c>
      <c r="D337" s="9" t="s">
        <v>465</v>
      </c>
      <c r="E337" s="10">
        <v>0</v>
      </c>
      <c r="F337" s="10">
        <v>305000</v>
      </c>
      <c r="G337" s="10">
        <v>304000</v>
      </c>
      <c r="H337" s="10">
        <v>304000</v>
      </c>
      <c r="I337" s="25">
        <f t="shared" si="60"/>
        <v>100</v>
      </c>
    </row>
    <row r="338" spans="1:9" ht="15.75" outlineLevel="2">
      <c r="A338" s="5"/>
      <c r="B338" s="5" t="s">
        <v>21</v>
      </c>
      <c r="C338" s="5" t="s">
        <v>1</v>
      </c>
      <c r="D338" s="9" t="s">
        <v>22</v>
      </c>
      <c r="E338" s="10">
        <f>E339+E343+E346</f>
        <v>0</v>
      </c>
      <c r="F338" s="10">
        <f>F339+F343+F346</f>
        <v>10984112.420000002</v>
      </c>
      <c r="G338" s="10">
        <f>G339+G343+G346</f>
        <v>4945455.72</v>
      </c>
      <c r="H338" s="10">
        <f>H339+H343+H346</f>
        <v>3230320.76</v>
      </c>
      <c r="I338" s="25">
        <f t="shared" si="60"/>
        <v>65.31897044262686</v>
      </c>
    </row>
    <row r="339" spans="1:9" ht="30" outlineLevel="3">
      <c r="A339" s="5"/>
      <c r="B339" s="5" t="s">
        <v>101</v>
      </c>
      <c r="C339" s="5" t="s">
        <v>1</v>
      </c>
      <c r="D339" s="9" t="s">
        <v>102</v>
      </c>
      <c r="E339" s="10">
        <f>E340</f>
        <v>0</v>
      </c>
      <c r="F339" s="10">
        <f aca="true" t="shared" si="61" ref="F339:H341">F340</f>
        <v>2568455.72</v>
      </c>
      <c r="G339" s="10">
        <f t="shared" si="61"/>
        <v>2568455.7199999997</v>
      </c>
      <c r="H339" s="10">
        <f t="shared" si="61"/>
        <v>853320.76</v>
      </c>
      <c r="I339" s="25">
        <f t="shared" si="60"/>
        <v>33.22310575009641</v>
      </c>
    </row>
    <row r="340" spans="1:9" ht="30" outlineLevel="4">
      <c r="A340" s="5"/>
      <c r="B340" s="5" t="s">
        <v>216</v>
      </c>
      <c r="C340" s="5" t="s">
        <v>1</v>
      </c>
      <c r="D340" s="9" t="s">
        <v>217</v>
      </c>
      <c r="E340" s="10">
        <f>E341</f>
        <v>0</v>
      </c>
      <c r="F340" s="10">
        <f t="shared" si="61"/>
        <v>2568455.72</v>
      </c>
      <c r="G340" s="10">
        <f t="shared" si="61"/>
        <v>2568455.7199999997</v>
      </c>
      <c r="H340" s="10">
        <f t="shared" si="61"/>
        <v>853320.76</v>
      </c>
      <c r="I340" s="25">
        <f t="shared" si="60"/>
        <v>33.22310575009641</v>
      </c>
    </row>
    <row r="341" spans="1:9" ht="15.75" outlineLevel="4">
      <c r="A341" s="5"/>
      <c r="B341" s="5"/>
      <c r="C341" s="5" t="s">
        <v>451</v>
      </c>
      <c r="D341" s="9" t="s">
        <v>472</v>
      </c>
      <c r="E341" s="10">
        <f>E342</f>
        <v>0</v>
      </c>
      <c r="F341" s="10">
        <f t="shared" si="61"/>
        <v>2568455.72</v>
      </c>
      <c r="G341" s="10">
        <f t="shared" si="61"/>
        <v>2568455.7199999997</v>
      </c>
      <c r="H341" s="10">
        <f t="shared" si="61"/>
        <v>853320.76</v>
      </c>
      <c r="I341" s="25">
        <f t="shared" si="60"/>
        <v>33.22310575009641</v>
      </c>
    </row>
    <row r="342" spans="1:9" ht="30" outlineLevel="5">
      <c r="A342" s="5"/>
      <c r="B342" s="5"/>
      <c r="C342" s="5" t="s">
        <v>453</v>
      </c>
      <c r="D342" s="9" t="s">
        <v>473</v>
      </c>
      <c r="E342" s="10">
        <v>0</v>
      </c>
      <c r="F342" s="10">
        <v>2568455.72</v>
      </c>
      <c r="G342" s="10">
        <v>2568455.7199999997</v>
      </c>
      <c r="H342" s="10">
        <v>853320.76</v>
      </c>
      <c r="I342" s="25">
        <f t="shared" si="60"/>
        <v>33.22310575009641</v>
      </c>
    </row>
    <row r="343" spans="1:9" ht="15.75" outlineLevel="3">
      <c r="A343" s="5"/>
      <c r="B343" s="5" t="s">
        <v>52</v>
      </c>
      <c r="C343" s="5" t="s">
        <v>1</v>
      </c>
      <c r="D343" s="9" t="s">
        <v>53</v>
      </c>
      <c r="E343" s="10">
        <f>E344</f>
        <v>0</v>
      </c>
      <c r="F343" s="10">
        <f>F344</f>
        <v>2490000</v>
      </c>
      <c r="G343" s="10">
        <f>G344</f>
        <v>0</v>
      </c>
      <c r="H343" s="10">
        <f>H344</f>
        <v>0</v>
      </c>
      <c r="I343" s="25">
        <v>0</v>
      </c>
    </row>
    <row r="344" spans="1:9" ht="15.75" outlineLevel="3">
      <c r="A344" s="5"/>
      <c r="B344" s="5"/>
      <c r="C344" s="5" t="s">
        <v>445</v>
      </c>
      <c r="D344" s="9" t="s">
        <v>22</v>
      </c>
      <c r="E344" s="10">
        <f>E345</f>
        <v>0</v>
      </c>
      <c r="F344" s="10">
        <f>F345</f>
        <v>2490000</v>
      </c>
      <c r="G344" s="10">
        <f>G345</f>
        <v>0</v>
      </c>
      <c r="H344" s="10">
        <f>H345</f>
        <v>0</v>
      </c>
      <c r="I344" s="25">
        <v>0</v>
      </c>
    </row>
    <row r="345" spans="1:9" ht="15.75" outlineLevel="5">
      <c r="A345" s="5"/>
      <c r="B345" s="5"/>
      <c r="C345" s="5" t="s">
        <v>12</v>
      </c>
      <c r="D345" s="9" t="s">
        <v>53</v>
      </c>
      <c r="E345" s="10">
        <v>0</v>
      </c>
      <c r="F345" s="10">
        <v>2490000</v>
      </c>
      <c r="G345" s="10">
        <v>0</v>
      </c>
      <c r="H345" s="10">
        <v>0</v>
      </c>
      <c r="I345" s="25">
        <v>0</v>
      </c>
    </row>
    <row r="346" spans="1:9" ht="30" outlineLevel="3">
      <c r="A346" s="5"/>
      <c r="B346" s="5" t="s">
        <v>105</v>
      </c>
      <c r="C346" s="5" t="s">
        <v>1</v>
      </c>
      <c r="D346" s="9" t="s">
        <v>106</v>
      </c>
      <c r="E346" s="10">
        <f>E347+E350</f>
        <v>0</v>
      </c>
      <c r="F346" s="10">
        <f>F347+F350</f>
        <v>5925656.7</v>
      </c>
      <c r="G346" s="10">
        <f>G347+G350</f>
        <v>2377000</v>
      </c>
      <c r="H346" s="10">
        <f>H347+H350</f>
        <v>2377000</v>
      </c>
      <c r="I346" s="25">
        <f t="shared" si="60"/>
        <v>100</v>
      </c>
    </row>
    <row r="347" spans="1:9" ht="30" outlineLevel="4">
      <c r="A347" s="5"/>
      <c r="B347" s="5" t="s">
        <v>107</v>
      </c>
      <c r="C347" s="5" t="s">
        <v>1</v>
      </c>
      <c r="D347" s="9" t="s">
        <v>108</v>
      </c>
      <c r="E347" s="10">
        <f>E348</f>
        <v>0</v>
      </c>
      <c r="F347" s="10">
        <f aca="true" t="shared" si="62" ref="F347:H348">F348</f>
        <v>4918656.7</v>
      </c>
      <c r="G347" s="10">
        <f t="shared" si="62"/>
        <v>1370000</v>
      </c>
      <c r="H347" s="10">
        <f t="shared" si="62"/>
        <v>1370000</v>
      </c>
      <c r="I347" s="25">
        <f t="shared" si="60"/>
        <v>100</v>
      </c>
    </row>
    <row r="348" spans="1:9" ht="15.75" outlineLevel="4">
      <c r="A348" s="5"/>
      <c r="B348" s="5"/>
      <c r="C348" s="5" t="s">
        <v>451</v>
      </c>
      <c r="D348" s="9" t="s">
        <v>472</v>
      </c>
      <c r="E348" s="10">
        <f>E349</f>
        <v>0</v>
      </c>
      <c r="F348" s="10">
        <f t="shared" si="62"/>
        <v>4918656.7</v>
      </c>
      <c r="G348" s="10">
        <f t="shared" si="62"/>
        <v>1370000</v>
      </c>
      <c r="H348" s="10">
        <f t="shared" si="62"/>
        <v>1370000</v>
      </c>
      <c r="I348" s="25">
        <f t="shared" si="60"/>
        <v>100</v>
      </c>
    </row>
    <row r="349" spans="1:9" ht="30" outlineLevel="5">
      <c r="A349" s="5"/>
      <c r="B349" s="5"/>
      <c r="C349" s="5" t="s">
        <v>453</v>
      </c>
      <c r="D349" s="9" t="s">
        <v>473</v>
      </c>
      <c r="E349" s="10">
        <v>0</v>
      </c>
      <c r="F349" s="10">
        <v>4918656.7</v>
      </c>
      <c r="G349" s="10">
        <v>1370000</v>
      </c>
      <c r="H349" s="10">
        <v>1370000</v>
      </c>
      <c r="I349" s="25">
        <f t="shared" si="60"/>
        <v>100</v>
      </c>
    </row>
    <row r="350" spans="1:9" ht="30" outlineLevel="4">
      <c r="A350" s="5"/>
      <c r="B350" s="5" t="s">
        <v>109</v>
      </c>
      <c r="C350" s="5" t="s">
        <v>1</v>
      </c>
      <c r="D350" s="9" t="s">
        <v>110</v>
      </c>
      <c r="E350" s="10">
        <f>E351</f>
        <v>0</v>
      </c>
      <c r="F350" s="10">
        <f aca="true" t="shared" si="63" ref="F350:H351">F351</f>
        <v>1007000</v>
      </c>
      <c r="G350" s="10">
        <f t="shared" si="63"/>
        <v>1007000</v>
      </c>
      <c r="H350" s="10">
        <f t="shared" si="63"/>
        <v>1007000</v>
      </c>
      <c r="I350" s="25">
        <f t="shared" si="60"/>
        <v>100</v>
      </c>
    </row>
    <row r="351" spans="1:9" ht="15.75" outlineLevel="4">
      <c r="A351" s="5"/>
      <c r="B351" s="5"/>
      <c r="C351" s="5" t="s">
        <v>451</v>
      </c>
      <c r="D351" s="9" t="s">
        <v>472</v>
      </c>
      <c r="E351" s="10">
        <f>E352</f>
        <v>0</v>
      </c>
      <c r="F351" s="10">
        <f t="shared" si="63"/>
        <v>1007000</v>
      </c>
      <c r="G351" s="10">
        <f t="shared" si="63"/>
        <v>1007000</v>
      </c>
      <c r="H351" s="10">
        <f t="shared" si="63"/>
        <v>1007000</v>
      </c>
      <c r="I351" s="25">
        <f t="shared" si="60"/>
        <v>100</v>
      </c>
    </row>
    <row r="352" spans="1:9" ht="30" outlineLevel="5">
      <c r="A352" s="5"/>
      <c r="B352" s="5"/>
      <c r="C352" s="5" t="s">
        <v>453</v>
      </c>
      <c r="D352" s="9" t="s">
        <v>473</v>
      </c>
      <c r="E352" s="10">
        <v>0</v>
      </c>
      <c r="F352" s="10">
        <v>1007000</v>
      </c>
      <c r="G352" s="10">
        <v>1007000</v>
      </c>
      <c r="H352" s="10">
        <v>1007000</v>
      </c>
      <c r="I352" s="25">
        <f t="shared" si="60"/>
        <v>100</v>
      </c>
    </row>
    <row r="353" spans="1:9" ht="15.75" outlineLevel="1">
      <c r="A353" s="5" t="s">
        <v>218</v>
      </c>
      <c r="B353" s="5" t="s">
        <v>1</v>
      </c>
      <c r="C353" s="5" t="s">
        <v>1</v>
      </c>
      <c r="D353" s="9" t="s">
        <v>499</v>
      </c>
      <c r="E353" s="10">
        <f>E354+E359</f>
        <v>424700</v>
      </c>
      <c r="F353" s="10">
        <f>F354+F359</f>
        <v>937900</v>
      </c>
      <c r="G353" s="10">
        <f>G354+G359</f>
        <v>786537.46</v>
      </c>
      <c r="H353" s="10">
        <f>H354+H359</f>
        <v>786537.46</v>
      </c>
      <c r="I353" s="25">
        <f t="shared" si="60"/>
        <v>100</v>
      </c>
    </row>
    <row r="354" spans="1:9" ht="15.75" outlineLevel="2">
      <c r="A354" s="5"/>
      <c r="B354" s="5" t="s">
        <v>206</v>
      </c>
      <c r="C354" s="5" t="s">
        <v>1</v>
      </c>
      <c r="D354" s="9" t="s">
        <v>207</v>
      </c>
      <c r="E354" s="10">
        <f>E355</f>
        <v>424700</v>
      </c>
      <c r="F354" s="10">
        <f aca="true" t="shared" si="64" ref="F354:H357">F355</f>
        <v>424700</v>
      </c>
      <c r="G354" s="10">
        <f t="shared" si="64"/>
        <v>273337.45999999996</v>
      </c>
      <c r="H354" s="10">
        <f t="shared" si="64"/>
        <v>273337.46</v>
      </c>
      <c r="I354" s="25">
        <f t="shared" si="60"/>
        <v>100.00000000000003</v>
      </c>
    </row>
    <row r="355" spans="1:9" ht="15.75" outlineLevel="3">
      <c r="A355" s="5"/>
      <c r="B355" s="5" t="s">
        <v>208</v>
      </c>
      <c r="C355" s="5" t="s">
        <v>1</v>
      </c>
      <c r="D355" s="9" t="s">
        <v>209</v>
      </c>
      <c r="E355" s="10">
        <f>E356</f>
        <v>424700</v>
      </c>
      <c r="F355" s="10">
        <f t="shared" si="64"/>
        <v>424700</v>
      </c>
      <c r="G355" s="10">
        <f t="shared" si="64"/>
        <v>273337.45999999996</v>
      </c>
      <c r="H355" s="10">
        <f t="shared" si="64"/>
        <v>273337.46</v>
      </c>
      <c r="I355" s="25">
        <f t="shared" si="60"/>
        <v>100.00000000000003</v>
      </c>
    </row>
    <row r="356" spans="1:9" ht="30" outlineLevel="4">
      <c r="A356" s="5"/>
      <c r="B356" s="5" t="s">
        <v>219</v>
      </c>
      <c r="C356" s="5" t="s">
        <v>1</v>
      </c>
      <c r="D356" s="9" t="s">
        <v>220</v>
      </c>
      <c r="E356" s="10">
        <f>E357</f>
        <v>424700</v>
      </c>
      <c r="F356" s="10">
        <f t="shared" si="64"/>
        <v>424700</v>
      </c>
      <c r="G356" s="10">
        <f t="shared" si="64"/>
        <v>273337.45999999996</v>
      </c>
      <c r="H356" s="10">
        <f t="shared" si="64"/>
        <v>273337.46</v>
      </c>
      <c r="I356" s="25">
        <f t="shared" si="60"/>
        <v>100.00000000000003</v>
      </c>
    </row>
    <row r="357" spans="1:9" ht="15.75" outlineLevel="4">
      <c r="A357" s="5"/>
      <c r="B357" s="5"/>
      <c r="C357" s="5" t="s">
        <v>446</v>
      </c>
      <c r="D357" s="9" t="s">
        <v>464</v>
      </c>
      <c r="E357" s="10">
        <f>E358</f>
        <v>424700</v>
      </c>
      <c r="F357" s="10">
        <f t="shared" si="64"/>
        <v>424700</v>
      </c>
      <c r="G357" s="10">
        <f t="shared" si="64"/>
        <v>273337.45999999996</v>
      </c>
      <c r="H357" s="10">
        <f t="shared" si="64"/>
        <v>273337.46</v>
      </c>
      <c r="I357" s="25">
        <f t="shared" si="60"/>
        <v>100.00000000000003</v>
      </c>
    </row>
    <row r="358" spans="1:9" ht="15.75" outlineLevel="5">
      <c r="A358" s="5"/>
      <c r="B358" s="5"/>
      <c r="C358" s="5" t="s">
        <v>447</v>
      </c>
      <c r="D358" s="9" t="s">
        <v>465</v>
      </c>
      <c r="E358" s="10">
        <v>424700</v>
      </c>
      <c r="F358" s="10">
        <v>424700</v>
      </c>
      <c r="G358" s="10">
        <v>273337.45999999996</v>
      </c>
      <c r="H358" s="10">
        <v>273337.46</v>
      </c>
      <c r="I358" s="25">
        <f t="shared" si="60"/>
        <v>100.00000000000003</v>
      </c>
    </row>
    <row r="359" spans="1:9" ht="15.75" outlineLevel="2">
      <c r="A359" s="5"/>
      <c r="B359" s="5" t="s">
        <v>221</v>
      </c>
      <c r="C359" s="5" t="s">
        <v>1</v>
      </c>
      <c r="D359" s="9" t="s">
        <v>222</v>
      </c>
      <c r="E359" s="10">
        <f>E360+E363</f>
        <v>0</v>
      </c>
      <c r="F359" s="10">
        <f>F360+F363</f>
        <v>513200</v>
      </c>
      <c r="G359" s="10">
        <f>G360+G363</f>
        <v>513200</v>
      </c>
      <c r="H359" s="10">
        <f>H360+H363</f>
        <v>513200</v>
      </c>
      <c r="I359" s="25">
        <f t="shared" si="60"/>
        <v>100</v>
      </c>
    </row>
    <row r="360" spans="1:9" ht="15.75" outlineLevel="3">
      <c r="A360" s="5"/>
      <c r="B360" s="5" t="s">
        <v>223</v>
      </c>
      <c r="C360" s="5" t="s">
        <v>1</v>
      </c>
      <c r="D360" s="9" t="s">
        <v>224</v>
      </c>
      <c r="E360" s="10">
        <f>E361</f>
        <v>0</v>
      </c>
      <c r="F360" s="10">
        <f aca="true" t="shared" si="65" ref="F360:H361">F361</f>
        <v>110000</v>
      </c>
      <c r="G360" s="10">
        <f t="shared" si="65"/>
        <v>110000</v>
      </c>
      <c r="H360" s="10">
        <f t="shared" si="65"/>
        <v>110000</v>
      </c>
      <c r="I360" s="25">
        <f t="shared" si="60"/>
        <v>100</v>
      </c>
    </row>
    <row r="361" spans="1:9" ht="15.75" outlineLevel="3">
      <c r="A361" s="5"/>
      <c r="B361" s="5"/>
      <c r="C361" s="5" t="s">
        <v>445</v>
      </c>
      <c r="D361" s="9" t="s">
        <v>22</v>
      </c>
      <c r="E361" s="10">
        <f>E362</f>
        <v>0</v>
      </c>
      <c r="F361" s="10">
        <f t="shared" si="65"/>
        <v>110000</v>
      </c>
      <c r="G361" s="10">
        <f t="shared" si="65"/>
        <v>110000</v>
      </c>
      <c r="H361" s="10">
        <f t="shared" si="65"/>
        <v>110000</v>
      </c>
      <c r="I361" s="25">
        <f t="shared" si="60"/>
        <v>100</v>
      </c>
    </row>
    <row r="362" spans="1:9" ht="15.75" outlineLevel="5">
      <c r="A362" s="5"/>
      <c r="B362" s="5"/>
      <c r="C362" s="5" t="s">
        <v>12</v>
      </c>
      <c r="D362" s="9" t="s">
        <v>53</v>
      </c>
      <c r="E362" s="10">
        <v>0</v>
      </c>
      <c r="F362" s="10">
        <v>110000</v>
      </c>
      <c r="G362" s="10">
        <v>110000</v>
      </c>
      <c r="H362" s="10">
        <v>110000</v>
      </c>
      <c r="I362" s="25">
        <f t="shared" si="60"/>
        <v>100</v>
      </c>
    </row>
    <row r="363" spans="1:9" ht="15.75" outlineLevel="3">
      <c r="A363" s="5"/>
      <c r="B363" s="5" t="s">
        <v>225</v>
      </c>
      <c r="C363" s="5" t="s">
        <v>1</v>
      </c>
      <c r="D363" s="9" t="s">
        <v>226</v>
      </c>
      <c r="E363" s="10">
        <f>E364</f>
        <v>0</v>
      </c>
      <c r="F363" s="10">
        <f aca="true" t="shared" si="66" ref="F363:H364">F364</f>
        <v>403200</v>
      </c>
      <c r="G363" s="10">
        <f t="shared" si="66"/>
        <v>403200</v>
      </c>
      <c r="H363" s="10">
        <f t="shared" si="66"/>
        <v>403200</v>
      </c>
      <c r="I363" s="25">
        <f t="shared" si="60"/>
        <v>100</v>
      </c>
    </row>
    <row r="364" spans="1:9" ht="15.75" outlineLevel="3">
      <c r="A364" s="5"/>
      <c r="B364" s="5"/>
      <c r="C364" s="5" t="s">
        <v>445</v>
      </c>
      <c r="D364" s="9" t="s">
        <v>22</v>
      </c>
      <c r="E364" s="10">
        <f>E365</f>
        <v>0</v>
      </c>
      <c r="F364" s="10">
        <f t="shared" si="66"/>
        <v>403200</v>
      </c>
      <c r="G364" s="10">
        <f t="shared" si="66"/>
        <v>403200</v>
      </c>
      <c r="H364" s="10">
        <f t="shared" si="66"/>
        <v>403200</v>
      </c>
      <c r="I364" s="25">
        <f t="shared" si="60"/>
        <v>100</v>
      </c>
    </row>
    <row r="365" spans="1:9" ht="15.75" outlineLevel="5">
      <c r="A365" s="5"/>
      <c r="B365" s="5"/>
      <c r="C365" s="5" t="s">
        <v>12</v>
      </c>
      <c r="D365" s="9" t="s">
        <v>53</v>
      </c>
      <c r="E365" s="10">
        <v>0</v>
      </c>
      <c r="F365" s="10">
        <v>403200</v>
      </c>
      <c r="G365" s="10">
        <v>403200</v>
      </c>
      <c r="H365" s="10">
        <v>403200</v>
      </c>
      <c r="I365" s="25">
        <f t="shared" si="60"/>
        <v>100</v>
      </c>
    </row>
    <row r="366" spans="1:9" ht="15.75" collapsed="1">
      <c r="A366" s="6" t="s">
        <v>227</v>
      </c>
      <c r="B366" s="6" t="s">
        <v>1</v>
      </c>
      <c r="C366" s="6" t="s">
        <v>1</v>
      </c>
      <c r="D366" s="7" t="s">
        <v>500</v>
      </c>
      <c r="E366" s="8">
        <f>E367</f>
        <v>30000</v>
      </c>
      <c r="F366" s="8">
        <f aca="true" t="shared" si="67" ref="F366:H369">F367</f>
        <v>30000</v>
      </c>
      <c r="G366" s="8">
        <f t="shared" si="67"/>
        <v>0</v>
      </c>
      <c r="H366" s="8">
        <f t="shared" si="67"/>
        <v>0</v>
      </c>
      <c r="I366" s="24">
        <v>0</v>
      </c>
    </row>
    <row r="367" spans="1:9" ht="15.75" outlineLevel="1">
      <c r="A367" s="5" t="s">
        <v>228</v>
      </c>
      <c r="B367" s="5" t="s">
        <v>1</v>
      </c>
      <c r="C367" s="5" t="s">
        <v>1</v>
      </c>
      <c r="D367" s="9" t="s">
        <v>501</v>
      </c>
      <c r="E367" s="10">
        <f>E368</f>
        <v>30000</v>
      </c>
      <c r="F367" s="10">
        <f t="shared" si="67"/>
        <v>30000</v>
      </c>
      <c r="G367" s="10">
        <f t="shared" si="67"/>
        <v>0</v>
      </c>
      <c r="H367" s="10">
        <f t="shared" si="67"/>
        <v>0</v>
      </c>
      <c r="I367" s="25">
        <v>0</v>
      </c>
    </row>
    <row r="368" spans="1:9" ht="15.75" outlineLevel="2">
      <c r="A368" s="5"/>
      <c r="B368" s="5" t="s">
        <v>229</v>
      </c>
      <c r="C368" s="5" t="s">
        <v>1</v>
      </c>
      <c r="D368" s="9" t="s">
        <v>230</v>
      </c>
      <c r="E368" s="10">
        <f>E369</f>
        <v>30000</v>
      </c>
      <c r="F368" s="10">
        <f t="shared" si="67"/>
        <v>30000</v>
      </c>
      <c r="G368" s="10">
        <f t="shared" si="67"/>
        <v>0</v>
      </c>
      <c r="H368" s="10">
        <f t="shared" si="67"/>
        <v>0</v>
      </c>
      <c r="I368" s="25">
        <v>0</v>
      </c>
    </row>
    <row r="369" spans="1:9" ht="15.75" outlineLevel="2">
      <c r="A369" s="5"/>
      <c r="B369" s="5"/>
      <c r="C369" s="5" t="s">
        <v>446</v>
      </c>
      <c r="D369" s="9" t="s">
        <v>464</v>
      </c>
      <c r="E369" s="10">
        <f>E370</f>
        <v>30000</v>
      </c>
      <c r="F369" s="10">
        <f t="shared" si="67"/>
        <v>30000</v>
      </c>
      <c r="G369" s="10">
        <f t="shared" si="67"/>
        <v>0</v>
      </c>
      <c r="H369" s="10">
        <f t="shared" si="67"/>
        <v>0</v>
      </c>
      <c r="I369" s="25">
        <v>0</v>
      </c>
    </row>
    <row r="370" spans="1:9" ht="15.75" outlineLevel="5">
      <c r="A370" s="5"/>
      <c r="B370" s="5"/>
      <c r="C370" s="5" t="s">
        <v>447</v>
      </c>
      <c r="D370" s="9" t="s">
        <v>465</v>
      </c>
      <c r="E370" s="10">
        <v>30000</v>
      </c>
      <c r="F370" s="10">
        <v>30000</v>
      </c>
      <c r="G370" s="10">
        <v>0</v>
      </c>
      <c r="H370" s="10">
        <v>0</v>
      </c>
      <c r="I370" s="25">
        <v>0</v>
      </c>
    </row>
    <row r="371" spans="1:9" ht="15.75" collapsed="1">
      <c r="A371" s="6" t="s">
        <v>231</v>
      </c>
      <c r="B371" s="6" t="s">
        <v>1</v>
      </c>
      <c r="C371" s="6" t="s">
        <v>1</v>
      </c>
      <c r="D371" s="7" t="s">
        <v>502</v>
      </c>
      <c r="E371" s="8">
        <f>E372+E417+E493+E514</f>
        <v>156116100</v>
      </c>
      <c r="F371" s="8">
        <f>F372+F417+F493+F514</f>
        <v>189213333.19000003</v>
      </c>
      <c r="G371" s="8">
        <f>G372+G417+G493+G514</f>
        <v>130140435.09</v>
      </c>
      <c r="H371" s="8">
        <f>H372+H417+H493+H514</f>
        <v>117502861.43</v>
      </c>
      <c r="I371" s="24">
        <f t="shared" si="60"/>
        <v>90.2892796913885</v>
      </c>
    </row>
    <row r="372" spans="1:9" ht="15.75" outlineLevel="1">
      <c r="A372" s="5" t="s">
        <v>232</v>
      </c>
      <c r="B372" s="5" t="s">
        <v>1</v>
      </c>
      <c r="C372" s="5" t="s">
        <v>1</v>
      </c>
      <c r="D372" s="9" t="s">
        <v>503</v>
      </c>
      <c r="E372" s="10">
        <f>E373+E378+E381+E395+E404</f>
        <v>33804100</v>
      </c>
      <c r="F372" s="10">
        <f>F373+F378+F381+F395+F404</f>
        <v>51892629.199999996</v>
      </c>
      <c r="G372" s="10">
        <f>G373+G378+G381+G395+G404</f>
        <v>31688135.740000002</v>
      </c>
      <c r="H372" s="10">
        <f>H373+H378+H381+H395+H404</f>
        <v>20425699.89</v>
      </c>
      <c r="I372" s="25">
        <f t="shared" si="60"/>
        <v>64.45850919597203</v>
      </c>
    </row>
    <row r="373" spans="1:9" ht="30" outlineLevel="2">
      <c r="A373" s="5"/>
      <c r="B373" s="5" t="s">
        <v>153</v>
      </c>
      <c r="C373" s="5" t="s">
        <v>1</v>
      </c>
      <c r="D373" s="9" t="s">
        <v>154</v>
      </c>
      <c r="E373" s="10">
        <f>E374</f>
        <v>11250000</v>
      </c>
      <c r="F373" s="10">
        <f aca="true" t="shared" si="68" ref="F373:H376">F374</f>
        <v>11250000</v>
      </c>
      <c r="G373" s="10">
        <f t="shared" si="68"/>
        <v>0</v>
      </c>
      <c r="H373" s="10">
        <f t="shared" si="68"/>
        <v>0</v>
      </c>
      <c r="I373" s="25">
        <v>0</v>
      </c>
    </row>
    <row r="374" spans="1:9" ht="15.75" outlineLevel="3">
      <c r="A374" s="5"/>
      <c r="B374" s="5" t="s">
        <v>155</v>
      </c>
      <c r="C374" s="5" t="s">
        <v>1</v>
      </c>
      <c r="D374" s="9" t="s">
        <v>156</v>
      </c>
      <c r="E374" s="10">
        <f>E375</f>
        <v>11250000</v>
      </c>
      <c r="F374" s="10">
        <f t="shared" si="68"/>
        <v>11250000</v>
      </c>
      <c r="G374" s="10">
        <f t="shared" si="68"/>
        <v>0</v>
      </c>
      <c r="H374" s="10">
        <f t="shared" si="68"/>
        <v>0</v>
      </c>
      <c r="I374" s="25">
        <v>0</v>
      </c>
    </row>
    <row r="375" spans="1:9" ht="30" outlineLevel="4">
      <c r="A375" s="5"/>
      <c r="B375" s="5" t="s">
        <v>233</v>
      </c>
      <c r="C375" s="5" t="s">
        <v>1</v>
      </c>
      <c r="D375" s="9" t="s">
        <v>234</v>
      </c>
      <c r="E375" s="10">
        <f>E376</f>
        <v>11250000</v>
      </c>
      <c r="F375" s="10">
        <f t="shared" si="68"/>
        <v>11250000</v>
      </c>
      <c r="G375" s="10">
        <f t="shared" si="68"/>
        <v>0</v>
      </c>
      <c r="H375" s="10">
        <f t="shared" si="68"/>
        <v>0</v>
      </c>
      <c r="I375" s="25">
        <v>0</v>
      </c>
    </row>
    <row r="376" spans="1:9" ht="15.75" outlineLevel="4">
      <c r="A376" s="14"/>
      <c r="B376" s="14"/>
      <c r="C376" s="14" t="s">
        <v>451</v>
      </c>
      <c r="D376" s="9" t="s">
        <v>472</v>
      </c>
      <c r="E376" s="10">
        <f>E377</f>
        <v>11250000</v>
      </c>
      <c r="F376" s="10">
        <f t="shared" si="68"/>
        <v>11250000</v>
      </c>
      <c r="G376" s="10">
        <f t="shared" si="68"/>
        <v>0</v>
      </c>
      <c r="H376" s="10">
        <f t="shared" si="68"/>
        <v>0</v>
      </c>
      <c r="I376" s="25">
        <v>0</v>
      </c>
    </row>
    <row r="377" spans="1:9" ht="30" outlineLevel="5">
      <c r="A377" s="5"/>
      <c r="B377" s="5"/>
      <c r="C377" s="14" t="s">
        <v>453</v>
      </c>
      <c r="D377" s="9" t="s">
        <v>473</v>
      </c>
      <c r="E377" s="10">
        <v>11250000</v>
      </c>
      <c r="F377" s="10">
        <v>11250000</v>
      </c>
      <c r="G377" s="10">
        <v>0</v>
      </c>
      <c r="H377" s="10">
        <v>0</v>
      </c>
      <c r="I377" s="25">
        <v>0</v>
      </c>
    </row>
    <row r="378" spans="1:9" ht="15.75" outlineLevel="2">
      <c r="A378" s="5"/>
      <c r="B378" s="5" t="s">
        <v>235</v>
      </c>
      <c r="C378" s="5" t="s">
        <v>1</v>
      </c>
      <c r="D378" s="9" t="s">
        <v>53</v>
      </c>
      <c r="E378" s="10">
        <f>E379</f>
        <v>0</v>
      </c>
      <c r="F378" s="10">
        <f aca="true" t="shared" si="69" ref="F378:H379">F379</f>
        <v>3750000</v>
      </c>
      <c r="G378" s="10">
        <f t="shared" si="69"/>
        <v>3750000</v>
      </c>
      <c r="H378" s="10">
        <f t="shared" si="69"/>
        <v>3750000</v>
      </c>
      <c r="I378" s="25">
        <f t="shared" si="60"/>
        <v>100</v>
      </c>
    </row>
    <row r="379" spans="1:9" ht="15.75" outlineLevel="2">
      <c r="A379" s="14"/>
      <c r="B379" s="14"/>
      <c r="C379" s="14" t="s">
        <v>451</v>
      </c>
      <c r="D379" s="9" t="s">
        <v>472</v>
      </c>
      <c r="E379" s="10">
        <f>E380</f>
        <v>0</v>
      </c>
      <c r="F379" s="10">
        <f t="shared" si="69"/>
        <v>3750000</v>
      </c>
      <c r="G379" s="10">
        <f t="shared" si="69"/>
        <v>3750000</v>
      </c>
      <c r="H379" s="10">
        <f t="shared" si="69"/>
        <v>3750000</v>
      </c>
      <c r="I379" s="25">
        <f t="shared" si="60"/>
        <v>100</v>
      </c>
    </row>
    <row r="380" spans="1:9" ht="30" outlineLevel="5">
      <c r="A380" s="5"/>
      <c r="B380" s="5"/>
      <c r="C380" s="14" t="s">
        <v>453</v>
      </c>
      <c r="D380" s="9" t="s">
        <v>473</v>
      </c>
      <c r="E380" s="10">
        <v>0</v>
      </c>
      <c r="F380" s="10">
        <v>3750000</v>
      </c>
      <c r="G380" s="10">
        <v>3750000</v>
      </c>
      <c r="H380" s="10">
        <v>3750000</v>
      </c>
      <c r="I380" s="25">
        <f t="shared" si="60"/>
        <v>100</v>
      </c>
    </row>
    <row r="381" spans="1:9" ht="15.75" outlineLevel="2">
      <c r="A381" s="5"/>
      <c r="B381" s="5" t="s">
        <v>236</v>
      </c>
      <c r="C381" s="5" t="s">
        <v>1</v>
      </c>
      <c r="D381" s="9" t="s">
        <v>237</v>
      </c>
      <c r="E381" s="10">
        <f>E382</f>
        <v>22294100</v>
      </c>
      <c r="F381" s="10">
        <f>F382</f>
        <v>24298677.470000003</v>
      </c>
      <c r="G381" s="10">
        <f>G382</f>
        <v>16027445.71</v>
      </c>
      <c r="H381" s="10">
        <f>H382</f>
        <v>16027445.71</v>
      </c>
      <c r="I381" s="25">
        <f t="shared" si="60"/>
        <v>100</v>
      </c>
    </row>
    <row r="382" spans="1:9" ht="15.75" outlineLevel="3">
      <c r="A382" s="5"/>
      <c r="B382" s="5" t="s">
        <v>238</v>
      </c>
      <c r="C382" s="5" t="s">
        <v>1</v>
      </c>
      <c r="D382" s="9" t="s">
        <v>239</v>
      </c>
      <c r="E382" s="10">
        <f>E383+E390</f>
        <v>22294100</v>
      </c>
      <c r="F382" s="10">
        <f>F383+F390</f>
        <v>24298677.470000003</v>
      </c>
      <c r="G382" s="10">
        <f>G383+G390</f>
        <v>16027445.71</v>
      </c>
      <c r="H382" s="10">
        <f>H383+H390</f>
        <v>16027445.71</v>
      </c>
      <c r="I382" s="25">
        <f t="shared" si="60"/>
        <v>100</v>
      </c>
    </row>
    <row r="383" spans="1:9" ht="15.75" outlineLevel="4">
      <c r="A383" s="5"/>
      <c r="B383" s="5" t="s">
        <v>240</v>
      </c>
      <c r="C383" s="5" t="s">
        <v>1</v>
      </c>
      <c r="D383" s="9" t="s">
        <v>241</v>
      </c>
      <c r="E383" s="10">
        <f>E384+E386+E388</f>
        <v>21663800</v>
      </c>
      <c r="F383" s="10">
        <f>F384+F386+F388</f>
        <v>24298677.470000003</v>
      </c>
      <c r="G383" s="10">
        <f>G384+G386+G388</f>
        <v>16027445.71</v>
      </c>
      <c r="H383" s="10">
        <f>H384+H386+H388</f>
        <v>16027445.71</v>
      </c>
      <c r="I383" s="25">
        <f t="shared" si="60"/>
        <v>100</v>
      </c>
    </row>
    <row r="384" spans="1:9" ht="30" outlineLevel="4">
      <c r="A384" s="14"/>
      <c r="B384" s="14"/>
      <c r="C384" s="14" t="s">
        <v>443</v>
      </c>
      <c r="D384" s="9" t="s">
        <v>461</v>
      </c>
      <c r="E384" s="10">
        <f>E385</f>
        <v>13681960</v>
      </c>
      <c r="F384" s="10">
        <f>F385</f>
        <v>16346907.22</v>
      </c>
      <c r="G384" s="10">
        <f>G385</f>
        <v>10589104.26</v>
      </c>
      <c r="H384" s="10">
        <f>H385</f>
        <v>10589104.26</v>
      </c>
      <c r="I384" s="25">
        <f t="shared" si="60"/>
        <v>100</v>
      </c>
    </row>
    <row r="385" spans="1:9" ht="15.75" outlineLevel="4">
      <c r="A385" s="14"/>
      <c r="B385" s="14"/>
      <c r="C385" s="14" t="s">
        <v>450</v>
      </c>
      <c r="D385" s="9" t="s">
        <v>462</v>
      </c>
      <c r="E385" s="10">
        <v>13681960</v>
      </c>
      <c r="F385" s="10">
        <v>16346907.22</v>
      </c>
      <c r="G385" s="10">
        <v>10589104.26</v>
      </c>
      <c r="H385" s="10">
        <v>10589104.26</v>
      </c>
      <c r="I385" s="25">
        <f t="shared" si="60"/>
        <v>100</v>
      </c>
    </row>
    <row r="386" spans="1:9" ht="15.75" outlineLevel="4">
      <c r="A386" s="14"/>
      <c r="B386" s="14"/>
      <c r="C386" s="14" t="s">
        <v>446</v>
      </c>
      <c r="D386" s="9" t="s">
        <v>464</v>
      </c>
      <c r="E386" s="10">
        <f>E387</f>
        <v>7555540</v>
      </c>
      <c r="F386" s="10">
        <f>F387</f>
        <v>7451795.98</v>
      </c>
      <c r="G386" s="10">
        <f>G387</f>
        <v>5094765.45</v>
      </c>
      <c r="H386" s="10">
        <f>H387</f>
        <v>5094765.45</v>
      </c>
      <c r="I386" s="25">
        <f t="shared" si="60"/>
        <v>100</v>
      </c>
    </row>
    <row r="387" spans="1:9" ht="15.75" outlineLevel="4">
      <c r="A387" s="14"/>
      <c r="B387" s="14"/>
      <c r="C387" s="14" t="s">
        <v>447</v>
      </c>
      <c r="D387" s="9" t="s">
        <v>465</v>
      </c>
      <c r="E387" s="10">
        <v>7555540</v>
      </c>
      <c r="F387" s="10">
        <v>7451795.98</v>
      </c>
      <c r="G387" s="10">
        <v>5094765.45</v>
      </c>
      <c r="H387" s="10">
        <v>5094765.45</v>
      </c>
      <c r="I387" s="25">
        <f t="shared" si="60"/>
        <v>100</v>
      </c>
    </row>
    <row r="388" spans="1:9" ht="15.75" outlineLevel="4">
      <c r="A388" s="14"/>
      <c r="B388" s="14"/>
      <c r="C388" s="14" t="s">
        <v>448</v>
      </c>
      <c r="D388" s="9" t="s">
        <v>479</v>
      </c>
      <c r="E388" s="10">
        <f>E389</f>
        <v>426300</v>
      </c>
      <c r="F388" s="10">
        <f>F389</f>
        <v>499974.27</v>
      </c>
      <c r="G388" s="10">
        <f>G389</f>
        <v>343576</v>
      </c>
      <c r="H388" s="10">
        <f>H389</f>
        <v>343576</v>
      </c>
      <c r="I388" s="25">
        <f t="shared" si="60"/>
        <v>100</v>
      </c>
    </row>
    <row r="389" spans="1:9" ht="30" outlineLevel="5">
      <c r="A389" s="5"/>
      <c r="B389" s="5"/>
      <c r="C389" s="14" t="s">
        <v>449</v>
      </c>
      <c r="D389" s="9" t="s">
        <v>482</v>
      </c>
      <c r="E389" s="10">
        <v>426300</v>
      </c>
      <c r="F389" s="10">
        <v>499974.27</v>
      </c>
      <c r="G389" s="10">
        <v>343576</v>
      </c>
      <c r="H389" s="10">
        <v>343576</v>
      </c>
      <c r="I389" s="25">
        <f t="shared" si="60"/>
        <v>100</v>
      </c>
    </row>
    <row r="390" spans="1:9" ht="45" outlineLevel="4">
      <c r="A390" s="5"/>
      <c r="B390" s="5" t="s">
        <v>242</v>
      </c>
      <c r="C390" s="5" t="s">
        <v>1</v>
      </c>
      <c r="D390" s="9" t="s">
        <v>243</v>
      </c>
      <c r="E390" s="10">
        <f>E391+E393</f>
        <v>630300</v>
      </c>
      <c r="F390" s="10">
        <f>F391+F393</f>
        <v>0</v>
      </c>
      <c r="G390" s="10">
        <f>G391+G393</f>
        <v>0</v>
      </c>
      <c r="H390" s="10">
        <f>H391+H393</f>
        <v>0</v>
      </c>
      <c r="I390" s="25">
        <v>0</v>
      </c>
    </row>
    <row r="391" spans="1:9" ht="15.75" outlineLevel="4">
      <c r="A391" s="14"/>
      <c r="B391" s="14"/>
      <c r="C391" s="14" t="s">
        <v>446</v>
      </c>
      <c r="D391" s="9" t="s">
        <v>464</v>
      </c>
      <c r="E391" s="10">
        <f>E392</f>
        <v>9300</v>
      </c>
      <c r="F391" s="10">
        <f>F392</f>
        <v>0</v>
      </c>
      <c r="G391" s="10">
        <f>G392</f>
        <v>0</v>
      </c>
      <c r="H391" s="10">
        <f>H392</f>
        <v>0</v>
      </c>
      <c r="I391" s="25">
        <v>0</v>
      </c>
    </row>
    <row r="392" spans="1:9" ht="15.75" outlineLevel="5">
      <c r="A392" s="5"/>
      <c r="B392" s="5"/>
      <c r="C392" s="14" t="s">
        <v>447</v>
      </c>
      <c r="D392" s="9" t="s">
        <v>465</v>
      </c>
      <c r="E392" s="10">
        <v>9300</v>
      </c>
      <c r="F392" s="10">
        <v>0</v>
      </c>
      <c r="G392" s="10">
        <v>0</v>
      </c>
      <c r="H392" s="10">
        <v>0</v>
      </c>
      <c r="I392" s="25">
        <v>0</v>
      </c>
    </row>
    <row r="393" spans="1:9" ht="15.75" outlineLevel="5">
      <c r="A393" s="14"/>
      <c r="B393" s="14"/>
      <c r="C393" s="14" t="s">
        <v>454</v>
      </c>
      <c r="D393" s="9" t="s">
        <v>466</v>
      </c>
      <c r="E393" s="10">
        <f>E394</f>
        <v>621000</v>
      </c>
      <c r="F393" s="10">
        <f>F394</f>
        <v>0</v>
      </c>
      <c r="G393" s="10">
        <f>G394</f>
        <v>0</v>
      </c>
      <c r="H393" s="10">
        <f>H394</f>
        <v>0</v>
      </c>
      <c r="I393" s="25">
        <v>0</v>
      </c>
    </row>
    <row r="394" spans="1:9" ht="15.75" outlineLevel="5">
      <c r="A394" s="5"/>
      <c r="B394" s="5"/>
      <c r="C394" s="5" t="s">
        <v>244</v>
      </c>
      <c r="D394" s="9" t="s">
        <v>469</v>
      </c>
      <c r="E394" s="10">
        <v>621000</v>
      </c>
      <c r="F394" s="10">
        <v>0</v>
      </c>
      <c r="G394" s="10">
        <v>0</v>
      </c>
      <c r="H394" s="10">
        <v>0</v>
      </c>
      <c r="I394" s="25">
        <v>0</v>
      </c>
    </row>
    <row r="395" spans="1:9" ht="15.75" outlineLevel="2">
      <c r="A395" s="5"/>
      <c r="B395" s="5" t="s">
        <v>245</v>
      </c>
      <c r="C395" s="5" t="s">
        <v>1</v>
      </c>
      <c r="D395" s="9" t="s">
        <v>246</v>
      </c>
      <c r="E395" s="10">
        <f>E396+E401</f>
        <v>0</v>
      </c>
      <c r="F395" s="10">
        <f>F396+F401</f>
        <v>12333450</v>
      </c>
      <c r="G395" s="10">
        <f>G396+G401</f>
        <v>11827688.3</v>
      </c>
      <c r="H395" s="10">
        <f>H396+H401</f>
        <v>610588.3</v>
      </c>
      <c r="I395" s="25">
        <f t="shared" si="60"/>
        <v>5.162363806966405</v>
      </c>
    </row>
    <row r="396" spans="1:9" ht="45" outlineLevel="3">
      <c r="A396" s="5"/>
      <c r="B396" s="5" t="s">
        <v>247</v>
      </c>
      <c r="C396" s="5" t="s">
        <v>1</v>
      </c>
      <c r="D396" s="9" t="s">
        <v>243</v>
      </c>
      <c r="E396" s="10">
        <f>E397+E399</f>
        <v>0</v>
      </c>
      <c r="F396" s="10">
        <f>F397+F399</f>
        <v>1116350</v>
      </c>
      <c r="G396" s="10">
        <f>G397+G399</f>
        <v>610588.3</v>
      </c>
      <c r="H396" s="10">
        <f>H397+H399</f>
        <v>610588.3</v>
      </c>
      <c r="I396" s="25">
        <f t="shared" si="60"/>
        <v>100</v>
      </c>
    </row>
    <row r="397" spans="1:9" ht="15.75" outlineLevel="3">
      <c r="A397" s="14"/>
      <c r="B397" s="14"/>
      <c r="C397" s="14" t="s">
        <v>446</v>
      </c>
      <c r="D397" s="9" t="s">
        <v>464</v>
      </c>
      <c r="E397" s="10">
        <f>E398</f>
        <v>0</v>
      </c>
      <c r="F397" s="10">
        <f>F398</f>
        <v>11050</v>
      </c>
      <c r="G397" s="10">
        <f>G398</f>
        <v>5266.299999999999</v>
      </c>
      <c r="H397" s="10">
        <f>H398</f>
        <v>5266.3</v>
      </c>
      <c r="I397" s="25">
        <f t="shared" si="60"/>
        <v>100.00000000000003</v>
      </c>
    </row>
    <row r="398" spans="1:9" ht="15.75" outlineLevel="5">
      <c r="A398" s="5"/>
      <c r="B398" s="5"/>
      <c r="C398" s="14" t="s">
        <v>447</v>
      </c>
      <c r="D398" s="9" t="s">
        <v>465</v>
      </c>
      <c r="E398" s="10">
        <v>0</v>
      </c>
      <c r="F398" s="10">
        <v>11050</v>
      </c>
      <c r="G398" s="10">
        <v>5266.299999999999</v>
      </c>
      <c r="H398" s="10">
        <v>5266.3</v>
      </c>
      <c r="I398" s="25">
        <f t="shared" si="60"/>
        <v>100.00000000000003</v>
      </c>
    </row>
    <row r="399" spans="1:9" ht="15.75" outlineLevel="5">
      <c r="A399" s="14"/>
      <c r="B399" s="14"/>
      <c r="C399" s="14" t="s">
        <v>454</v>
      </c>
      <c r="D399" s="9" t="s">
        <v>466</v>
      </c>
      <c r="E399" s="10">
        <f>E400</f>
        <v>0</v>
      </c>
      <c r="F399" s="10">
        <f>F400</f>
        <v>1105300</v>
      </c>
      <c r="G399" s="10">
        <f>G400</f>
        <v>605322</v>
      </c>
      <c r="H399" s="10">
        <f>H400</f>
        <v>605322</v>
      </c>
      <c r="I399" s="25">
        <f aca="true" t="shared" si="70" ref="I399:I462">H399/G399*100</f>
        <v>100</v>
      </c>
    </row>
    <row r="400" spans="1:9" ht="15.75" outlineLevel="5">
      <c r="A400" s="5"/>
      <c r="B400" s="5"/>
      <c r="C400" s="5" t="s">
        <v>248</v>
      </c>
      <c r="D400" s="9" t="s">
        <v>471</v>
      </c>
      <c r="E400" s="10">
        <v>0</v>
      </c>
      <c r="F400" s="10">
        <v>1105300</v>
      </c>
      <c r="G400" s="10">
        <v>605322</v>
      </c>
      <c r="H400" s="10">
        <v>605322</v>
      </c>
      <c r="I400" s="25">
        <f t="shared" si="70"/>
        <v>100</v>
      </c>
    </row>
    <row r="401" spans="1:9" ht="60" outlineLevel="3">
      <c r="A401" s="5"/>
      <c r="B401" s="5" t="s">
        <v>249</v>
      </c>
      <c r="C401" s="5" t="s">
        <v>1</v>
      </c>
      <c r="D401" s="9" t="s">
        <v>250</v>
      </c>
      <c r="E401" s="10">
        <f>E402</f>
        <v>0</v>
      </c>
      <c r="F401" s="10">
        <f aca="true" t="shared" si="71" ref="F401:H402">F402</f>
        <v>11217100</v>
      </c>
      <c r="G401" s="10">
        <f t="shared" si="71"/>
        <v>11217100</v>
      </c>
      <c r="H401" s="10">
        <f t="shared" si="71"/>
        <v>0</v>
      </c>
      <c r="I401" s="25">
        <f t="shared" si="70"/>
        <v>0</v>
      </c>
    </row>
    <row r="402" spans="1:9" ht="15.75" outlineLevel="3">
      <c r="A402" s="14"/>
      <c r="B402" s="14"/>
      <c r="C402" s="14" t="s">
        <v>451</v>
      </c>
      <c r="D402" s="9" t="s">
        <v>472</v>
      </c>
      <c r="E402" s="10">
        <f>E403</f>
        <v>0</v>
      </c>
      <c r="F402" s="10">
        <f t="shared" si="71"/>
        <v>11217100</v>
      </c>
      <c r="G402" s="10">
        <f t="shared" si="71"/>
        <v>11217100</v>
      </c>
      <c r="H402" s="10">
        <f t="shared" si="71"/>
        <v>0</v>
      </c>
      <c r="I402" s="25">
        <f t="shared" si="70"/>
        <v>0</v>
      </c>
    </row>
    <row r="403" spans="1:9" ht="30" outlineLevel="5">
      <c r="A403" s="5"/>
      <c r="B403" s="5"/>
      <c r="C403" s="14" t="s">
        <v>453</v>
      </c>
      <c r="D403" s="9" t="s">
        <v>473</v>
      </c>
      <c r="E403" s="10">
        <v>0</v>
      </c>
      <c r="F403" s="10">
        <v>11217100</v>
      </c>
      <c r="G403" s="10">
        <v>11217100</v>
      </c>
      <c r="H403" s="10">
        <v>0</v>
      </c>
      <c r="I403" s="25">
        <f t="shared" si="70"/>
        <v>0</v>
      </c>
    </row>
    <row r="404" spans="1:9" ht="15.75" outlineLevel="2">
      <c r="A404" s="5"/>
      <c r="B404" s="5" t="s">
        <v>21</v>
      </c>
      <c r="C404" s="5" t="s">
        <v>1</v>
      </c>
      <c r="D404" s="9" t="s">
        <v>22</v>
      </c>
      <c r="E404" s="10">
        <f>E405+E409</f>
        <v>260000</v>
      </c>
      <c r="F404" s="10">
        <f>F405+F409</f>
        <v>260501.73</v>
      </c>
      <c r="G404" s="10">
        <f>G405+G409</f>
        <v>83001.73</v>
      </c>
      <c r="H404" s="10">
        <f>H405+H409</f>
        <v>37665.88</v>
      </c>
      <c r="I404" s="25">
        <f t="shared" si="70"/>
        <v>45.37963244862486</v>
      </c>
    </row>
    <row r="405" spans="1:9" ht="30" outlineLevel="3">
      <c r="A405" s="5"/>
      <c r="B405" s="5" t="s">
        <v>101</v>
      </c>
      <c r="C405" s="5" t="s">
        <v>1</v>
      </c>
      <c r="D405" s="9" t="s">
        <v>102</v>
      </c>
      <c r="E405" s="10">
        <f>E406</f>
        <v>0</v>
      </c>
      <c r="F405" s="10">
        <f aca="true" t="shared" si="72" ref="F405:H407">F406</f>
        <v>501.73</v>
      </c>
      <c r="G405" s="10">
        <f t="shared" si="72"/>
        <v>501.73</v>
      </c>
      <c r="H405" s="10">
        <f t="shared" si="72"/>
        <v>0</v>
      </c>
      <c r="I405" s="25">
        <f t="shared" si="70"/>
        <v>0</v>
      </c>
    </row>
    <row r="406" spans="1:9" ht="15.75" outlineLevel="4">
      <c r="A406" s="5"/>
      <c r="B406" s="5" t="s">
        <v>172</v>
      </c>
      <c r="C406" s="5" t="s">
        <v>1</v>
      </c>
      <c r="D406" s="9" t="s">
        <v>173</v>
      </c>
      <c r="E406" s="10">
        <f>E407</f>
        <v>0</v>
      </c>
      <c r="F406" s="10">
        <f t="shared" si="72"/>
        <v>501.73</v>
      </c>
      <c r="G406" s="10">
        <f t="shared" si="72"/>
        <v>501.73</v>
      </c>
      <c r="H406" s="10">
        <f t="shared" si="72"/>
        <v>0</v>
      </c>
      <c r="I406" s="25">
        <f t="shared" si="70"/>
        <v>0</v>
      </c>
    </row>
    <row r="407" spans="1:9" ht="15.75" outlineLevel="4">
      <c r="A407" s="14"/>
      <c r="B407" s="14"/>
      <c r="C407" s="14" t="s">
        <v>446</v>
      </c>
      <c r="D407" s="9" t="s">
        <v>464</v>
      </c>
      <c r="E407" s="10">
        <f>E408</f>
        <v>0</v>
      </c>
      <c r="F407" s="10">
        <f t="shared" si="72"/>
        <v>501.73</v>
      </c>
      <c r="G407" s="10">
        <f t="shared" si="72"/>
        <v>501.73</v>
      </c>
      <c r="H407" s="10">
        <f t="shared" si="72"/>
        <v>0</v>
      </c>
      <c r="I407" s="25">
        <f t="shared" si="70"/>
        <v>0</v>
      </c>
    </row>
    <row r="408" spans="1:9" ht="15.75" outlineLevel="5">
      <c r="A408" s="5"/>
      <c r="B408" s="5"/>
      <c r="C408" s="14" t="s">
        <v>447</v>
      </c>
      <c r="D408" s="9" t="s">
        <v>465</v>
      </c>
      <c r="E408" s="10">
        <v>0</v>
      </c>
      <c r="F408" s="10">
        <v>501.73</v>
      </c>
      <c r="G408" s="10">
        <v>501.73</v>
      </c>
      <c r="H408" s="10">
        <v>0</v>
      </c>
      <c r="I408" s="25">
        <f t="shared" si="70"/>
        <v>0</v>
      </c>
    </row>
    <row r="409" spans="1:9" ht="30" outlineLevel="3">
      <c r="A409" s="5"/>
      <c r="B409" s="5" t="s">
        <v>23</v>
      </c>
      <c r="C409" s="5" t="s">
        <v>1</v>
      </c>
      <c r="D409" s="9" t="s">
        <v>24</v>
      </c>
      <c r="E409" s="10">
        <f>E410</f>
        <v>260000</v>
      </c>
      <c r="F409" s="10">
        <f>F410</f>
        <v>260000</v>
      </c>
      <c r="G409" s="10">
        <f>G410</f>
        <v>82500</v>
      </c>
      <c r="H409" s="10">
        <f>H410</f>
        <v>37665.88</v>
      </c>
      <c r="I409" s="25">
        <f t="shared" si="70"/>
        <v>45.655612121212116</v>
      </c>
    </row>
    <row r="410" spans="1:9" ht="45" outlineLevel="4">
      <c r="A410" s="5"/>
      <c r="B410" s="5" t="s">
        <v>251</v>
      </c>
      <c r="C410" s="5" t="s">
        <v>1</v>
      </c>
      <c r="D410" s="9" t="s">
        <v>252</v>
      </c>
      <c r="E410" s="10">
        <f>E411+E413+E415</f>
        <v>260000</v>
      </c>
      <c r="F410" s="10">
        <f>F411+F413+F415</f>
        <v>260000</v>
      </c>
      <c r="G410" s="10">
        <f>G411+G413+G415</f>
        <v>82500</v>
      </c>
      <c r="H410" s="10">
        <f>H411+H413+H415</f>
        <v>37665.88</v>
      </c>
      <c r="I410" s="25">
        <f t="shared" si="70"/>
        <v>45.655612121212116</v>
      </c>
    </row>
    <row r="411" spans="1:9" ht="30" outlineLevel="4">
      <c r="A411" s="14"/>
      <c r="B411" s="14"/>
      <c r="C411" s="14" t="s">
        <v>443</v>
      </c>
      <c r="D411" s="9" t="s">
        <v>461</v>
      </c>
      <c r="E411" s="10">
        <f>E412</f>
        <v>209900</v>
      </c>
      <c r="F411" s="10">
        <f>F412</f>
        <v>209900</v>
      </c>
      <c r="G411" s="10">
        <f>G412</f>
        <v>45000</v>
      </c>
      <c r="H411" s="10">
        <f>H412</f>
        <v>456.84</v>
      </c>
      <c r="I411" s="25">
        <f t="shared" si="70"/>
        <v>1.0151999999999999</v>
      </c>
    </row>
    <row r="412" spans="1:9" ht="15.75" outlineLevel="5">
      <c r="A412" s="5"/>
      <c r="B412" s="5"/>
      <c r="C412" s="14" t="s">
        <v>450</v>
      </c>
      <c r="D412" s="9" t="s">
        <v>462</v>
      </c>
      <c r="E412" s="10">
        <v>209900</v>
      </c>
      <c r="F412" s="10">
        <v>209900</v>
      </c>
      <c r="G412" s="10">
        <v>45000</v>
      </c>
      <c r="H412" s="10">
        <v>456.84</v>
      </c>
      <c r="I412" s="25">
        <f t="shared" si="70"/>
        <v>1.0151999999999999</v>
      </c>
    </row>
    <row r="413" spans="1:9" ht="15.75" outlineLevel="5">
      <c r="A413" s="14"/>
      <c r="B413" s="14"/>
      <c r="C413" s="14" t="s">
        <v>446</v>
      </c>
      <c r="D413" s="9" t="s">
        <v>464</v>
      </c>
      <c r="E413" s="10">
        <f>E414</f>
        <v>700</v>
      </c>
      <c r="F413" s="10">
        <f>F414</f>
        <v>700</v>
      </c>
      <c r="G413" s="10">
        <f>G414</f>
        <v>525</v>
      </c>
      <c r="H413" s="10">
        <f>H414</f>
        <v>234.04</v>
      </c>
      <c r="I413" s="25">
        <f t="shared" si="70"/>
        <v>44.57904761904762</v>
      </c>
    </row>
    <row r="414" spans="1:9" ht="15.75" outlineLevel="5">
      <c r="A414" s="5"/>
      <c r="B414" s="5"/>
      <c r="C414" s="14" t="s">
        <v>447</v>
      </c>
      <c r="D414" s="9" t="s">
        <v>465</v>
      </c>
      <c r="E414" s="10">
        <v>700</v>
      </c>
      <c r="F414" s="10">
        <v>700</v>
      </c>
      <c r="G414" s="10">
        <v>525</v>
      </c>
      <c r="H414" s="10">
        <v>234.04</v>
      </c>
      <c r="I414" s="25">
        <f t="shared" si="70"/>
        <v>44.57904761904762</v>
      </c>
    </row>
    <row r="415" spans="1:9" ht="15.75" outlineLevel="5">
      <c r="A415" s="14"/>
      <c r="B415" s="14"/>
      <c r="C415" s="14" t="s">
        <v>454</v>
      </c>
      <c r="D415" s="9" t="s">
        <v>466</v>
      </c>
      <c r="E415" s="10">
        <f>E416</f>
        <v>49400</v>
      </c>
      <c r="F415" s="10">
        <f>F416</f>
        <v>49400</v>
      </c>
      <c r="G415" s="10">
        <f>G416</f>
        <v>36975</v>
      </c>
      <c r="H415" s="10">
        <f>H416</f>
        <v>36975</v>
      </c>
      <c r="I415" s="25">
        <f t="shared" si="70"/>
        <v>100</v>
      </c>
    </row>
    <row r="416" spans="1:9" ht="15.75" outlineLevel="5">
      <c r="A416" s="5"/>
      <c r="B416" s="5"/>
      <c r="C416" s="14" t="s">
        <v>455</v>
      </c>
      <c r="D416" s="9" t="s">
        <v>467</v>
      </c>
      <c r="E416" s="10">
        <v>49400</v>
      </c>
      <c r="F416" s="10">
        <v>49400</v>
      </c>
      <c r="G416" s="10">
        <v>36975</v>
      </c>
      <c r="H416" s="10">
        <v>36975</v>
      </c>
      <c r="I416" s="25">
        <f t="shared" si="70"/>
        <v>100</v>
      </c>
    </row>
    <row r="417" spans="1:9" ht="15.75" outlineLevel="1">
      <c r="A417" s="5" t="s">
        <v>253</v>
      </c>
      <c r="B417" s="5" t="s">
        <v>1</v>
      </c>
      <c r="C417" s="5" t="s">
        <v>1</v>
      </c>
      <c r="D417" s="9" t="s">
        <v>504</v>
      </c>
      <c r="E417" s="10">
        <f>E418+E423+E428+E442+E456+E462+E469+E475</f>
        <v>113346100</v>
      </c>
      <c r="F417" s="10">
        <f>F418+F423+F428+F442+F456+F462+F469+F475</f>
        <v>127576483.32000001</v>
      </c>
      <c r="G417" s="10">
        <f>G418+G423+G428+G442+G456+G462+G469+G475</f>
        <v>91157464.22</v>
      </c>
      <c r="H417" s="10">
        <f>H418+H423+H428+H442+H456+H462+H469+H475</f>
        <v>89847517.2</v>
      </c>
      <c r="I417" s="25">
        <f t="shared" si="70"/>
        <v>98.56298435766207</v>
      </c>
    </row>
    <row r="418" spans="1:9" ht="30" outlineLevel="2">
      <c r="A418" s="5"/>
      <c r="B418" s="5" t="s">
        <v>153</v>
      </c>
      <c r="C418" s="5" t="s">
        <v>1</v>
      </c>
      <c r="D418" s="9" t="s">
        <v>154</v>
      </c>
      <c r="E418" s="10">
        <f>E419</f>
        <v>0</v>
      </c>
      <c r="F418" s="10">
        <f aca="true" t="shared" si="73" ref="F418:H421">F419</f>
        <v>269516.43</v>
      </c>
      <c r="G418" s="10">
        <f t="shared" si="73"/>
        <v>199561.46</v>
      </c>
      <c r="H418" s="10">
        <f t="shared" si="73"/>
        <v>199561.46</v>
      </c>
      <c r="I418" s="25">
        <f t="shared" si="70"/>
        <v>100</v>
      </c>
    </row>
    <row r="419" spans="1:9" ht="15.75" outlineLevel="3">
      <c r="A419" s="5"/>
      <c r="B419" s="5" t="s">
        <v>155</v>
      </c>
      <c r="C419" s="5" t="s">
        <v>1</v>
      </c>
      <c r="D419" s="9" t="s">
        <v>156</v>
      </c>
      <c r="E419" s="10">
        <f>E420</f>
        <v>0</v>
      </c>
      <c r="F419" s="10">
        <f t="shared" si="73"/>
        <v>269516.43</v>
      </c>
      <c r="G419" s="10">
        <f t="shared" si="73"/>
        <v>199561.46</v>
      </c>
      <c r="H419" s="10">
        <f t="shared" si="73"/>
        <v>199561.46</v>
      </c>
      <c r="I419" s="25">
        <f t="shared" si="70"/>
        <v>100</v>
      </c>
    </row>
    <row r="420" spans="1:9" ht="45" outlineLevel="4">
      <c r="A420" s="5"/>
      <c r="B420" s="5" t="s">
        <v>254</v>
      </c>
      <c r="C420" s="5" t="s">
        <v>1</v>
      </c>
      <c r="D420" s="9" t="s">
        <v>255</v>
      </c>
      <c r="E420" s="10">
        <f>E421</f>
        <v>0</v>
      </c>
      <c r="F420" s="10">
        <f t="shared" si="73"/>
        <v>269516.43</v>
      </c>
      <c r="G420" s="10">
        <f t="shared" si="73"/>
        <v>199561.46</v>
      </c>
      <c r="H420" s="10">
        <f t="shared" si="73"/>
        <v>199561.46</v>
      </c>
      <c r="I420" s="25">
        <f t="shared" si="70"/>
        <v>100</v>
      </c>
    </row>
    <row r="421" spans="1:9" ht="15.75" outlineLevel="4">
      <c r="A421" s="14"/>
      <c r="B421" s="14"/>
      <c r="C421" s="14" t="s">
        <v>451</v>
      </c>
      <c r="D421" s="9" t="s">
        <v>472</v>
      </c>
      <c r="E421" s="10">
        <f>E422</f>
        <v>0</v>
      </c>
      <c r="F421" s="10">
        <f t="shared" si="73"/>
        <v>269516.43</v>
      </c>
      <c r="G421" s="10">
        <f t="shared" si="73"/>
        <v>199561.46</v>
      </c>
      <c r="H421" s="10">
        <f t="shared" si="73"/>
        <v>199561.46</v>
      </c>
      <c r="I421" s="25">
        <f t="shared" si="70"/>
        <v>100</v>
      </c>
    </row>
    <row r="422" spans="1:9" ht="30" outlineLevel="5">
      <c r="A422" s="5"/>
      <c r="B422" s="5"/>
      <c r="C422" s="14" t="s">
        <v>453</v>
      </c>
      <c r="D422" s="9" t="s">
        <v>473</v>
      </c>
      <c r="E422" s="10">
        <v>0</v>
      </c>
      <c r="F422" s="10">
        <v>269516.43</v>
      </c>
      <c r="G422" s="10">
        <v>199561.46</v>
      </c>
      <c r="H422" s="10">
        <v>199561.46</v>
      </c>
      <c r="I422" s="25">
        <f t="shared" si="70"/>
        <v>100</v>
      </c>
    </row>
    <row r="423" spans="1:9" ht="15.75" outlineLevel="2">
      <c r="A423" s="5"/>
      <c r="B423" s="5" t="s">
        <v>256</v>
      </c>
      <c r="C423" s="5" t="s">
        <v>1</v>
      </c>
      <c r="D423" s="9" t="s">
        <v>257</v>
      </c>
      <c r="E423" s="10">
        <f>E424+E426</f>
        <v>0</v>
      </c>
      <c r="F423" s="10">
        <f>F424+F426</f>
        <v>121800</v>
      </c>
      <c r="G423" s="10">
        <f>G424+G426</f>
        <v>91300</v>
      </c>
      <c r="H423" s="10">
        <f>H424+H426</f>
        <v>44166.21000000001</v>
      </c>
      <c r="I423" s="25">
        <f t="shared" si="70"/>
        <v>48.374819277108436</v>
      </c>
    </row>
    <row r="424" spans="1:9" ht="30" outlineLevel="2">
      <c r="A424" s="14"/>
      <c r="B424" s="14"/>
      <c r="C424" s="14" t="s">
        <v>443</v>
      </c>
      <c r="D424" s="9" t="s">
        <v>461</v>
      </c>
      <c r="E424" s="10">
        <f>E425</f>
        <v>0</v>
      </c>
      <c r="F424" s="10">
        <f>F425</f>
        <v>12971.18</v>
      </c>
      <c r="G424" s="10">
        <f>G425</f>
        <v>10383.45</v>
      </c>
      <c r="H424" s="10">
        <f>H425</f>
        <v>8235.16</v>
      </c>
      <c r="I424" s="25">
        <f t="shared" si="70"/>
        <v>79.3104411346903</v>
      </c>
    </row>
    <row r="425" spans="1:9" ht="15.75" outlineLevel="5">
      <c r="A425" s="5"/>
      <c r="B425" s="5"/>
      <c r="C425" s="14" t="s">
        <v>450</v>
      </c>
      <c r="D425" s="9" t="s">
        <v>462</v>
      </c>
      <c r="E425" s="10">
        <v>0</v>
      </c>
      <c r="F425" s="10">
        <v>12971.18</v>
      </c>
      <c r="G425" s="10">
        <v>10383.45</v>
      </c>
      <c r="H425" s="10">
        <v>8235.16</v>
      </c>
      <c r="I425" s="25">
        <f t="shared" si="70"/>
        <v>79.3104411346903</v>
      </c>
    </row>
    <row r="426" spans="1:9" ht="15.75" outlineLevel="5">
      <c r="A426" s="14"/>
      <c r="B426" s="14"/>
      <c r="C426" s="14" t="s">
        <v>446</v>
      </c>
      <c r="D426" s="9" t="s">
        <v>464</v>
      </c>
      <c r="E426" s="10">
        <f>E427</f>
        <v>0</v>
      </c>
      <c r="F426" s="10">
        <f>F427</f>
        <v>108828.82</v>
      </c>
      <c r="G426" s="10">
        <f>G427</f>
        <v>80916.55</v>
      </c>
      <c r="H426" s="10">
        <f>H427</f>
        <v>35931.05</v>
      </c>
      <c r="I426" s="25">
        <f t="shared" si="70"/>
        <v>44.40506917311725</v>
      </c>
    </row>
    <row r="427" spans="1:9" ht="15.75" outlineLevel="5">
      <c r="A427" s="5"/>
      <c r="B427" s="5"/>
      <c r="C427" s="14" t="s">
        <v>447</v>
      </c>
      <c r="D427" s="9" t="s">
        <v>465</v>
      </c>
      <c r="E427" s="10">
        <v>0</v>
      </c>
      <c r="F427" s="10">
        <v>108828.82</v>
      </c>
      <c r="G427" s="10">
        <v>80916.55</v>
      </c>
      <c r="H427" s="10">
        <v>35931.05</v>
      </c>
      <c r="I427" s="25">
        <f t="shared" si="70"/>
        <v>44.40506917311725</v>
      </c>
    </row>
    <row r="428" spans="1:9" ht="30" outlineLevel="2">
      <c r="A428" s="5"/>
      <c r="B428" s="5" t="s">
        <v>258</v>
      </c>
      <c r="C428" s="5" t="s">
        <v>1</v>
      </c>
      <c r="D428" s="9" t="s">
        <v>259</v>
      </c>
      <c r="E428" s="10">
        <f>E429</f>
        <v>25431500</v>
      </c>
      <c r="F428" s="10">
        <f>F429</f>
        <v>25711076.47</v>
      </c>
      <c r="G428" s="10">
        <f>G429</f>
        <v>18148711.779999997</v>
      </c>
      <c r="H428" s="10">
        <f>H429</f>
        <v>18147731.78</v>
      </c>
      <c r="I428" s="25">
        <f t="shared" si="70"/>
        <v>99.99460016770404</v>
      </c>
    </row>
    <row r="429" spans="1:9" ht="30" outlineLevel="3">
      <c r="A429" s="5"/>
      <c r="B429" s="5" t="s">
        <v>260</v>
      </c>
      <c r="C429" s="5" t="s">
        <v>1</v>
      </c>
      <c r="D429" s="9" t="s">
        <v>261</v>
      </c>
      <c r="E429" s="10">
        <f>E430+E439</f>
        <v>25431500</v>
      </c>
      <c r="F429" s="10">
        <f>F430+F439</f>
        <v>25711076.47</v>
      </c>
      <c r="G429" s="10">
        <f>G430+G439</f>
        <v>18148711.779999997</v>
      </c>
      <c r="H429" s="10">
        <f>H430+H439</f>
        <v>18147731.78</v>
      </c>
      <c r="I429" s="25">
        <f t="shared" si="70"/>
        <v>99.99460016770404</v>
      </c>
    </row>
    <row r="430" spans="1:9" ht="15.75" outlineLevel="4">
      <c r="A430" s="5"/>
      <c r="B430" s="5" t="s">
        <v>262</v>
      </c>
      <c r="C430" s="5" t="s">
        <v>1</v>
      </c>
      <c r="D430" s="9" t="s">
        <v>241</v>
      </c>
      <c r="E430" s="10">
        <f>E431+E433+E435+E437</f>
        <v>25431500</v>
      </c>
      <c r="F430" s="10">
        <f>F431+F433+F435+F437</f>
        <v>25531076.47</v>
      </c>
      <c r="G430" s="10">
        <f>G431+G433+G435+G437</f>
        <v>18148711.779999997</v>
      </c>
      <c r="H430" s="10">
        <f>H431+H433+H435+H437</f>
        <v>18147731.78</v>
      </c>
      <c r="I430" s="25">
        <f t="shared" si="70"/>
        <v>99.99460016770404</v>
      </c>
    </row>
    <row r="431" spans="1:9" ht="30" outlineLevel="4">
      <c r="A431" s="14"/>
      <c r="B431" s="14"/>
      <c r="C431" s="14" t="s">
        <v>443</v>
      </c>
      <c r="D431" s="9" t="s">
        <v>461</v>
      </c>
      <c r="E431" s="10">
        <f>E432</f>
        <v>0</v>
      </c>
      <c r="F431" s="10">
        <f>F432</f>
        <v>1400</v>
      </c>
      <c r="G431" s="10">
        <f>G432</f>
        <v>1400</v>
      </c>
      <c r="H431" s="10">
        <f>H432</f>
        <v>1400</v>
      </c>
      <c r="I431" s="25">
        <f t="shared" si="70"/>
        <v>100</v>
      </c>
    </row>
    <row r="432" spans="1:9" ht="15.75" outlineLevel="5">
      <c r="A432" s="5"/>
      <c r="B432" s="5"/>
      <c r="C432" s="14" t="s">
        <v>450</v>
      </c>
      <c r="D432" s="9" t="s">
        <v>462</v>
      </c>
      <c r="E432" s="10">
        <v>0</v>
      </c>
      <c r="F432" s="10">
        <v>1400</v>
      </c>
      <c r="G432" s="10">
        <v>1400</v>
      </c>
      <c r="H432" s="10">
        <v>1400</v>
      </c>
      <c r="I432" s="25">
        <f t="shared" si="70"/>
        <v>100</v>
      </c>
    </row>
    <row r="433" spans="1:9" ht="15.75" outlineLevel="5">
      <c r="A433" s="14"/>
      <c r="B433" s="14"/>
      <c r="C433" s="14" t="s">
        <v>446</v>
      </c>
      <c r="D433" s="9" t="s">
        <v>464</v>
      </c>
      <c r="E433" s="10">
        <f>E434</f>
        <v>5373600</v>
      </c>
      <c r="F433" s="10">
        <f>F434</f>
        <v>5308356.5</v>
      </c>
      <c r="G433" s="10">
        <f>G434</f>
        <v>3211288.81</v>
      </c>
      <c r="H433" s="10">
        <f>H434</f>
        <v>3210308.81</v>
      </c>
      <c r="I433" s="25">
        <f t="shared" si="70"/>
        <v>99.96948265764985</v>
      </c>
    </row>
    <row r="434" spans="1:9" ht="15.75" outlineLevel="5">
      <c r="A434" s="14"/>
      <c r="B434" s="14"/>
      <c r="C434" s="14" t="s">
        <v>447</v>
      </c>
      <c r="D434" s="9" t="s">
        <v>465</v>
      </c>
      <c r="E434" s="10">
        <v>5373600</v>
      </c>
      <c r="F434" s="10">
        <v>5308356.5</v>
      </c>
      <c r="G434" s="10">
        <v>3211288.81</v>
      </c>
      <c r="H434" s="10">
        <v>3210308.81</v>
      </c>
      <c r="I434" s="25">
        <f t="shared" si="70"/>
        <v>99.96948265764985</v>
      </c>
    </row>
    <row r="435" spans="1:9" ht="30" outlineLevel="5">
      <c r="A435" s="14"/>
      <c r="B435" s="14"/>
      <c r="C435" s="14" t="s">
        <v>456</v>
      </c>
      <c r="D435" s="9" t="s">
        <v>476</v>
      </c>
      <c r="E435" s="10">
        <f>E436</f>
        <v>19538300</v>
      </c>
      <c r="F435" s="10">
        <f>F436</f>
        <v>19598994.97</v>
      </c>
      <c r="G435" s="10">
        <f>G436</f>
        <v>14513348.969999999</v>
      </c>
      <c r="H435" s="10">
        <f>H436</f>
        <v>14513348.97</v>
      </c>
      <c r="I435" s="25">
        <f t="shared" si="70"/>
        <v>100.00000000000003</v>
      </c>
    </row>
    <row r="436" spans="1:9" ht="15.75" outlineLevel="5">
      <c r="A436" s="5"/>
      <c r="B436" s="5"/>
      <c r="C436" s="14" t="s">
        <v>457</v>
      </c>
      <c r="D436" s="9" t="s">
        <v>477</v>
      </c>
      <c r="E436" s="10">
        <v>19538300</v>
      </c>
      <c r="F436" s="10">
        <v>19598994.97</v>
      </c>
      <c r="G436" s="10">
        <v>14513348.969999999</v>
      </c>
      <c r="H436" s="10">
        <v>14513348.97</v>
      </c>
      <c r="I436" s="25">
        <f t="shared" si="70"/>
        <v>100.00000000000003</v>
      </c>
    </row>
    <row r="437" spans="1:9" ht="15.75" outlineLevel="5">
      <c r="A437" s="14"/>
      <c r="B437" s="14"/>
      <c r="C437" s="14" t="s">
        <v>448</v>
      </c>
      <c r="D437" s="9" t="s">
        <v>479</v>
      </c>
      <c r="E437" s="10">
        <f>E438</f>
        <v>519600</v>
      </c>
      <c r="F437" s="10">
        <f>F438</f>
        <v>622325</v>
      </c>
      <c r="G437" s="10">
        <f>G438</f>
        <v>422674</v>
      </c>
      <c r="H437" s="10">
        <f>H438</f>
        <v>422674</v>
      </c>
      <c r="I437" s="25">
        <f t="shared" si="70"/>
        <v>100</v>
      </c>
    </row>
    <row r="438" spans="1:9" ht="30" outlineLevel="5">
      <c r="A438" s="14"/>
      <c r="B438" s="14"/>
      <c r="C438" s="14" t="s">
        <v>449</v>
      </c>
      <c r="D438" s="9" t="s">
        <v>482</v>
      </c>
      <c r="E438" s="10">
        <v>519600</v>
      </c>
      <c r="F438" s="10">
        <v>622325</v>
      </c>
      <c r="G438" s="10">
        <v>422674</v>
      </c>
      <c r="H438" s="10">
        <v>422674</v>
      </c>
      <c r="I438" s="25">
        <f t="shared" si="70"/>
        <v>100</v>
      </c>
    </row>
    <row r="439" spans="1:9" ht="30" outlineLevel="4">
      <c r="A439" s="5"/>
      <c r="B439" s="5" t="s">
        <v>263</v>
      </c>
      <c r="C439" s="5" t="s">
        <v>1</v>
      </c>
      <c r="D439" s="9" t="s">
        <v>264</v>
      </c>
      <c r="E439" s="10">
        <f>E440</f>
        <v>0</v>
      </c>
      <c r="F439" s="10">
        <f aca="true" t="shared" si="74" ref="F439:H440">F440</f>
        <v>180000</v>
      </c>
      <c r="G439" s="10">
        <f t="shared" si="74"/>
        <v>0</v>
      </c>
      <c r="H439" s="10">
        <f t="shared" si="74"/>
        <v>0</v>
      </c>
      <c r="I439" s="25">
        <v>0</v>
      </c>
    </row>
    <row r="440" spans="1:9" ht="15.75" outlineLevel="4">
      <c r="A440" s="14"/>
      <c r="B440" s="14"/>
      <c r="C440" s="14" t="s">
        <v>446</v>
      </c>
      <c r="D440" s="9" t="s">
        <v>464</v>
      </c>
      <c r="E440" s="10">
        <f>E441</f>
        <v>0</v>
      </c>
      <c r="F440" s="10">
        <f t="shared" si="74"/>
        <v>180000</v>
      </c>
      <c r="G440" s="10">
        <f t="shared" si="74"/>
        <v>0</v>
      </c>
      <c r="H440" s="10">
        <f t="shared" si="74"/>
        <v>0</v>
      </c>
      <c r="I440" s="25">
        <v>0</v>
      </c>
    </row>
    <row r="441" spans="1:9" ht="15.75" outlineLevel="5">
      <c r="A441" s="5"/>
      <c r="B441" s="5"/>
      <c r="C441" s="14" t="s">
        <v>447</v>
      </c>
      <c r="D441" s="9" t="s">
        <v>465</v>
      </c>
      <c r="E441" s="10">
        <v>0</v>
      </c>
      <c r="F441" s="10">
        <v>180000</v>
      </c>
      <c r="G441" s="10">
        <v>0</v>
      </c>
      <c r="H441" s="10">
        <v>0</v>
      </c>
      <c r="I441" s="25">
        <v>0</v>
      </c>
    </row>
    <row r="442" spans="1:9" ht="15.75" outlineLevel="2">
      <c r="A442" s="5"/>
      <c r="B442" s="5" t="s">
        <v>265</v>
      </c>
      <c r="C442" s="5" t="s">
        <v>1</v>
      </c>
      <c r="D442" s="9" t="s">
        <v>266</v>
      </c>
      <c r="E442" s="10">
        <f>E443</f>
        <v>8475500</v>
      </c>
      <c r="F442" s="10">
        <f>F443</f>
        <v>9244912.77</v>
      </c>
      <c r="G442" s="10">
        <f>G443</f>
        <v>6371113.33</v>
      </c>
      <c r="H442" s="10">
        <f>H443</f>
        <v>6371113.33</v>
      </c>
      <c r="I442" s="25">
        <f t="shared" si="70"/>
        <v>100</v>
      </c>
    </row>
    <row r="443" spans="1:9" ht="15.75" outlineLevel="3">
      <c r="A443" s="5"/>
      <c r="B443" s="5" t="s">
        <v>267</v>
      </c>
      <c r="C443" s="5" t="s">
        <v>1</v>
      </c>
      <c r="D443" s="9" t="s">
        <v>268</v>
      </c>
      <c r="E443" s="10">
        <f>E444+E453</f>
        <v>8475500</v>
      </c>
      <c r="F443" s="10">
        <f>F444+F453</f>
        <v>9244912.77</v>
      </c>
      <c r="G443" s="10">
        <f>G444+G453</f>
        <v>6371113.33</v>
      </c>
      <c r="H443" s="10">
        <f>H444+H453</f>
        <v>6371113.33</v>
      </c>
      <c r="I443" s="25">
        <f t="shared" si="70"/>
        <v>100</v>
      </c>
    </row>
    <row r="444" spans="1:9" ht="15.75" outlineLevel="4">
      <c r="A444" s="5"/>
      <c r="B444" s="5" t="s">
        <v>269</v>
      </c>
      <c r="C444" s="5" t="s">
        <v>1</v>
      </c>
      <c r="D444" s="9" t="s">
        <v>241</v>
      </c>
      <c r="E444" s="10">
        <f>E445+E447+E449+E451</f>
        <v>8475500</v>
      </c>
      <c r="F444" s="10">
        <f>F445+F447+F449+F451</f>
        <v>9243912.77</v>
      </c>
      <c r="G444" s="10">
        <f>G445+G447+G449+G451</f>
        <v>6370113.33</v>
      </c>
      <c r="H444" s="10">
        <f>H445+H447+H449+H451</f>
        <v>6370113.33</v>
      </c>
      <c r="I444" s="25">
        <f t="shared" si="70"/>
        <v>100</v>
      </c>
    </row>
    <row r="445" spans="1:9" ht="30" outlineLevel="4">
      <c r="A445" s="14"/>
      <c r="B445" s="14"/>
      <c r="C445" s="14" t="s">
        <v>443</v>
      </c>
      <c r="D445" s="9" t="s">
        <v>461</v>
      </c>
      <c r="E445" s="10">
        <f>E446</f>
        <v>1292700</v>
      </c>
      <c r="F445" s="10">
        <f>F446</f>
        <v>1326968.27</v>
      </c>
      <c r="G445" s="10">
        <f>G446</f>
        <v>870279.94</v>
      </c>
      <c r="H445" s="10">
        <f>H446</f>
        <v>870279.94</v>
      </c>
      <c r="I445" s="25">
        <f t="shared" si="70"/>
        <v>100</v>
      </c>
    </row>
    <row r="446" spans="1:9" ht="15.75" outlineLevel="4">
      <c r="A446" s="14"/>
      <c r="B446" s="14"/>
      <c r="C446" s="14" t="s">
        <v>450</v>
      </c>
      <c r="D446" s="9" t="s">
        <v>462</v>
      </c>
      <c r="E446" s="10">
        <v>1292700</v>
      </c>
      <c r="F446" s="10">
        <v>1326968.27</v>
      </c>
      <c r="G446" s="10">
        <v>870279.94</v>
      </c>
      <c r="H446" s="10">
        <v>870279.94</v>
      </c>
      <c r="I446" s="25">
        <f t="shared" si="70"/>
        <v>100</v>
      </c>
    </row>
    <row r="447" spans="1:9" ht="15.75" outlineLevel="5">
      <c r="A447" s="14"/>
      <c r="B447" s="14"/>
      <c r="C447" s="14" t="s">
        <v>446</v>
      </c>
      <c r="D447" s="9" t="s">
        <v>464</v>
      </c>
      <c r="E447" s="10">
        <f>E448</f>
        <v>511100</v>
      </c>
      <c r="F447" s="10">
        <f>F448</f>
        <v>509100</v>
      </c>
      <c r="G447" s="10">
        <f>G448</f>
        <v>301985.24</v>
      </c>
      <c r="H447" s="10">
        <f>H448</f>
        <v>301985.24</v>
      </c>
      <c r="I447" s="25">
        <f t="shared" si="70"/>
        <v>100</v>
      </c>
    </row>
    <row r="448" spans="1:9" ht="15.75" outlineLevel="5">
      <c r="A448" s="14"/>
      <c r="B448" s="14"/>
      <c r="C448" s="14" t="s">
        <v>447</v>
      </c>
      <c r="D448" s="9" t="s">
        <v>465</v>
      </c>
      <c r="E448" s="10">
        <v>511100</v>
      </c>
      <c r="F448" s="10">
        <v>509100</v>
      </c>
      <c r="G448" s="10">
        <v>301985.24</v>
      </c>
      <c r="H448" s="10">
        <v>301985.24</v>
      </c>
      <c r="I448" s="25">
        <f t="shared" si="70"/>
        <v>100</v>
      </c>
    </row>
    <row r="449" spans="1:9" ht="30" outlineLevel="5">
      <c r="A449" s="14"/>
      <c r="B449" s="14"/>
      <c r="C449" s="14" t="s">
        <v>456</v>
      </c>
      <c r="D449" s="9" t="s">
        <v>476</v>
      </c>
      <c r="E449" s="10">
        <f>E450</f>
        <v>6656700</v>
      </c>
      <c r="F449" s="10">
        <f>F450</f>
        <v>7390844.5</v>
      </c>
      <c r="G449" s="10">
        <f>G450</f>
        <v>5188373.15</v>
      </c>
      <c r="H449" s="10">
        <f>H450</f>
        <v>5188373.15</v>
      </c>
      <c r="I449" s="25">
        <f t="shared" si="70"/>
        <v>100</v>
      </c>
    </row>
    <row r="450" spans="1:9" ht="15.75" outlineLevel="5">
      <c r="A450" s="5"/>
      <c r="B450" s="5"/>
      <c r="C450" s="14" t="s">
        <v>457</v>
      </c>
      <c r="D450" s="9" t="s">
        <v>477</v>
      </c>
      <c r="E450" s="10">
        <v>6656700</v>
      </c>
      <c r="F450" s="10">
        <v>7390844.5</v>
      </c>
      <c r="G450" s="10">
        <v>5188373.15</v>
      </c>
      <c r="H450" s="10">
        <v>5188373.15</v>
      </c>
      <c r="I450" s="25">
        <f t="shared" si="70"/>
        <v>100</v>
      </c>
    </row>
    <row r="451" spans="1:9" ht="15.75" outlineLevel="5">
      <c r="A451" s="14"/>
      <c r="B451" s="14"/>
      <c r="C451" s="14" t="s">
        <v>448</v>
      </c>
      <c r="D451" s="9" t="s">
        <v>479</v>
      </c>
      <c r="E451" s="10">
        <f>E452</f>
        <v>15000</v>
      </c>
      <c r="F451" s="10">
        <f>F452</f>
        <v>17000</v>
      </c>
      <c r="G451" s="10">
        <f>G452</f>
        <v>9475</v>
      </c>
      <c r="H451" s="10">
        <f>H452</f>
        <v>9475</v>
      </c>
      <c r="I451" s="25">
        <f t="shared" si="70"/>
        <v>100</v>
      </c>
    </row>
    <row r="452" spans="1:9" ht="30" outlineLevel="5">
      <c r="A452" s="14"/>
      <c r="B452" s="14"/>
      <c r="C452" s="14" t="s">
        <v>449</v>
      </c>
      <c r="D452" s="9" t="s">
        <v>482</v>
      </c>
      <c r="E452" s="10">
        <v>15000</v>
      </c>
      <c r="F452" s="10">
        <v>17000</v>
      </c>
      <c r="G452" s="10">
        <v>9475</v>
      </c>
      <c r="H452" s="10">
        <v>9475</v>
      </c>
      <c r="I452" s="25">
        <f t="shared" si="70"/>
        <v>100</v>
      </c>
    </row>
    <row r="453" spans="1:9" ht="45" outlineLevel="4">
      <c r="A453" s="5"/>
      <c r="B453" s="5" t="s">
        <v>270</v>
      </c>
      <c r="C453" s="5" t="s">
        <v>1</v>
      </c>
      <c r="D453" s="9" t="s">
        <v>271</v>
      </c>
      <c r="E453" s="10">
        <f>E454</f>
        <v>0</v>
      </c>
      <c r="F453" s="10">
        <f aca="true" t="shared" si="75" ref="F453:H454">F454</f>
        <v>1000</v>
      </c>
      <c r="G453" s="10">
        <f t="shared" si="75"/>
        <v>1000</v>
      </c>
      <c r="H453" s="10">
        <f t="shared" si="75"/>
        <v>1000</v>
      </c>
      <c r="I453" s="25">
        <f t="shared" si="70"/>
        <v>100</v>
      </c>
    </row>
    <row r="454" spans="1:9" ht="15.75" outlineLevel="4">
      <c r="A454" s="14"/>
      <c r="B454" s="14"/>
      <c r="C454" s="14" t="s">
        <v>446</v>
      </c>
      <c r="D454" s="9" t="s">
        <v>464</v>
      </c>
      <c r="E454" s="10">
        <f>E455</f>
        <v>0</v>
      </c>
      <c r="F454" s="10">
        <f t="shared" si="75"/>
        <v>1000</v>
      </c>
      <c r="G454" s="10">
        <f t="shared" si="75"/>
        <v>1000</v>
      </c>
      <c r="H454" s="10">
        <f t="shared" si="75"/>
        <v>1000</v>
      </c>
      <c r="I454" s="25">
        <f t="shared" si="70"/>
        <v>100</v>
      </c>
    </row>
    <row r="455" spans="1:9" ht="15.75" outlineLevel="5">
      <c r="A455" s="5"/>
      <c r="B455" s="5"/>
      <c r="C455" s="14" t="s">
        <v>447</v>
      </c>
      <c r="D455" s="9" t="s">
        <v>465</v>
      </c>
      <c r="E455" s="10">
        <v>0</v>
      </c>
      <c r="F455" s="10">
        <v>1000</v>
      </c>
      <c r="G455" s="10">
        <v>1000</v>
      </c>
      <c r="H455" s="10">
        <v>1000</v>
      </c>
      <c r="I455" s="25">
        <f t="shared" si="70"/>
        <v>100</v>
      </c>
    </row>
    <row r="456" spans="1:9" ht="15.75" outlineLevel="2">
      <c r="A456" s="5"/>
      <c r="B456" s="5" t="s">
        <v>245</v>
      </c>
      <c r="C456" s="5" t="s">
        <v>1</v>
      </c>
      <c r="D456" s="9" t="s">
        <v>246</v>
      </c>
      <c r="E456" s="10">
        <f>E457</f>
        <v>0</v>
      </c>
      <c r="F456" s="10">
        <f>F457</f>
        <v>1350592</v>
      </c>
      <c r="G456" s="10">
        <f>G457</f>
        <v>1350592</v>
      </c>
      <c r="H456" s="10">
        <f>H457</f>
        <v>1350592</v>
      </c>
      <c r="I456" s="25">
        <f t="shared" si="70"/>
        <v>100</v>
      </c>
    </row>
    <row r="457" spans="1:9" ht="15.75" outlineLevel="3">
      <c r="A457" s="5"/>
      <c r="B457" s="5" t="s">
        <v>272</v>
      </c>
      <c r="C457" s="5" t="s">
        <v>1</v>
      </c>
      <c r="D457" s="9" t="s">
        <v>273</v>
      </c>
      <c r="E457" s="10">
        <f>E458+E460</f>
        <v>0</v>
      </c>
      <c r="F457" s="10">
        <f>F458+F460</f>
        <v>1350592</v>
      </c>
      <c r="G457" s="10">
        <f>G458+G460</f>
        <v>1350592</v>
      </c>
      <c r="H457" s="10">
        <f>H458+H460</f>
        <v>1350592</v>
      </c>
      <c r="I457" s="25">
        <f t="shared" si="70"/>
        <v>100</v>
      </c>
    </row>
    <row r="458" spans="1:9" ht="15.75" outlineLevel="3">
      <c r="A458" s="14"/>
      <c r="B458" s="14"/>
      <c r="C458" s="14" t="s">
        <v>446</v>
      </c>
      <c r="D458" s="9" t="s">
        <v>464</v>
      </c>
      <c r="E458" s="10">
        <f>E459</f>
        <v>0</v>
      </c>
      <c r="F458" s="10">
        <f>F459</f>
        <v>236174</v>
      </c>
      <c r="G458" s="10">
        <f>G459</f>
        <v>236174</v>
      </c>
      <c r="H458" s="10">
        <f>H459</f>
        <v>236174</v>
      </c>
      <c r="I458" s="25">
        <f t="shared" si="70"/>
        <v>100</v>
      </c>
    </row>
    <row r="459" spans="1:9" ht="15.75" outlineLevel="3">
      <c r="A459" s="14"/>
      <c r="B459" s="14"/>
      <c r="C459" s="14" t="s">
        <v>447</v>
      </c>
      <c r="D459" s="9" t="s">
        <v>465</v>
      </c>
      <c r="E459" s="10">
        <v>0</v>
      </c>
      <c r="F459" s="10">
        <v>236174</v>
      </c>
      <c r="G459" s="10">
        <v>236174</v>
      </c>
      <c r="H459" s="10">
        <v>236174</v>
      </c>
      <c r="I459" s="25">
        <f t="shared" si="70"/>
        <v>100</v>
      </c>
    </row>
    <row r="460" spans="1:9" ht="30" outlineLevel="5">
      <c r="A460" s="14"/>
      <c r="B460" s="14"/>
      <c r="C460" s="14" t="s">
        <v>456</v>
      </c>
      <c r="D460" s="9" t="s">
        <v>476</v>
      </c>
      <c r="E460" s="10">
        <f>E461</f>
        <v>0</v>
      </c>
      <c r="F460" s="10">
        <f>F461</f>
        <v>1114418</v>
      </c>
      <c r="G460" s="10">
        <f>G461</f>
        <v>1114418</v>
      </c>
      <c r="H460" s="10">
        <f>H461</f>
        <v>1114418</v>
      </c>
      <c r="I460" s="25">
        <f t="shared" si="70"/>
        <v>100</v>
      </c>
    </row>
    <row r="461" spans="1:9" ht="15.75" outlineLevel="5">
      <c r="A461" s="5"/>
      <c r="B461" s="5"/>
      <c r="C461" s="14" t="s">
        <v>457</v>
      </c>
      <c r="D461" s="9" t="s">
        <v>477</v>
      </c>
      <c r="E461" s="10">
        <v>0</v>
      </c>
      <c r="F461" s="10">
        <v>1114418</v>
      </c>
      <c r="G461" s="10">
        <v>1114418</v>
      </c>
      <c r="H461" s="10">
        <v>1114418</v>
      </c>
      <c r="I461" s="25">
        <f t="shared" si="70"/>
        <v>100</v>
      </c>
    </row>
    <row r="462" spans="1:9" ht="15.75" outlineLevel="2">
      <c r="A462" s="5"/>
      <c r="B462" s="5" t="s">
        <v>93</v>
      </c>
      <c r="C462" s="5" t="s">
        <v>1</v>
      </c>
      <c r="D462" s="9" t="s">
        <v>94</v>
      </c>
      <c r="E462" s="10">
        <f>E463</f>
        <v>6700</v>
      </c>
      <c r="F462" s="10">
        <f aca="true" t="shared" si="76" ref="F462:H463">F463</f>
        <v>6700</v>
      </c>
      <c r="G462" s="10">
        <f t="shared" si="76"/>
        <v>5000</v>
      </c>
      <c r="H462" s="10">
        <f t="shared" si="76"/>
        <v>4484</v>
      </c>
      <c r="I462" s="25">
        <f t="shared" si="70"/>
        <v>89.68</v>
      </c>
    </row>
    <row r="463" spans="1:9" ht="60" outlineLevel="3">
      <c r="A463" s="5"/>
      <c r="B463" s="5" t="s">
        <v>274</v>
      </c>
      <c r="C463" s="5" t="s">
        <v>1</v>
      </c>
      <c r="D463" s="9" t="s">
        <v>275</v>
      </c>
      <c r="E463" s="10">
        <f>E464</f>
        <v>6700</v>
      </c>
      <c r="F463" s="10">
        <f t="shared" si="76"/>
        <v>6700</v>
      </c>
      <c r="G463" s="10">
        <f t="shared" si="76"/>
        <v>5000</v>
      </c>
      <c r="H463" s="10">
        <f t="shared" si="76"/>
        <v>4484</v>
      </c>
      <c r="I463" s="25">
        <f aca="true" t="shared" si="77" ref="I463:I526">H463/G463*100</f>
        <v>89.68</v>
      </c>
    </row>
    <row r="464" spans="1:9" ht="30" outlineLevel="4">
      <c r="A464" s="5"/>
      <c r="B464" s="5" t="s">
        <v>276</v>
      </c>
      <c r="C464" s="5" t="s">
        <v>1</v>
      </c>
      <c r="D464" s="9" t="s">
        <v>277</v>
      </c>
      <c r="E464" s="10">
        <f>E465+E467</f>
        <v>6700</v>
      </c>
      <c r="F464" s="10">
        <f>F465+F467</f>
        <v>6700</v>
      </c>
      <c r="G464" s="10">
        <f>G465+G467</f>
        <v>5000</v>
      </c>
      <c r="H464" s="10">
        <f>H465+H467</f>
        <v>4484</v>
      </c>
      <c r="I464" s="25">
        <f t="shared" si="77"/>
        <v>89.68</v>
      </c>
    </row>
    <row r="465" spans="1:9" ht="30" outlineLevel="4">
      <c r="A465" s="14"/>
      <c r="B465" s="14"/>
      <c r="C465" s="14" t="s">
        <v>443</v>
      </c>
      <c r="D465" s="9" t="s">
        <v>461</v>
      </c>
      <c r="E465" s="10">
        <f>E466</f>
        <v>570</v>
      </c>
      <c r="F465" s="10">
        <f>F466</f>
        <v>570</v>
      </c>
      <c r="G465" s="10">
        <f>G466</f>
        <v>516</v>
      </c>
      <c r="H465" s="10">
        <f>H466</f>
        <v>0</v>
      </c>
      <c r="I465" s="25">
        <f t="shared" si="77"/>
        <v>0</v>
      </c>
    </row>
    <row r="466" spans="1:9" ht="15.75" outlineLevel="5">
      <c r="A466" s="5"/>
      <c r="B466" s="5"/>
      <c r="C466" s="14" t="s">
        <v>450</v>
      </c>
      <c r="D466" s="9" t="s">
        <v>462</v>
      </c>
      <c r="E466" s="10">
        <v>570</v>
      </c>
      <c r="F466" s="10">
        <v>570</v>
      </c>
      <c r="G466" s="10">
        <v>516</v>
      </c>
      <c r="H466" s="10">
        <v>0</v>
      </c>
      <c r="I466" s="25">
        <f t="shared" si="77"/>
        <v>0</v>
      </c>
    </row>
    <row r="467" spans="1:9" ht="30" outlineLevel="5">
      <c r="A467" s="14"/>
      <c r="B467" s="14"/>
      <c r="C467" s="14" t="s">
        <v>456</v>
      </c>
      <c r="D467" s="9" t="s">
        <v>476</v>
      </c>
      <c r="E467" s="10">
        <f>E468</f>
        <v>6130</v>
      </c>
      <c r="F467" s="10">
        <f>F468</f>
        <v>6130</v>
      </c>
      <c r="G467" s="10">
        <f>G468</f>
        <v>4484</v>
      </c>
      <c r="H467" s="10">
        <f>H468</f>
        <v>4484</v>
      </c>
      <c r="I467" s="25">
        <f t="shared" si="77"/>
        <v>100</v>
      </c>
    </row>
    <row r="468" spans="1:9" ht="15.75" outlineLevel="5">
      <c r="A468" s="5"/>
      <c r="B468" s="5"/>
      <c r="C468" s="14" t="s">
        <v>457</v>
      </c>
      <c r="D468" s="9" t="s">
        <v>477</v>
      </c>
      <c r="E468" s="10">
        <v>6130</v>
      </c>
      <c r="F468" s="10">
        <v>6130</v>
      </c>
      <c r="G468" s="10">
        <v>4484</v>
      </c>
      <c r="H468" s="10">
        <v>4484</v>
      </c>
      <c r="I468" s="25">
        <f t="shared" si="77"/>
        <v>100</v>
      </c>
    </row>
    <row r="469" spans="1:9" ht="15.75" outlineLevel="2">
      <c r="A469" s="5"/>
      <c r="B469" s="5" t="s">
        <v>8</v>
      </c>
      <c r="C469" s="5" t="s">
        <v>1</v>
      </c>
      <c r="D469" s="9" t="s">
        <v>9</v>
      </c>
      <c r="E469" s="10">
        <f>E470</f>
        <v>1796800</v>
      </c>
      <c r="F469" s="10">
        <f>F470</f>
        <v>1415600</v>
      </c>
      <c r="G469" s="10">
        <f>G470</f>
        <v>1270000</v>
      </c>
      <c r="H469" s="10">
        <f>H470</f>
        <v>1106384.24</v>
      </c>
      <c r="I469" s="25">
        <f t="shared" si="77"/>
        <v>87.11686929133859</v>
      </c>
    </row>
    <row r="470" spans="1:9" ht="15.75" outlineLevel="3">
      <c r="A470" s="5"/>
      <c r="B470" s="5" t="s">
        <v>278</v>
      </c>
      <c r="C470" s="5" t="s">
        <v>1</v>
      </c>
      <c r="D470" s="9" t="s">
        <v>279</v>
      </c>
      <c r="E470" s="10">
        <f>E471+E473</f>
        <v>1796800</v>
      </c>
      <c r="F470" s="10">
        <f>F471+F473</f>
        <v>1415600</v>
      </c>
      <c r="G470" s="10">
        <f>G471+G473</f>
        <v>1270000</v>
      </c>
      <c r="H470" s="10">
        <f>H471+H473</f>
        <v>1106384.24</v>
      </c>
      <c r="I470" s="25">
        <f t="shared" si="77"/>
        <v>87.11686929133859</v>
      </c>
    </row>
    <row r="471" spans="1:9" ht="30" outlineLevel="3">
      <c r="A471" s="14"/>
      <c r="B471" s="14"/>
      <c r="C471" s="14" t="s">
        <v>443</v>
      </c>
      <c r="D471" s="9" t="s">
        <v>461</v>
      </c>
      <c r="E471" s="10">
        <f>E472</f>
        <v>500000</v>
      </c>
      <c r="F471" s="10">
        <f>F472</f>
        <v>444500</v>
      </c>
      <c r="G471" s="10">
        <f>G472</f>
        <v>298900</v>
      </c>
      <c r="H471" s="10">
        <f>H472</f>
        <v>171974.24</v>
      </c>
      <c r="I471" s="25">
        <f t="shared" si="77"/>
        <v>57.53571094011375</v>
      </c>
    </row>
    <row r="472" spans="1:9" ht="15.75" outlineLevel="5">
      <c r="A472" s="5"/>
      <c r="B472" s="5"/>
      <c r="C472" s="14" t="s">
        <v>450</v>
      </c>
      <c r="D472" s="9" t="s">
        <v>462</v>
      </c>
      <c r="E472" s="10">
        <v>500000</v>
      </c>
      <c r="F472" s="10">
        <v>444500</v>
      </c>
      <c r="G472" s="10">
        <v>298900</v>
      </c>
      <c r="H472" s="10">
        <v>171974.24</v>
      </c>
      <c r="I472" s="25">
        <f t="shared" si="77"/>
        <v>57.53571094011375</v>
      </c>
    </row>
    <row r="473" spans="1:9" ht="30" outlineLevel="5">
      <c r="A473" s="14"/>
      <c r="B473" s="14"/>
      <c r="C473" s="14" t="s">
        <v>456</v>
      </c>
      <c r="D473" s="9" t="s">
        <v>476</v>
      </c>
      <c r="E473" s="10">
        <f>E474</f>
        <v>1296800</v>
      </c>
      <c r="F473" s="10">
        <f>F474</f>
        <v>971100</v>
      </c>
      <c r="G473" s="10">
        <f>G474</f>
        <v>971100</v>
      </c>
      <c r="H473" s="10">
        <f>H474</f>
        <v>934410</v>
      </c>
      <c r="I473" s="25">
        <f t="shared" si="77"/>
        <v>96.22181031819585</v>
      </c>
    </row>
    <row r="474" spans="1:9" ht="15.75" outlineLevel="5">
      <c r="A474" s="5"/>
      <c r="B474" s="5"/>
      <c r="C474" s="14" t="s">
        <v>457</v>
      </c>
      <c r="D474" s="9" t="s">
        <v>477</v>
      </c>
      <c r="E474" s="10">
        <v>1296800</v>
      </c>
      <c r="F474" s="10">
        <v>971100</v>
      </c>
      <c r="G474" s="10">
        <v>971100</v>
      </c>
      <c r="H474" s="10">
        <v>934410</v>
      </c>
      <c r="I474" s="25">
        <f t="shared" si="77"/>
        <v>96.22181031819585</v>
      </c>
    </row>
    <row r="475" spans="1:9" ht="15.75" outlineLevel="2">
      <c r="A475" s="5"/>
      <c r="B475" s="5" t="s">
        <v>21</v>
      </c>
      <c r="C475" s="5" t="s">
        <v>1</v>
      </c>
      <c r="D475" s="9" t="s">
        <v>22</v>
      </c>
      <c r="E475" s="10">
        <f>E476+E480</f>
        <v>77635600</v>
      </c>
      <c r="F475" s="10">
        <f>F476+F480</f>
        <v>89456285.65</v>
      </c>
      <c r="G475" s="10">
        <f>G476+G480</f>
        <v>63721185.65</v>
      </c>
      <c r="H475" s="10">
        <f>H476+H480</f>
        <v>62623484.18000001</v>
      </c>
      <c r="I475" s="25">
        <f t="shared" si="77"/>
        <v>98.27733671493604</v>
      </c>
    </row>
    <row r="476" spans="1:9" ht="30" outlineLevel="3">
      <c r="A476" s="5"/>
      <c r="B476" s="5" t="s">
        <v>101</v>
      </c>
      <c r="C476" s="5" t="s">
        <v>1</v>
      </c>
      <c r="D476" s="9" t="s">
        <v>102</v>
      </c>
      <c r="E476" s="10">
        <f>E477</f>
        <v>0</v>
      </c>
      <c r="F476" s="10">
        <f aca="true" t="shared" si="78" ref="F476:H478">F477</f>
        <v>432485.65</v>
      </c>
      <c r="G476" s="10">
        <f t="shared" si="78"/>
        <v>432485.65</v>
      </c>
      <c r="H476" s="10">
        <f t="shared" si="78"/>
        <v>429114.21</v>
      </c>
      <c r="I476" s="25">
        <f t="shared" si="77"/>
        <v>99.22045043575434</v>
      </c>
    </row>
    <row r="477" spans="1:9" ht="15.75" outlineLevel="4">
      <c r="A477" s="5"/>
      <c r="B477" s="5" t="s">
        <v>172</v>
      </c>
      <c r="C477" s="5" t="s">
        <v>1</v>
      </c>
      <c r="D477" s="9" t="s">
        <v>173</v>
      </c>
      <c r="E477" s="10">
        <f>E478</f>
        <v>0</v>
      </c>
      <c r="F477" s="10">
        <f t="shared" si="78"/>
        <v>432485.65</v>
      </c>
      <c r="G477" s="10">
        <f t="shared" si="78"/>
        <v>432485.65</v>
      </c>
      <c r="H477" s="10">
        <f t="shared" si="78"/>
        <v>429114.21</v>
      </c>
      <c r="I477" s="25">
        <f t="shared" si="77"/>
        <v>99.22045043575434</v>
      </c>
    </row>
    <row r="478" spans="1:9" ht="15.75" outlineLevel="4">
      <c r="A478" s="14"/>
      <c r="B478" s="14"/>
      <c r="C478" s="14" t="s">
        <v>446</v>
      </c>
      <c r="D478" s="9" t="s">
        <v>464</v>
      </c>
      <c r="E478" s="10">
        <f>E479</f>
        <v>0</v>
      </c>
      <c r="F478" s="10">
        <f t="shared" si="78"/>
        <v>432485.65</v>
      </c>
      <c r="G478" s="10">
        <f t="shared" si="78"/>
        <v>432485.65</v>
      </c>
      <c r="H478" s="10">
        <f t="shared" si="78"/>
        <v>429114.21</v>
      </c>
      <c r="I478" s="25">
        <f t="shared" si="77"/>
        <v>99.22045043575434</v>
      </c>
    </row>
    <row r="479" spans="1:9" ht="15.75" outlineLevel="5">
      <c r="A479" s="5"/>
      <c r="B479" s="5"/>
      <c r="C479" s="14" t="s">
        <v>447</v>
      </c>
      <c r="D479" s="9" t="s">
        <v>465</v>
      </c>
      <c r="E479" s="10">
        <v>0</v>
      </c>
      <c r="F479" s="10">
        <v>432485.65</v>
      </c>
      <c r="G479" s="10">
        <v>432485.65</v>
      </c>
      <c r="H479" s="10">
        <v>429114.21</v>
      </c>
      <c r="I479" s="25">
        <f t="shared" si="77"/>
        <v>99.22045043575434</v>
      </c>
    </row>
    <row r="480" spans="1:9" ht="30" outlineLevel="3">
      <c r="A480" s="5"/>
      <c r="B480" s="5" t="s">
        <v>23</v>
      </c>
      <c r="C480" s="5" t="s">
        <v>1</v>
      </c>
      <c r="D480" s="9" t="s">
        <v>24</v>
      </c>
      <c r="E480" s="10">
        <f>E481+E488</f>
        <v>77635600</v>
      </c>
      <c r="F480" s="10">
        <f>F481+F488</f>
        <v>89023800</v>
      </c>
      <c r="G480" s="10">
        <f>G481+G488</f>
        <v>63288700</v>
      </c>
      <c r="H480" s="10">
        <f>H481+H488</f>
        <v>62194369.970000006</v>
      </c>
      <c r="I480" s="25">
        <f t="shared" si="77"/>
        <v>98.27089191277433</v>
      </c>
    </row>
    <row r="481" spans="1:9" ht="60" outlineLevel="4">
      <c r="A481" s="5"/>
      <c r="B481" s="5" t="s">
        <v>280</v>
      </c>
      <c r="C481" s="5" t="s">
        <v>1</v>
      </c>
      <c r="D481" s="9" t="s">
        <v>281</v>
      </c>
      <c r="E481" s="10">
        <f>E482+E484+E486</f>
        <v>76591400</v>
      </c>
      <c r="F481" s="10">
        <f>F482+F484+F486</f>
        <v>87979600</v>
      </c>
      <c r="G481" s="10">
        <f>G482+G484+G486</f>
        <v>62623700</v>
      </c>
      <c r="H481" s="10">
        <f>H482+H484+H486</f>
        <v>61531942.84</v>
      </c>
      <c r="I481" s="25">
        <f t="shared" si="77"/>
        <v>98.25663900408313</v>
      </c>
    </row>
    <row r="482" spans="1:9" ht="30" outlineLevel="4">
      <c r="A482" s="14"/>
      <c r="B482" s="14"/>
      <c r="C482" s="14" t="s">
        <v>443</v>
      </c>
      <c r="D482" s="9" t="s">
        <v>461</v>
      </c>
      <c r="E482" s="10">
        <f>E483</f>
        <v>13400858</v>
      </c>
      <c r="F482" s="10">
        <f>F483</f>
        <v>18173651.61</v>
      </c>
      <c r="G482" s="10">
        <f>G483</f>
        <v>12217128.61</v>
      </c>
      <c r="H482" s="10">
        <f>H483</f>
        <v>11141869.45</v>
      </c>
      <c r="I482" s="25">
        <f t="shared" si="77"/>
        <v>91.19875713578168</v>
      </c>
    </row>
    <row r="483" spans="1:9" ht="15.75" outlineLevel="4">
      <c r="A483" s="14"/>
      <c r="B483" s="14"/>
      <c r="C483" s="14" t="s">
        <v>450</v>
      </c>
      <c r="D483" s="9" t="s">
        <v>462</v>
      </c>
      <c r="E483" s="10">
        <v>13400858</v>
      </c>
      <c r="F483" s="10">
        <v>18173651.61</v>
      </c>
      <c r="G483" s="10">
        <v>12217128.61</v>
      </c>
      <c r="H483" s="10">
        <v>11141869.45</v>
      </c>
      <c r="I483" s="25">
        <f t="shared" si="77"/>
        <v>91.19875713578168</v>
      </c>
    </row>
    <row r="484" spans="1:9" ht="15.75" outlineLevel="5">
      <c r="A484" s="14"/>
      <c r="B484" s="14"/>
      <c r="C484" s="14" t="s">
        <v>446</v>
      </c>
      <c r="D484" s="9" t="s">
        <v>464</v>
      </c>
      <c r="E484" s="10">
        <f>E485</f>
        <v>94371</v>
      </c>
      <c r="F484" s="10">
        <f>F485</f>
        <v>1179876.39</v>
      </c>
      <c r="G484" s="10">
        <f>G485</f>
        <v>869361.39</v>
      </c>
      <c r="H484" s="10">
        <f>H485</f>
        <v>856075.39</v>
      </c>
      <c r="I484" s="25">
        <f t="shared" si="77"/>
        <v>98.471751776324</v>
      </c>
    </row>
    <row r="485" spans="1:9" ht="15.75" outlineLevel="5">
      <c r="A485" s="14"/>
      <c r="B485" s="14"/>
      <c r="C485" s="14" t="s">
        <v>447</v>
      </c>
      <c r="D485" s="9" t="s">
        <v>465</v>
      </c>
      <c r="E485" s="10">
        <v>94371</v>
      </c>
      <c r="F485" s="10">
        <v>1179876.39</v>
      </c>
      <c r="G485" s="10">
        <v>869361.39</v>
      </c>
      <c r="H485" s="10">
        <v>856075.39</v>
      </c>
      <c r="I485" s="25">
        <f t="shared" si="77"/>
        <v>98.471751776324</v>
      </c>
    </row>
    <row r="486" spans="1:9" ht="30" outlineLevel="5">
      <c r="A486" s="14"/>
      <c r="B486" s="14"/>
      <c r="C486" s="14" t="s">
        <v>456</v>
      </c>
      <c r="D486" s="9" t="s">
        <v>476</v>
      </c>
      <c r="E486" s="10">
        <f>E487</f>
        <v>63096171</v>
      </c>
      <c r="F486" s="10">
        <f>F487</f>
        <v>68626072</v>
      </c>
      <c r="G486" s="10">
        <f>G487</f>
        <v>49537210</v>
      </c>
      <c r="H486" s="10">
        <f>H487</f>
        <v>49533998</v>
      </c>
      <c r="I486" s="25">
        <f t="shared" si="77"/>
        <v>99.99351598525634</v>
      </c>
    </row>
    <row r="487" spans="1:9" ht="15.75" outlineLevel="5">
      <c r="A487" s="5"/>
      <c r="B487" s="5"/>
      <c r="C487" s="14" t="s">
        <v>457</v>
      </c>
      <c r="D487" s="9" t="s">
        <v>477</v>
      </c>
      <c r="E487" s="10">
        <v>63096171</v>
      </c>
      <c r="F487" s="10">
        <v>68626072</v>
      </c>
      <c r="G487" s="10">
        <v>49537210</v>
      </c>
      <c r="H487" s="10">
        <v>49533998</v>
      </c>
      <c r="I487" s="25">
        <f t="shared" si="77"/>
        <v>99.99351598525634</v>
      </c>
    </row>
    <row r="488" spans="1:9" ht="30" outlineLevel="4">
      <c r="A488" s="5"/>
      <c r="B488" s="5" t="s">
        <v>282</v>
      </c>
      <c r="C488" s="5" t="s">
        <v>1</v>
      </c>
      <c r="D488" s="9" t="s">
        <v>283</v>
      </c>
      <c r="E488" s="10">
        <f>E489+E491</f>
        <v>1044200</v>
      </c>
      <c r="F488" s="10">
        <f>F489+F491</f>
        <v>1044200</v>
      </c>
      <c r="G488" s="10">
        <f>G489+G491</f>
        <v>665000</v>
      </c>
      <c r="H488" s="10">
        <f>H489+H491</f>
        <v>662427.13</v>
      </c>
      <c r="I488" s="25">
        <f t="shared" si="77"/>
        <v>99.61310225563909</v>
      </c>
    </row>
    <row r="489" spans="1:9" ht="30" outlineLevel="4">
      <c r="A489" s="14"/>
      <c r="B489" s="14"/>
      <c r="C489" s="14" t="s">
        <v>443</v>
      </c>
      <c r="D489" s="9" t="s">
        <v>461</v>
      </c>
      <c r="E489" s="10">
        <f>E490</f>
        <v>150000</v>
      </c>
      <c r="F489" s="10">
        <f>F490</f>
        <v>154433</v>
      </c>
      <c r="G489" s="10">
        <f>G490</f>
        <v>97503</v>
      </c>
      <c r="H489" s="10">
        <f>H490</f>
        <v>94930.13</v>
      </c>
      <c r="I489" s="25">
        <f t="shared" si="77"/>
        <v>97.36124016696922</v>
      </c>
    </row>
    <row r="490" spans="1:9" ht="15.75" outlineLevel="5">
      <c r="A490" s="5"/>
      <c r="B490" s="5"/>
      <c r="C490" s="14" t="s">
        <v>450</v>
      </c>
      <c r="D490" s="9" t="s">
        <v>462</v>
      </c>
      <c r="E490" s="10">
        <v>150000</v>
      </c>
      <c r="F490" s="10">
        <v>154433</v>
      </c>
      <c r="G490" s="10">
        <v>97503</v>
      </c>
      <c r="H490" s="10">
        <v>94930.13</v>
      </c>
      <c r="I490" s="25">
        <f t="shared" si="77"/>
        <v>97.36124016696922</v>
      </c>
    </row>
    <row r="491" spans="1:9" ht="30" outlineLevel="5">
      <c r="A491" s="14"/>
      <c r="B491" s="14"/>
      <c r="C491" s="14" t="s">
        <v>456</v>
      </c>
      <c r="D491" s="9" t="s">
        <v>476</v>
      </c>
      <c r="E491" s="10">
        <f>E492</f>
        <v>894200</v>
      </c>
      <c r="F491" s="10">
        <f>F492</f>
        <v>889767</v>
      </c>
      <c r="G491" s="10">
        <f>G492</f>
        <v>567497</v>
      </c>
      <c r="H491" s="10">
        <f>H492</f>
        <v>567497</v>
      </c>
      <c r="I491" s="25">
        <f t="shared" si="77"/>
        <v>100</v>
      </c>
    </row>
    <row r="492" spans="1:9" ht="15.75" outlineLevel="5">
      <c r="A492" s="5"/>
      <c r="B492" s="5"/>
      <c r="C492" s="14" t="s">
        <v>457</v>
      </c>
      <c r="D492" s="9" t="s">
        <v>477</v>
      </c>
      <c r="E492" s="10">
        <v>894200</v>
      </c>
      <c r="F492" s="10">
        <v>889767</v>
      </c>
      <c r="G492" s="10">
        <v>567497</v>
      </c>
      <c r="H492" s="10">
        <v>567497</v>
      </c>
      <c r="I492" s="25">
        <f t="shared" si="77"/>
        <v>100</v>
      </c>
    </row>
    <row r="493" spans="1:9" ht="15.75" outlineLevel="1">
      <c r="A493" s="5" t="s">
        <v>284</v>
      </c>
      <c r="B493" s="5" t="s">
        <v>1</v>
      </c>
      <c r="C493" s="5" t="s">
        <v>1</v>
      </c>
      <c r="D493" s="9" t="s">
        <v>505</v>
      </c>
      <c r="E493" s="10">
        <f>E494+E503</f>
        <v>2255900</v>
      </c>
      <c r="F493" s="10">
        <f>F494+F503</f>
        <v>2277923.96</v>
      </c>
      <c r="G493" s="10">
        <f>G494+G503</f>
        <v>2269923.36</v>
      </c>
      <c r="H493" s="10">
        <f>H494+H503</f>
        <v>2204822.3400000003</v>
      </c>
      <c r="I493" s="25">
        <f t="shared" si="77"/>
        <v>97.13201682721132</v>
      </c>
    </row>
    <row r="494" spans="1:9" ht="15.75" outlineLevel="2">
      <c r="A494" s="5"/>
      <c r="B494" s="5" t="s">
        <v>285</v>
      </c>
      <c r="C494" s="5" t="s">
        <v>1</v>
      </c>
      <c r="D494" s="9" t="s">
        <v>286</v>
      </c>
      <c r="E494" s="10">
        <f>E495</f>
        <v>506500</v>
      </c>
      <c r="F494" s="10">
        <f aca="true" t="shared" si="79" ref="F494:H495">F495</f>
        <v>528523.96</v>
      </c>
      <c r="G494" s="10">
        <f t="shared" si="79"/>
        <v>520523.36</v>
      </c>
      <c r="H494" s="10">
        <f t="shared" si="79"/>
        <v>520523.36</v>
      </c>
      <c r="I494" s="25">
        <f t="shared" si="77"/>
        <v>100</v>
      </c>
    </row>
    <row r="495" spans="1:9" ht="30" outlineLevel="3">
      <c r="A495" s="5"/>
      <c r="B495" s="5" t="s">
        <v>287</v>
      </c>
      <c r="C495" s="5" t="s">
        <v>1</v>
      </c>
      <c r="D495" s="9" t="s">
        <v>288</v>
      </c>
      <c r="E495" s="10">
        <f>E496</f>
        <v>506500</v>
      </c>
      <c r="F495" s="10">
        <f t="shared" si="79"/>
        <v>528523.96</v>
      </c>
      <c r="G495" s="10">
        <f t="shared" si="79"/>
        <v>520523.36</v>
      </c>
      <c r="H495" s="10">
        <f t="shared" si="79"/>
        <v>520523.36</v>
      </c>
      <c r="I495" s="25">
        <f t="shared" si="77"/>
        <v>100</v>
      </c>
    </row>
    <row r="496" spans="1:9" ht="15.75" outlineLevel="4">
      <c r="A496" s="5"/>
      <c r="B496" s="5" t="s">
        <v>289</v>
      </c>
      <c r="C496" s="5" t="s">
        <v>1</v>
      </c>
      <c r="D496" s="9" t="s">
        <v>241</v>
      </c>
      <c r="E496" s="10">
        <f>E497+E499+E501</f>
        <v>506500</v>
      </c>
      <c r="F496" s="10">
        <f>F497+F499+F501</f>
        <v>528523.96</v>
      </c>
      <c r="G496" s="10">
        <f>G497+G499+G501</f>
        <v>520523.36</v>
      </c>
      <c r="H496" s="10">
        <f>H497+H499+H501</f>
        <v>520523.36</v>
      </c>
      <c r="I496" s="25">
        <f t="shared" si="77"/>
        <v>100</v>
      </c>
    </row>
    <row r="497" spans="1:9" ht="15.75" outlineLevel="4">
      <c r="A497" s="14"/>
      <c r="B497" s="14"/>
      <c r="C497" s="14" t="s">
        <v>446</v>
      </c>
      <c r="D497" s="9" t="s">
        <v>464</v>
      </c>
      <c r="E497" s="10">
        <f>E498</f>
        <v>102600</v>
      </c>
      <c r="F497" s="10">
        <f>F498</f>
        <v>149637.96</v>
      </c>
      <c r="G497" s="10">
        <f>G498</f>
        <v>147711.56</v>
      </c>
      <c r="H497" s="10">
        <f>H498</f>
        <v>147711.56</v>
      </c>
      <c r="I497" s="25">
        <f t="shared" si="77"/>
        <v>100</v>
      </c>
    </row>
    <row r="498" spans="1:9" ht="15.75" outlineLevel="5">
      <c r="A498" s="5"/>
      <c r="B498" s="5"/>
      <c r="C498" s="14" t="s">
        <v>447</v>
      </c>
      <c r="D498" s="9" t="s">
        <v>465</v>
      </c>
      <c r="E498" s="10">
        <v>102600</v>
      </c>
      <c r="F498" s="10">
        <v>149637.96</v>
      </c>
      <c r="G498" s="10">
        <v>147711.56</v>
      </c>
      <c r="H498" s="10">
        <v>147711.56</v>
      </c>
      <c r="I498" s="25">
        <f t="shared" si="77"/>
        <v>100</v>
      </c>
    </row>
    <row r="499" spans="1:9" ht="15.75" outlineLevel="5">
      <c r="A499" s="14"/>
      <c r="B499" s="14"/>
      <c r="C499" s="14" t="s">
        <v>454</v>
      </c>
      <c r="D499" s="9" t="s">
        <v>466</v>
      </c>
      <c r="E499" s="10">
        <f>E500</f>
        <v>113740</v>
      </c>
      <c r="F499" s="10">
        <f>F500</f>
        <v>91228</v>
      </c>
      <c r="G499" s="10">
        <f>G500</f>
        <v>91000</v>
      </c>
      <c r="H499" s="10">
        <f>H500</f>
        <v>91000</v>
      </c>
      <c r="I499" s="25">
        <f t="shared" si="77"/>
        <v>100</v>
      </c>
    </row>
    <row r="500" spans="1:9" ht="30" outlineLevel="5">
      <c r="A500" s="5"/>
      <c r="B500" s="5"/>
      <c r="C500" s="14" t="s">
        <v>458</v>
      </c>
      <c r="D500" s="9" t="s">
        <v>468</v>
      </c>
      <c r="E500" s="10">
        <v>113740</v>
      </c>
      <c r="F500" s="10">
        <v>91228</v>
      </c>
      <c r="G500" s="10">
        <v>91000</v>
      </c>
      <c r="H500" s="10">
        <v>91000</v>
      </c>
      <c r="I500" s="25">
        <f t="shared" si="77"/>
        <v>100</v>
      </c>
    </row>
    <row r="501" spans="1:9" ht="30" outlineLevel="5">
      <c r="A501" s="14"/>
      <c r="B501" s="14"/>
      <c r="C501" s="14" t="s">
        <v>456</v>
      </c>
      <c r="D501" s="9" t="s">
        <v>476</v>
      </c>
      <c r="E501" s="10">
        <f>E502</f>
        <v>290160</v>
      </c>
      <c r="F501" s="10">
        <f>F502</f>
        <v>287658</v>
      </c>
      <c r="G501" s="10">
        <f>G502</f>
        <v>281811.8</v>
      </c>
      <c r="H501" s="10">
        <f>H502</f>
        <v>281811.8</v>
      </c>
      <c r="I501" s="25">
        <f t="shared" si="77"/>
        <v>100</v>
      </c>
    </row>
    <row r="502" spans="1:9" ht="15.75" outlineLevel="5">
      <c r="A502" s="5"/>
      <c r="B502" s="5"/>
      <c r="C502" s="14" t="s">
        <v>457</v>
      </c>
      <c r="D502" s="9" t="s">
        <v>477</v>
      </c>
      <c r="E502" s="10">
        <v>290160</v>
      </c>
      <c r="F502" s="10">
        <v>287658</v>
      </c>
      <c r="G502" s="10">
        <v>281811.8</v>
      </c>
      <c r="H502" s="10">
        <v>281811.8</v>
      </c>
      <c r="I502" s="25">
        <f t="shared" si="77"/>
        <v>100</v>
      </c>
    </row>
    <row r="503" spans="1:9" ht="15.75" outlineLevel="2">
      <c r="A503" s="5"/>
      <c r="B503" s="5" t="s">
        <v>21</v>
      </c>
      <c r="C503" s="5" t="s">
        <v>1</v>
      </c>
      <c r="D503" s="9" t="s">
        <v>22</v>
      </c>
      <c r="E503" s="10">
        <f>E504</f>
        <v>1749400</v>
      </c>
      <c r="F503" s="10">
        <f aca="true" t="shared" si="80" ref="F503:H504">F504</f>
        <v>1749400</v>
      </c>
      <c r="G503" s="10">
        <f t="shared" si="80"/>
        <v>1749400</v>
      </c>
      <c r="H503" s="10">
        <f t="shared" si="80"/>
        <v>1684298.9800000002</v>
      </c>
      <c r="I503" s="25">
        <f t="shared" si="77"/>
        <v>96.27866582828399</v>
      </c>
    </row>
    <row r="504" spans="1:9" ht="30" outlineLevel="3">
      <c r="A504" s="5"/>
      <c r="B504" s="5" t="s">
        <v>23</v>
      </c>
      <c r="C504" s="5" t="s">
        <v>1</v>
      </c>
      <c r="D504" s="9" t="s">
        <v>24</v>
      </c>
      <c r="E504" s="10">
        <f>E505</f>
        <v>1749400</v>
      </c>
      <c r="F504" s="10">
        <f t="shared" si="80"/>
        <v>1749400</v>
      </c>
      <c r="G504" s="10">
        <f t="shared" si="80"/>
        <v>1749400</v>
      </c>
      <c r="H504" s="10">
        <f t="shared" si="80"/>
        <v>1684298.9800000002</v>
      </c>
      <c r="I504" s="25">
        <f t="shared" si="77"/>
        <v>96.27866582828399</v>
      </c>
    </row>
    <row r="505" spans="1:9" ht="15.75" outlineLevel="4">
      <c r="A505" s="5"/>
      <c r="B505" s="5" t="s">
        <v>290</v>
      </c>
      <c r="C505" s="5" t="s">
        <v>1</v>
      </c>
      <c r="D505" s="9" t="s">
        <v>291</v>
      </c>
      <c r="E505" s="10">
        <f>E506+E508+E510+E512</f>
        <v>1749400</v>
      </c>
      <c r="F505" s="10">
        <f>F506+F508+F510+F512</f>
        <v>1749400</v>
      </c>
      <c r="G505" s="10">
        <f>G506+G508+G510+G512</f>
        <v>1749400</v>
      </c>
      <c r="H505" s="10">
        <f>H506+H508+H510+H512</f>
        <v>1684298.9800000002</v>
      </c>
      <c r="I505" s="25">
        <f t="shared" si="77"/>
        <v>96.27866582828399</v>
      </c>
    </row>
    <row r="506" spans="1:9" ht="15.75" outlineLevel="4">
      <c r="A506" s="14"/>
      <c r="B506" s="14"/>
      <c r="C506" s="14" t="s">
        <v>446</v>
      </c>
      <c r="D506" s="9" t="s">
        <v>464</v>
      </c>
      <c r="E506" s="10">
        <f>E507</f>
        <v>177320</v>
      </c>
      <c r="F506" s="10">
        <f>F507</f>
        <v>150182.57</v>
      </c>
      <c r="G506" s="10">
        <f>G507</f>
        <v>150182.57</v>
      </c>
      <c r="H506" s="10">
        <f>H507</f>
        <v>150182.29</v>
      </c>
      <c r="I506" s="25">
        <f t="shared" si="77"/>
        <v>99.99981356025536</v>
      </c>
    </row>
    <row r="507" spans="1:9" ht="15.75" outlineLevel="5">
      <c r="A507" s="5"/>
      <c r="B507" s="5"/>
      <c r="C507" s="14" t="s">
        <v>447</v>
      </c>
      <c r="D507" s="9" t="s">
        <v>465</v>
      </c>
      <c r="E507" s="10">
        <v>177320</v>
      </c>
      <c r="F507" s="10">
        <v>150182.57</v>
      </c>
      <c r="G507" s="10">
        <v>150182.57</v>
      </c>
      <c r="H507" s="10">
        <v>150182.29</v>
      </c>
      <c r="I507" s="25">
        <f t="shared" si="77"/>
        <v>99.99981356025536</v>
      </c>
    </row>
    <row r="508" spans="1:9" ht="15.75" outlineLevel="5">
      <c r="A508" s="14"/>
      <c r="B508" s="14"/>
      <c r="C508" s="14" t="s">
        <v>454</v>
      </c>
      <c r="D508" s="9" t="s">
        <v>466</v>
      </c>
      <c r="E508" s="10">
        <f>E509</f>
        <v>573290</v>
      </c>
      <c r="F508" s="10">
        <f>F509</f>
        <v>508088.82</v>
      </c>
      <c r="G508" s="10">
        <f>G509</f>
        <v>508088.82</v>
      </c>
      <c r="H508" s="10">
        <f>H509</f>
        <v>471277.03</v>
      </c>
      <c r="I508" s="25">
        <f t="shared" si="77"/>
        <v>92.75485140570503</v>
      </c>
    </row>
    <row r="509" spans="1:9" ht="30" outlineLevel="5">
      <c r="A509" s="5"/>
      <c r="B509" s="5"/>
      <c r="C509" s="14" t="s">
        <v>458</v>
      </c>
      <c r="D509" s="9" t="s">
        <v>468</v>
      </c>
      <c r="E509" s="10">
        <v>573290</v>
      </c>
      <c r="F509" s="10">
        <v>508088.82</v>
      </c>
      <c r="G509" s="10">
        <v>508088.82</v>
      </c>
      <c r="H509" s="10">
        <v>471277.03</v>
      </c>
      <c r="I509" s="25">
        <f t="shared" si="77"/>
        <v>92.75485140570503</v>
      </c>
    </row>
    <row r="510" spans="1:9" ht="30" outlineLevel="5">
      <c r="A510" s="14"/>
      <c r="B510" s="14"/>
      <c r="C510" s="14" t="s">
        <v>456</v>
      </c>
      <c r="D510" s="9" t="s">
        <v>476</v>
      </c>
      <c r="E510" s="10">
        <f>E511</f>
        <v>938790</v>
      </c>
      <c r="F510" s="10">
        <f>F511</f>
        <v>1031128.61</v>
      </c>
      <c r="G510" s="10">
        <f>G511</f>
        <v>1031128.61</v>
      </c>
      <c r="H510" s="10">
        <f>H511</f>
        <v>1031128.61</v>
      </c>
      <c r="I510" s="25">
        <f t="shared" si="77"/>
        <v>100</v>
      </c>
    </row>
    <row r="511" spans="1:9" ht="15.75" outlineLevel="5">
      <c r="A511" s="5"/>
      <c r="B511" s="5"/>
      <c r="C511" s="14" t="s">
        <v>457</v>
      </c>
      <c r="D511" s="9" t="s">
        <v>477</v>
      </c>
      <c r="E511" s="10">
        <v>938790</v>
      </c>
      <c r="F511" s="10">
        <v>1031128.61</v>
      </c>
      <c r="G511" s="10">
        <v>1031128.61</v>
      </c>
      <c r="H511" s="10">
        <v>1031128.61</v>
      </c>
      <c r="I511" s="25">
        <f t="shared" si="77"/>
        <v>100</v>
      </c>
    </row>
    <row r="512" spans="1:9" ht="15.75" outlineLevel="5">
      <c r="A512" s="14"/>
      <c r="B512" s="14"/>
      <c r="C512" s="14" t="s">
        <v>448</v>
      </c>
      <c r="D512" s="9" t="s">
        <v>479</v>
      </c>
      <c r="E512" s="10">
        <f>E513</f>
        <v>60000</v>
      </c>
      <c r="F512" s="10">
        <f>F513</f>
        <v>60000</v>
      </c>
      <c r="G512" s="10">
        <f>G513</f>
        <v>60000</v>
      </c>
      <c r="H512" s="10">
        <f>H513</f>
        <v>31711.05</v>
      </c>
      <c r="I512" s="25">
        <f t="shared" si="77"/>
        <v>52.851749999999996</v>
      </c>
    </row>
    <row r="513" spans="1:9" ht="30" outlineLevel="5">
      <c r="A513" s="5"/>
      <c r="B513" s="5"/>
      <c r="C513" s="5" t="s">
        <v>120</v>
      </c>
      <c r="D513" s="9" t="s">
        <v>480</v>
      </c>
      <c r="E513" s="10">
        <v>60000</v>
      </c>
      <c r="F513" s="10">
        <v>60000</v>
      </c>
      <c r="G513" s="10">
        <v>60000</v>
      </c>
      <c r="H513" s="10">
        <v>31711.05</v>
      </c>
      <c r="I513" s="25">
        <f t="shared" si="77"/>
        <v>52.851749999999996</v>
      </c>
    </row>
    <row r="514" spans="1:9" ht="15.75" outlineLevel="1">
      <c r="A514" s="5" t="s">
        <v>292</v>
      </c>
      <c r="B514" s="5" t="s">
        <v>1</v>
      </c>
      <c r="C514" s="5" t="s">
        <v>1</v>
      </c>
      <c r="D514" s="9" t="s">
        <v>506</v>
      </c>
      <c r="E514" s="10">
        <f>E515+E521+E530+E539+E546</f>
        <v>6710000</v>
      </c>
      <c r="F514" s="10">
        <f>F515+F521+F530+F539+F546</f>
        <v>7466296.71</v>
      </c>
      <c r="G514" s="10">
        <f>G515+G521+G530+G539+G546</f>
        <v>5024911.77</v>
      </c>
      <c r="H514" s="10">
        <f>H515+H521+H530+H539+H546</f>
        <v>5024822</v>
      </c>
      <c r="I514" s="25">
        <f t="shared" si="77"/>
        <v>99.99821350097059</v>
      </c>
    </row>
    <row r="515" spans="1:9" ht="30" outlineLevel="2">
      <c r="A515" s="5"/>
      <c r="B515" s="5" t="s">
        <v>4</v>
      </c>
      <c r="C515" s="5" t="s">
        <v>1</v>
      </c>
      <c r="D515" s="9" t="s">
        <v>5</v>
      </c>
      <c r="E515" s="10">
        <f>E516</f>
        <v>1126700</v>
      </c>
      <c r="F515" s="10">
        <f>F516</f>
        <v>1168579</v>
      </c>
      <c r="G515" s="10">
        <f>G516</f>
        <v>827843.63</v>
      </c>
      <c r="H515" s="10">
        <f>H516</f>
        <v>827843.63</v>
      </c>
      <c r="I515" s="25">
        <f t="shared" si="77"/>
        <v>100</v>
      </c>
    </row>
    <row r="516" spans="1:9" ht="15.75" outlineLevel="3">
      <c r="A516" s="5"/>
      <c r="B516" s="5" t="s">
        <v>14</v>
      </c>
      <c r="C516" s="5" t="s">
        <v>1</v>
      </c>
      <c r="D516" s="9" t="s">
        <v>15</v>
      </c>
      <c r="E516" s="10">
        <f>E517+E519</f>
        <v>1126700</v>
      </c>
      <c r="F516" s="10">
        <f>F517+F519</f>
        <v>1168579</v>
      </c>
      <c r="G516" s="10">
        <f>G517+G519</f>
        <v>827843.63</v>
      </c>
      <c r="H516" s="10">
        <f>H517+H519</f>
        <v>827843.63</v>
      </c>
      <c r="I516" s="25">
        <f t="shared" si="77"/>
        <v>100</v>
      </c>
    </row>
    <row r="517" spans="1:9" ht="30" outlineLevel="3">
      <c r="A517" s="15"/>
      <c r="B517" s="15"/>
      <c r="C517" s="15" t="s">
        <v>443</v>
      </c>
      <c r="D517" s="9" t="s">
        <v>461</v>
      </c>
      <c r="E517" s="10">
        <f>E518</f>
        <v>1054380</v>
      </c>
      <c r="F517" s="10">
        <f>F518</f>
        <v>1096859</v>
      </c>
      <c r="G517" s="10">
        <f>G518</f>
        <v>778970.13</v>
      </c>
      <c r="H517" s="10">
        <f>H518</f>
        <v>778970.13</v>
      </c>
      <c r="I517" s="25">
        <f t="shared" si="77"/>
        <v>100</v>
      </c>
    </row>
    <row r="518" spans="1:9" ht="15.75" outlineLevel="3">
      <c r="A518" s="15"/>
      <c r="B518" s="15"/>
      <c r="C518" s="15" t="s">
        <v>444</v>
      </c>
      <c r="D518" s="9" t="s">
        <v>463</v>
      </c>
      <c r="E518" s="10">
        <v>1054380</v>
      </c>
      <c r="F518" s="10">
        <v>1096859</v>
      </c>
      <c r="G518" s="10">
        <v>778970.13</v>
      </c>
      <c r="H518" s="10">
        <v>778970.13</v>
      </c>
      <c r="I518" s="25">
        <f t="shared" si="77"/>
        <v>100</v>
      </c>
    </row>
    <row r="519" spans="1:9" ht="15.75" outlineLevel="3">
      <c r="A519" s="15"/>
      <c r="B519" s="15"/>
      <c r="C519" s="15" t="s">
        <v>446</v>
      </c>
      <c r="D519" s="9" t="s">
        <v>464</v>
      </c>
      <c r="E519" s="10">
        <f>E520</f>
        <v>72320</v>
      </c>
      <c r="F519" s="10">
        <f>F520</f>
        <v>71720</v>
      </c>
      <c r="G519" s="10">
        <f>G520</f>
        <v>48873.5</v>
      </c>
      <c r="H519" s="10">
        <f>H520</f>
        <v>48873.5</v>
      </c>
      <c r="I519" s="25">
        <f t="shared" si="77"/>
        <v>100</v>
      </c>
    </row>
    <row r="520" spans="1:9" ht="15.75" outlineLevel="3">
      <c r="A520" s="15"/>
      <c r="B520" s="15"/>
      <c r="C520" s="15" t="s">
        <v>447</v>
      </c>
      <c r="D520" s="9" t="s">
        <v>465</v>
      </c>
      <c r="E520" s="10">
        <v>72320</v>
      </c>
      <c r="F520" s="10">
        <v>71720</v>
      </c>
      <c r="G520" s="10">
        <v>48873.5</v>
      </c>
      <c r="H520" s="10">
        <v>48873.5</v>
      </c>
      <c r="I520" s="25">
        <f t="shared" si="77"/>
        <v>100</v>
      </c>
    </row>
    <row r="521" spans="1:9" ht="15.75" outlineLevel="2">
      <c r="A521" s="5"/>
      <c r="B521" s="5" t="s">
        <v>293</v>
      </c>
      <c r="C521" s="5" t="s">
        <v>1</v>
      </c>
      <c r="D521" s="9" t="s">
        <v>294</v>
      </c>
      <c r="E521" s="10">
        <f>E522</f>
        <v>902700</v>
      </c>
      <c r="F521" s="10">
        <f aca="true" t="shared" si="81" ref="F521:H522">F522</f>
        <v>908036.37</v>
      </c>
      <c r="G521" s="10">
        <f t="shared" si="81"/>
        <v>589695.38</v>
      </c>
      <c r="H521" s="10">
        <f t="shared" si="81"/>
        <v>589695.38</v>
      </c>
      <c r="I521" s="25">
        <f t="shared" si="77"/>
        <v>100</v>
      </c>
    </row>
    <row r="522" spans="1:9" ht="15.75" outlineLevel="3">
      <c r="A522" s="5"/>
      <c r="B522" s="5" t="s">
        <v>295</v>
      </c>
      <c r="C522" s="5" t="s">
        <v>1</v>
      </c>
      <c r="D522" s="9" t="s">
        <v>296</v>
      </c>
      <c r="E522" s="10">
        <f>E523</f>
        <v>902700</v>
      </c>
      <c r="F522" s="10">
        <f t="shared" si="81"/>
        <v>908036.37</v>
      </c>
      <c r="G522" s="10">
        <f t="shared" si="81"/>
        <v>589695.38</v>
      </c>
      <c r="H522" s="10">
        <f t="shared" si="81"/>
        <v>589695.38</v>
      </c>
      <c r="I522" s="25">
        <f t="shared" si="77"/>
        <v>100</v>
      </c>
    </row>
    <row r="523" spans="1:9" ht="15.75" outlineLevel="4">
      <c r="A523" s="5"/>
      <c r="B523" s="5" t="s">
        <v>297</v>
      </c>
      <c r="C523" s="5" t="s">
        <v>1</v>
      </c>
      <c r="D523" s="9" t="s">
        <v>298</v>
      </c>
      <c r="E523" s="10">
        <f>E524+E526+E528</f>
        <v>902700</v>
      </c>
      <c r="F523" s="10">
        <f>F524+F526+F528</f>
        <v>908036.37</v>
      </c>
      <c r="G523" s="10">
        <f>G524+G526+G528</f>
        <v>589695.38</v>
      </c>
      <c r="H523" s="10">
        <f>H524+H526+H528</f>
        <v>589695.38</v>
      </c>
      <c r="I523" s="25">
        <f t="shared" si="77"/>
        <v>100</v>
      </c>
    </row>
    <row r="524" spans="1:9" ht="30" outlineLevel="4">
      <c r="A524" s="15"/>
      <c r="B524" s="15"/>
      <c r="C524" s="15" t="s">
        <v>443</v>
      </c>
      <c r="D524" s="9" t="s">
        <v>461</v>
      </c>
      <c r="E524" s="10">
        <f>E525</f>
        <v>827290</v>
      </c>
      <c r="F524" s="10">
        <f>F525</f>
        <v>827490</v>
      </c>
      <c r="G524" s="10">
        <f>G525</f>
        <v>546279.21</v>
      </c>
      <c r="H524" s="10">
        <f>H525</f>
        <v>546279.21</v>
      </c>
      <c r="I524" s="25">
        <f t="shared" si="77"/>
        <v>100</v>
      </c>
    </row>
    <row r="525" spans="1:9" ht="15.75" outlineLevel="4">
      <c r="A525" s="15"/>
      <c r="B525" s="15"/>
      <c r="C525" s="15" t="s">
        <v>450</v>
      </c>
      <c r="D525" s="9" t="s">
        <v>462</v>
      </c>
      <c r="E525" s="10">
        <v>827290</v>
      </c>
      <c r="F525" s="10">
        <v>827490</v>
      </c>
      <c r="G525" s="10">
        <v>546279.21</v>
      </c>
      <c r="H525" s="10">
        <v>546279.21</v>
      </c>
      <c r="I525" s="25">
        <f t="shared" si="77"/>
        <v>100</v>
      </c>
    </row>
    <row r="526" spans="1:9" ht="15.75" outlineLevel="4">
      <c r="A526" s="15"/>
      <c r="B526" s="15"/>
      <c r="C526" s="15" t="s">
        <v>446</v>
      </c>
      <c r="D526" s="9" t="s">
        <v>464</v>
      </c>
      <c r="E526" s="10">
        <f>E527</f>
        <v>74680</v>
      </c>
      <c r="F526" s="10">
        <f>F527</f>
        <v>80016.37</v>
      </c>
      <c r="G526" s="10">
        <f>G527</f>
        <v>43416.17</v>
      </c>
      <c r="H526" s="10">
        <f>H527</f>
        <v>43416.17</v>
      </c>
      <c r="I526" s="25">
        <f t="shared" si="77"/>
        <v>100</v>
      </c>
    </row>
    <row r="527" spans="1:9" ht="15.75" outlineLevel="4">
      <c r="A527" s="15"/>
      <c r="B527" s="15"/>
      <c r="C527" s="15" t="s">
        <v>447</v>
      </c>
      <c r="D527" s="9" t="s">
        <v>465</v>
      </c>
      <c r="E527" s="10">
        <v>74680</v>
      </c>
      <c r="F527" s="10">
        <v>80016.37</v>
      </c>
      <c r="G527" s="10">
        <v>43416.17</v>
      </c>
      <c r="H527" s="10">
        <v>43416.17</v>
      </c>
      <c r="I527" s="25">
        <f aca="true" t="shared" si="82" ref="I527:I590">H527/G527*100</f>
        <v>100</v>
      </c>
    </row>
    <row r="528" spans="1:9" ht="15.75" outlineLevel="5">
      <c r="A528" s="15"/>
      <c r="B528" s="15"/>
      <c r="C528" s="15" t="s">
        <v>448</v>
      </c>
      <c r="D528" s="9" t="s">
        <v>479</v>
      </c>
      <c r="E528" s="10">
        <f>E529</f>
        <v>730</v>
      </c>
      <c r="F528" s="10">
        <f>F529</f>
        <v>530</v>
      </c>
      <c r="G528" s="10">
        <f>G529</f>
        <v>0</v>
      </c>
      <c r="H528" s="10">
        <f>H529</f>
        <v>0</v>
      </c>
      <c r="I528" s="25">
        <v>0</v>
      </c>
    </row>
    <row r="529" spans="1:9" ht="30" outlineLevel="5">
      <c r="A529" s="5"/>
      <c r="B529" s="5"/>
      <c r="C529" s="15" t="s">
        <v>449</v>
      </c>
      <c r="D529" s="9" t="s">
        <v>482</v>
      </c>
      <c r="E529" s="10">
        <v>730</v>
      </c>
      <c r="F529" s="10">
        <v>530</v>
      </c>
      <c r="G529" s="10">
        <v>0</v>
      </c>
      <c r="H529" s="10">
        <v>0</v>
      </c>
      <c r="I529" s="25">
        <v>0</v>
      </c>
    </row>
    <row r="530" spans="1:9" ht="45" outlineLevel="2">
      <c r="A530" s="5"/>
      <c r="B530" s="5" t="s">
        <v>299</v>
      </c>
      <c r="C530" s="5" t="s">
        <v>1</v>
      </c>
      <c r="D530" s="9" t="s">
        <v>300</v>
      </c>
      <c r="E530" s="10">
        <f>E531</f>
        <v>3934000</v>
      </c>
      <c r="F530" s="10">
        <f aca="true" t="shared" si="83" ref="F530:H531">F531</f>
        <v>4543081.34</v>
      </c>
      <c r="G530" s="10">
        <f t="shared" si="83"/>
        <v>3112610.3099999996</v>
      </c>
      <c r="H530" s="10">
        <f t="shared" si="83"/>
        <v>3112610.3099999996</v>
      </c>
      <c r="I530" s="25">
        <f t="shared" si="82"/>
        <v>100</v>
      </c>
    </row>
    <row r="531" spans="1:9" ht="15.75" outlineLevel="3">
      <c r="A531" s="5"/>
      <c r="B531" s="5" t="s">
        <v>301</v>
      </c>
      <c r="C531" s="5" t="s">
        <v>1</v>
      </c>
      <c r="D531" s="9" t="s">
        <v>296</v>
      </c>
      <c r="E531" s="10">
        <f>E532</f>
        <v>3934000</v>
      </c>
      <c r="F531" s="10">
        <f t="shared" si="83"/>
        <v>4543081.34</v>
      </c>
      <c r="G531" s="10">
        <f t="shared" si="83"/>
        <v>3112610.3099999996</v>
      </c>
      <c r="H531" s="10">
        <f t="shared" si="83"/>
        <v>3112610.3099999996</v>
      </c>
      <c r="I531" s="25">
        <f t="shared" si="82"/>
        <v>100</v>
      </c>
    </row>
    <row r="532" spans="1:9" ht="15.75" outlineLevel="4">
      <c r="A532" s="5"/>
      <c r="B532" s="5" t="s">
        <v>302</v>
      </c>
      <c r="C532" s="5" t="s">
        <v>1</v>
      </c>
      <c r="D532" s="9" t="s">
        <v>298</v>
      </c>
      <c r="E532" s="10">
        <f>E533+E535+E537</f>
        <v>3934000</v>
      </c>
      <c r="F532" s="10">
        <f>F533+F535+F537</f>
        <v>4543081.34</v>
      </c>
      <c r="G532" s="10">
        <f>G533+G535+G537</f>
        <v>3112610.3099999996</v>
      </c>
      <c r="H532" s="10">
        <f>H533+H535+H537</f>
        <v>3112610.3099999996</v>
      </c>
      <c r="I532" s="25">
        <f t="shared" si="82"/>
        <v>100</v>
      </c>
    </row>
    <row r="533" spans="1:9" ht="30" outlineLevel="4">
      <c r="A533" s="15"/>
      <c r="B533" s="15"/>
      <c r="C533" s="15" t="s">
        <v>443</v>
      </c>
      <c r="D533" s="9" t="s">
        <v>461</v>
      </c>
      <c r="E533" s="10">
        <f>E534</f>
        <v>2523600</v>
      </c>
      <c r="F533" s="10">
        <f>F534</f>
        <v>2589028.84</v>
      </c>
      <c r="G533" s="10">
        <f>G534</f>
        <v>1721799.89</v>
      </c>
      <c r="H533" s="10">
        <f>H534</f>
        <v>1721799.89</v>
      </c>
      <c r="I533" s="25">
        <f t="shared" si="82"/>
        <v>100</v>
      </c>
    </row>
    <row r="534" spans="1:9" ht="15.75" outlineLevel="4">
      <c r="A534" s="15"/>
      <c r="B534" s="15"/>
      <c r="C534" s="15" t="s">
        <v>450</v>
      </c>
      <c r="D534" s="9" t="s">
        <v>462</v>
      </c>
      <c r="E534" s="10">
        <v>2523600</v>
      </c>
      <c r="F534" s="10">
        <v>2589028.84</v>
      </c>
      <c r="G534" s="10">
        <v>1721799.89</v>
      </c>
      <c r="H534" s="10">
        <v>1721799.89</v>
      </c>
      <c r="I534" s="25">
        <f t="shared" si="82"/>
        <v>100</v>
      </c>
    </row>
    <row r="535" spans="1:9" ht="15.75" outlineLevel="4">
      <c r="A535" s="15"/>
      <c r="B535" s="15"/>
      <c r="C535" s="15" t="s">
        <v>446</v>
      </c>
      <c r="D535" s="9" t="s">
        <v>464</v>
      </c>
      <c r="E535" s="10">
        <f>E536</f>
        <v>1240800</v>
      </c>
      <c r="F535" s="10">
        <f>F536</f>
        <v>1777978.5</v>
      </c>
      <c r="G535" s="10">
        <f>G536</f>
        <v>1263478.42</v>
      </c>
      <c r="H535" s="10">
        <f>H536</f>
        <v>1263478.42</v>
      </c>
      <c r="I535" s="25">
        <f t="shared" si="82"/>
        <v>100</v>
      </c>
    </row>
    <row r="536" spans="1:9" ht="15.75" outlineLevel="4">
      <c r="A536" s="15"/>
      <c r="B536" s="15"/>
      <c r="C536" s="15" t="s">
        <v>447</v>
      </c>
      <c r="D536" s="9" t="s">
        <v>465</v>
      </c>
      <c r="E536" s="10">
        <v>1240800</v>
      </c>
      <c r="F536" s="10">
        <v>1777978.5</v>
      </c>
      <c r="G536" s="10">
        <v>1263478.42</v>
      </c>
      <c r="H536" s="10">
        <v>1263478.42</v>
      </c>
      <c r="I536" s="25">
        <f t="shared" si="82"/>
        <v>100</v>
      </c>
    </row>
    <row r="537" spans="1:9" ht="15.75" outlineLevel="4">
      <c r="A537" s="15"/>
      <c r="B537" s="15"/>
      <c r="C537" s="15" t="s">
        <v>448</v>
      </c>
      <c r="D537" s="9" t="s">
        <v>479</v>
      </c>
      <c r="E537" s="10">
        <f>E538</f>
        <v>169600</v>
      </c>
      <c r="F537" s="10">
        <f>F538</f>
        <v>176074</v>
      </c>
      <c r="G537" s="10">
        <f>G538</f>
        <v>127332</v>
      </c>
      <c r="H537" s="10">
        <f>H538</f>
        <v>127332</v>
      </c>
      <c r="I537" s="25">
        <f t="shared" si="82"/>
        <v>100</v>
      </c>
    </row>
    <row r="538" spans="1:9" ht="30" outlineLevel="4">
      <c r="A538" s="15"/>
      <c r="B538" s="15"/>
      <c r="C538" s="15" t="s">
        <v>449</v>
      </c>
      <c r="D538" s="9" t="s">
        <v>482</v>
      </c>
      <c r="E538" s="10">
        <v>169600</v>
      </c>
      <c r="F538" s="10">
        <v>176074</v>
      </c>
      <c r="G538" s="10">
        <v>127332</v>
      </c>
      <c r="H538" s="10">
        <v>127332</v>
      </c>
      <c r="I538" s="25">
        <f t="shared" si="82"/>
        <v>100</v>
      </c>
    </row>
    <row r="539" spans="1:9" ht="15.75" outlineLevel="2">
      <c r="A539" s="5"/>
      <c r="B539" s="5" t="s">
        <v>21</v>
      </c>
      <c r="C539" s="5" t="s">
        <v>1</v>
      </c>
      <c r="D539" s="9" t="s">
        <v>22</v>
      </c>
      <c r="E539" s="10">
        <f>E540</f>
        <v>75600</v>
      </c>
      <c r="F539" s="10">
        <f aca="true" t="shared" si="84" ref="F539:H540">F540</f>
        <v>75600</v>
      </c>
      <c r="G539" s="10">
        <f t="shared" si="84"/>
        <v>51400</v>
      </c>
      <c r="H539" s="10">
        <f t="shared" si="84"/>
        <v>51310.229999999996</v>
      </c>
      <c r="I539" s="25">
        <f t="shared" si="82"/>
        <v>99.82535019455253</v>
      </c>
    </row>
    <row r="540" spans="1:9" ht="30" outlineLevel="3">
      <c r="A540" s="5"/>
      <c r="B540" s="5" t="s">
        <v>23</v>
      </c>
      <c r="C540" s="5" t="s">
        <v>1</v>
      </c>
      <c r="D540" s="9" t="s">
        <v>24</v>
      </c>
      <c r="E540" s="10">
        <f>E541</f>
        <v>75600</v>
      </c>
      <c r="F540" s="10">
        <f t="shared" si="84"/>
        <v>75600</v>
      </c>
      <c r="G540" s="10">
        <f t="shared" si="84"/>
        <v>51400</v>
      </c>
      <c r="H540" s="10">
        <f t="shared" si="84"/>
        <v>51310.229999999996</v>
      </c>
      <c r="I540" s="25">
        <f t="shared" si="82"/>
        <v>99.82535019455253</v>
      </c>
    </row>
    <row r="541" spans="1:9" ht="60" outlineLevel="4">
      <c r="A541" s="5"/>
      <c r="B541" s="5" t="s">
        <v>303</v>
      </c>
      <c r="C541" s="5" t="s">
        <v>1</v>
      </c>
      <c r="D541" s="9" t="s">
        <v>304</v>
      </c>
      <c r="E541" s="10">
        <f>E542+E544</f>
        <v>75600</v>
      </c>
      <c r="F541" s="10">
        <f>F542+F544</f>
        <v>75600</v>
      </c>
      <c r="G541" s="10">
        <f>G542+G544</f>
        <v>51400</v>
      </c>
      <c r="H541" s="10">
        <f>H542+H544</f>
        <v>51310.229999999996</v>
      </c>
      <c r="I541" s="25">
        <f t="shared" si="82"/>
        <v>99.82535019455253</v>
      </c>
    </row>
    <row r="542" spans="1:9" ht="30" outlineLevel="4">
      <c r="A542" s="15"/>
      <c r="B542" s="15"/>
      <c r="C542" s="15" t="s">
        <v>443</v>
      </c>
      <c r="D542" s="9" t="s">
        <v>461</v>
      </c>
      <c r="E542" s="10">
        <f>E543</f>
        <v>60600</v>
      </c>
      <c r="F542" s="10">
        <f>F543</f>
        <v>60600</v>
      </c>
      <c r="G542" s="10">
        <f>G543</f>
        <v>40300</v>
      </c>
      <c r="H542" s="10">
        <f>H543</f>
        <v>40300</v>
      </c>
      <c r="I542" s="25">
        <f t="shared" si="82"/>
        <v>100</v>
      </c>
    </row>
    <row r="543" spans="1:9" ht="15.75" outlineLevel="5">
      <c r="A543" s="5"/>
      <c r="B543" s="5"/>
      <c r="C543" s="15" t="s">
        <v>450</v>
      </c>
      <c r="D543" s="9" t="s">
        <v>462</v>
      </c>
      <c r="E543" s="10">
        <v>60600</v>
      </c>
      <c r="F543" s="10">
        <v>60600</v>
      </c>
      <c r="G543" s="10">
        <v>40300</v>
      </c>
      <c r="H543" s="10">
        <v>40300</v>
      </c>
      <c r="I543" s="25">
        <f t="shared" si="82"/>
        <v>100</v>
      </c>
    </row>
    <row r="544" spans="1:9" ht="15.75" outlineLevel="5">
      <c r="A544" s="15"/>
      <c r="B544" s="15"/>
      <c r="C544" s="15" t="s">
        <v>446</v>
      </c>
      <c r="D544" s="9" t="s">
        <v>464</v>
      </c>
      <c r="E544" s="10">
        <f>E545</f>
        <v>15000</v>
      </c>
      <c r="F544" s="10">
        <f>F545</f>
        <v>15000</v>
      </c>
      <c r="G544" s="10">
        <f>G545</f>
        <v>11100</v>
      </c>
      <c r="H544" s="10">
        <f>H545</f>
        <v>11010.23</v>
      </c>
      <c r="I544" s="25">
        <f t="shared" si="82"/>
        <v>99.19126126126126</v>
      </c>
    </row>
    <row r="545" spans="1:9" ht="15.75" outlineLevel="5">
      <c r="A545" s="5"/>
      <c r="B545" s="5"/>
      <c r="C545" s="15" t="s">
        <v>447</v>
      </c>
      <c r="D545" s="9" t="s">
        <v>465</v>
      </c>
      <c r="E545" s="10">
        <v>15000</v>
      </c>
      <c r="F545" s="10">
        <v>15000</v>
      </c>
      <c r="G545" s="10">
        <v>11100</v>
      </c>
      <c r="H545" s="10">
        <v>11010.23</v>
      </c>
      <c r="I545" s="25">
        <f t="shared" si="82"/>
        <v>99.19126126126126</v>
      </c>
    </row>
    <row r="546" spans="1:9" ht="15.75" outlineLevel="2">
      <c r="A546" s="5"/>
      <c r="B546" s="5" t="s">
        <v>111</v>
      </c>
      <c r="C546" s="5" t="s">
        <v>1</v>
      </c>
      <c r="D546" s="9" t="s">
        <v>112</v>
      </c>
      <c r="E546" s="10">
        <f>E547</f>
        <v>671000</v>
      </c>
      <c r="F546" s="10">
        <f>F547</f>
        <v>771000</v>
      </c>
      <c r="G546" s="10">
        <f>G547</f>
        <v>443362.45</v>
      </c>
      <c r="H546" s="10">
        <f>H547</f>
        <v>443362.45</v>
      </c>
      <c r="I546" s="25">
        <f t="shared" si="82"/>
        <v>100</v>
      </c>
    </row>
    <row r="547" spans="1:9" ht="15.75" outlineLevel="3">
      <c r="A547" s="5"/>
      <c r="B547" s="5" t="s">
        <v>305</v>
      </c>
      <c r="C547" s="5" t="s">
        <v>1</v>
      </c>
      <c r="D547" s="9" t="s">
        <v>306</v>
      </c>
      <c r="E547" s="10">
        <f>E548+E550</f>
        <v>671000</v>
      </c>
      <c r="F547" s="10">
        <f>F548+F550</f>
        <v>771000</v>
      </c>
      <c r="G547" s="10">
        <f>G548+G550</f>
        <v>443362.45</v>
      </c>
      <c r="H547" s="10">
        <f>H548+H550</f>
        <v>443362.45</v>
      </c>
      <c r="I547" s="25">
        <f t="shared" si="82"/>
        <v>100</v>
      </c>
    </row>
    <row r="548" spans="1:9" ht="15.75" outlineLevel="3">
      <c r="A548" s="15"/>
      <c r="B548" s="15"/>
      <c r="C548" s="15" t="s">
        <v>446</v>
      </c>
      <c r="D548" s="9" t="s">
        <v>464</v>
      </c>
      <c r="E548" s="10">
        <f>E549</f>
        <v>671000</v>
      </c>
      <c r="F548" s="10">
        <f>F549</f>
        <v>669000</v>
      </c>
      <c r="G548" s="10">
        <f>G549</f>
        <v>377362.45</v>
      </c>
      <c r="H548" s="10">
        <f>H549</f>
        <v>377362.45</v>
      </c>
      <c r="I548" s="25">
        <f t="shared" si="82"/>
        <v>100</v>
      </c>
    </row>
    <row r="549" spans="1:9" ht="15.75" outlineLevel="3">
      <c r="A549" s="15"/>
      <c r="B549" s="15"/>
      <c r="C549" s="15" t="s">
        <v>447</v>
      </c>
      <c r="D549" s="9" t="s">
        <v>465</v>
      </c>
      <c r="E549" s="10">
        <v>671000</v>
      </c>
      <c r="F549" s="10">
        <v>669000</v>
      </c>
      <c r="G549" s="10">
        <v>377362.45</v>
      </c>
      <c r="H549" s="10">
        <v>377362.45</v>
      </c>
      <c r="I549" s="25">
        <f t="shared" si="82"/>
        <v>100</v>
      </c>
    </row>
    <row r="550" spans="1:9" ht="30" outlineLevel="5">
      <c r="A550" s="15"/>
      <c r="B550" s="15"/>
      <c r="C550" s="15" t="s">
        <v>456</v>
      </c>
      <c r="D550" s="9" t="s">
        <v>476</v>
      </c>
      <c r="E550" s="10">
        <f>E551</f>
        <v>0</v>
      </c>
      <c r="F550" s="10">
        <f>F551</f>
        <v>102000</v>
      </c>
      <c r="G550" s="10">
        <f>G551</f>
        <v>66000</v>
      </c>
      <c r="H550" s="10">
        <f>H551</f>
        <v>66000</v>
      </c>
      <c r="I550" s="25">
        <f t="shared" si="82"/>
        <v>100</v>
      </c>
    </row>
    <row r="551" spans="1:9" ht="15.75" outlineLevel="5">
      <c r="A551" s="5"/>
      <c r="B551" s="5"/>
      <c r="C551" s="15" t="s">
        <v>457</v>
      </c>
      <c r="D551" s="9" t="s">
        <v>477</v>
      </c>
      <c r="E551" s="10">
        <v>0</v>
      </c>
      <c r="F551" s="10">
        <v>102000</v>
      </c>
      <c r="G551" s="10">
        <v>66000</v>
      </c>
      <c r="H551" s="10">
        <v>66000</v>
      </c>
      <c r="I551" s="25">
        <f t="shared" si="82"/>
        <v>100</v>
      </c>
    </row>
    <row r="552" spans="1:9" ht="15.75" collapsed="1">
      <c r="A552" s="6" t="s">
        <v>307</v>
      </c>
      <c r="B552" s="6" t="s">
        <v>1</v>
      </c>
      <c r="C552" s="6" t="s">
        <v>1</v>
      </c>
      <c r="D552" s="7" t="s">
        <v>507</v>
      </c>
      <c r="E552" s="8">
        <f>E553+E597</f>
        <v>14064260</v>
      </c>
      <c r="F552" s="8">
        <f>F553+F597</f>
        <v>16008311.349999998</v>
      </c>
      <c r="G552" s="8">
        <f>G553+G597</f>
        <v>11415807.2</v>
      </c>
      <c r="H552" s="8">
        <f>H553+H597</f>
        <v>10748480.11</v>
      </c>
      <c r="I552" s="24">
        <f t="shared" si="82"/>
        <v>94.15435914159447</v>
      </c>
    </row>
    <row r="553" spans="1:9" ht="15.75" outlineLevel="1">
      <c r="A553" s="5" t="s">
        <v>308</v>
      </c>
      <c r="B553" s="5" t="s">
        <v>1</v>
      </c>
      <c r="C553" s="5" t="s">
        <v>1</v>
      </c>
      <c r="D553" s="9" t="s">
        <v>508</v>
      </c>
      <c r="E553" s="10">
        <f>E554+E567+E576+E588</f>
        <v>10774560</v>
      </c>
      <c r="F553" s="10">
        <f>F554+F567+F576+F588</f>
        <v>11548314.349999998</v>
      </c>
      <c r="G553" s="10">
        <f>G554+G567+G576+G588</f>
        <v>8331190.34</v>
      </c>
      <c r="H553" s="10">
        <f>H554+H567+H576+H588</f>
        <v>7663863.25</v>
      </c>
      <c r="I553" s="25">
        <f t="shared" si="82"/>
        <v>91.99001507868563</v>
      </c>
    </row>
    <row r="554" spans="1:9" ht="30" outlineLevel="2">
      <c r="A554" s="5"/>
      <c r="B554" s="5" t="s">
        <v>309</v>
      </c>
      <c r="C554" s="5" t="s">
        <v>1</v>
      </c>
      <c r="D554" s="9" t="s">
        <v>310</v>
      </c>
      <c r="E554" s="10">
        <f>E555+E558</f>
        <v>3547000</v>
      </c>
      <c r="F554" s="10">
        <f>F555+F558</f>
        <v>3218993.38</v>
      </c>
      <c r="G554" s="10">
        <f>G555+G558</f>
        <v>2491838.38</v>
      </c>
      <c r="H554" s="10">
        <f>H555+H558</f>
        <v>2464538.38</v>
      </c>
      <c r="I554" s="25">
        <f t="shared" si="82"/>
        <v>98.90442332780827</v>
      </c>
    </row>
    <row r="555" spans="1:9" ht="15.75" outlineLevel="3">
      <c r="A555" s="5"/>
      <c r="B555" s="5" t="s">
        <v>311</v>
      </c>
      <c r="C555" s="5" t="s">
        <v>1</v>
      </c>
      <c r="D555" s="9" t="s">
        <v>312</v>
      </c>
      <c r="E555" s="10">
        <f>E556</f>
        <v>27300</v>
      </c>
      <c r="F555" s="10">
        <f aca="true" t="shared" si="85" ref="F555:H556">F556</f>
        <v>27300</v>
      </c>
      <c r="G555" s="10">
        <f t="shared" si="85"/>
        <v>27300</v>
      </c>
      <c r="H555" s="10">
        <f t="shared" si="85"/>
        <v>0</v>
      </c>
      <c r="I555" s="25">
        <f t="shared" si="82"/>
        <v>0</v>
      </c>
    </row>
    <row r="556" spans="1:9" ht="15.75" outlineLevel="3">
      <c r="A556" s="15"/>
      <c r="B556" s="15"/>
      <c r="C556" s="15" t="s">
        <v>446</v>
      </c>
      <c r="D556" s="9" t="s">
        <v>464</v>
      </c>
      <c r="E556" s="10">
        <f>E557</f>
        <v>27300</v>
      </c>
      <c r="F556" s="10">
        <f t="shared" si="85"/>
        <v>27300</v>
      </c>
      <c r="G556" s="10">
        <f t="shared" si="85"/>
        <v>27300</v>
      </c>
      <c r="H556" s="10">
        <f t="shared" si="85"/>
        <v>0</v>
      </c>
      <c r="I556" s="25">
        <f t="shared" si="82"/>
        <v>0</v>
      </c>
    </row>
    <row r="557" spans="1:9" ht="15.75" outlineLevel="5">
      <c r="A557" s="5"/>
      <c r="B557" s="5"/>
      <c r="C557" s="15" t="s">
        <v>447</v>
      </c>
      <c r="D557" s="9" t="s">
        <v>465</v>
      </c>
      <c r="E557" s="10">
        <v>27300</v>
      </c>
      <c r="F557" s="10">
        <v>27300</v>
      </c>
      <c r="G557" s="10">
        <v>27300</v>
      </c>
      <c r="H557" s="10">
        <v>0</v>
      </c>
      <c r="I557" s="25">
        <f t="shared" si="82"/>
        <v>0</v>
      </c>
    </row>
    <row r="558" spans="1:9" ht="45" outlineLevel="3">
      <c r="A558" s="5"/>
      <c r="B558" s="5" t="s">
        <v>313</v>
      </c>
      <c r="C558" s="5" t="s">
        <v>1</v>
      </c>
      <c r="D558" s="9" t="s">
        <v>314</v>
      </c>
      <c r="E558" s="10">
        <f>E559+E564</f>
        <v>3519700</v>
      </c>
      <c r="F558" s="10">
        <f>F559+F564</f>
        <v>3191693.38</v>
      </c>
      <c r="G558" s="10">
        <f>G559+G564</f>
        <v>2464538.38</v>
      </c>
      <c r="H558" s="10">
        <f>H559+H564</f>
        <v>2464538.38</v>
      </c>
      <c r="I558" s="25">
        <f t="shared" si="82"/>
        <v>100</v>
      </c>
    </row>
    <row r="559" spans="1:9" ht="15.75" outlineLevel="4">
      <c r="A559" s="5"/>
      <c r="B559" s="5" t="s">
        <v>315</v>
      </c>
      <c r="C559" s="5" t="s">
        <v>1</v>
      </c>
      <c r="D559" s="9" t="s">
        <v>241</v>
      </c>
      <c r="E559" s="10">
        <f>E560+E562</f>
        <v>3519700</v>
      </c>
      <c r="F559" s="10">
        <f>F560+F562</f>
        <v>3088819.61</v>
      </c>
      <c r="G559" s="10">
        <f>G560+G562</f>
        <v>2361664.61</v>
      </c>
      <c r="H559" s="10">
        <f>H560+H562</f>
        <v>2361664.61</v>
      </c>
      <c r="I559" s="25">
        <f t="shared" si="82"/>
        <v>100</v>
      </c>
    </row>
    <row r="560" spans="1:9" ht="15.75" outlineLevel="4">
      <c r="A560" s="15"/>
      <c r="B560" s="15"/>
      <c r="C560" s="15" t="s">
        <v>446</v>
      </c>
      <c r="D560" s="9" t="s">
        <v>464</v>
      </c>
      <c r="E560" s="10">
        <f>E561</f>
        <v>0</v>
      </c>
      <c r="F560" s="10">
        <f>F561</f>
        <v>178500</v>
      </c>
      <c r="G560" s="10">
        <f>G561</f>
        <v>178500</v>
      </c>
      <c r="H560" s="10">
        <f>H561</f>
        <v>178500</v>
      </c>
      <c r="I560" s="25">
        <f t="shared" si="82"/>
        <v>100</v>
      </c>
    </row>
    <row r="561" spans="1:9" ht="15.75" outlineLevel="5">
      <c r="A561" s="5"/>
      <c r="B561" s="5"/>
      <c r="C561" s="15" t="s">
        <v>447</v>
      </c>
      <c r="D561" s="9" t="s">
        <v>465</v>
      </c>
      <c r="E561" s="10">
        <v>0</v>
      </c>
      <c r="F561" s="10">
        <v>178500</v>
      </c>
      <c r="G561" s="10">
        <v>178500</v>
      </c>
      <c r="H561" s="10">
        <v>178500</v>
      </c>
      <c r="I561" s="25">
        <f t="shared" si="82"/>
        <v>100</v>
      </c>
    </row>
    <row r="562" spans="1:9" ht="30" outlineLevel="5">
      <c r="A562" s="15"/>
      <c r="B562" s="15"/>
      <c r="C562" s="15" t="s">
        <v>456</v>
      </c>
      <c r="D562" s="9" t="s">
        <v>476</v>
      </c>
      <c r="E562" s="10">
        <f>E563</f>
        <v>3519700</v>
      </c>
      <c r="F562" s="10">
        <f>F563</f>
        <v>2910319.61</v>
      </c>
      <c r="G562" s="10">
        <f>G563</f>
        <v>2183164.61</v>
      </c>
      <c r="H562" s="10">
        <f>H563</f>
        <v>2183164.61</v>
      </c>
      <c r="I562" s="25">
        <f t="shared" si="82"/>
        <v>100</v>
      </c>
    </row>
    <row r="563" spans="1:9" ht="15.75" outlineLevel="5">
      <c r="A563" s="5"/>
      <c r="B563" s="5"/>
      <c r="C563" s="15" t="s">
        <v>457</v>
      </c>
      <c r="D563" s="9" t="s">
        <v>477</v>
      </c>
      <c r="E563" s="10">
        <v>3519700</v>
      </c>
      <c r="F563" s="10">
        <v>2910319.61</v>
      </c>
      <c r="G563" s="10">
        <v>2183164.61</v>
      </c>
      <c r="H563" s="10">
        <v>2183164.61</v>
      </c>
      <c r="I563" s="25">
        <f t="shared" si="82"/>
        <v>100</v>
      </c>
    </row>
    <row r="564" spans="1:9" ht="30" outlineLevel="4">
      <c r="A564" s="5"/>
      <c r="B564" s="5" t="s">
        <v>316</v>
      </c>
      <c r="C564" s="5" t="s">
        <v>1</v>
      </c>
      <c r="D564" s="9" t="s">
        <v>317</v>
      </c>
      <c r="E564" s="10">
        <f>E565</f>
        <v>0</v>
      </c>
      <c r="F564" s="10">
        <f aca="true" t="shared" si="86" ref="F564:H565">F565</f>
        <v>102873.77</v>
      </c>
      <c r="G564" s="10">
        <f t="shared" si="86"/>
        <v>102873.77</v>
      </c>
      <c r="H564" s="10">
        <f t="shared" si="86"/>
        <v>102873.77</v>
      </c>
      <c r="I564" s="25">
        <f t="shared" si="82"/>
        <v>100</v>
      </c>
    </row>
    <row r="565" spans="1:9" ht="15.75" outlineLevel="4">
      <c r="A565" s="15"/>
      <c r="B565" s="15"/>
      <c r="C565" s="15" t="s">
        <v>446</v>
      </c>
      <c r="D565" s="9" t="s">
        <v>464</v>
      </c>
      <c r="E565" s="10">
        <f>E566</f>
        <v>0</v>
      </c>
      <c r="F565" s="10">
        <f t="shared" si="86"/>
        <v>102873.77</v>
      </c>
      <c r="G565" s="10">
        <f t="shared" si="86"/>
        <v>102873.77</v>
      </c>
      <c r="H565" s="10">
        <f t="shared" si="86"/>
        <v>102873.77</v>
      </c>
      <c r="I565" s="25">
        <f t="shared" si="82"/>
        <v>100</v>
      </c>
    </row>
    <row r="566" spans="1:9" ht="15.75" outlineLevel="5">
      <c r="A566" s="5"/>
      <c r="B566" s="5"/>
      <c r="C566" s="15" t="s">
        <v>447</v>
      </c>
      <c r="D566" s="9" t="s">
        <v>465</v>
      </c>
      <c r="E566" s="10">
        <v>0</v>
      </c>
      <c r="F566" s="10">
        <v>102873.77</v>
      </c>
      <c r="G566" s="10">
        <v>102873.77</v>
      </c>
      <c r="H566" s="10">
        <v>102873.77</v>
      </c>
      <c r="I566" s="25">
        <f t="shared" si="82"/>
        <v>100</v>
      </c>
    </row>
    <row r="567" spans="1:9" ht="15.75" outlineLevel="2">
      <c r="A567" s="5"/>
      <c r="B567" s="5" t="s">
        <v>318</v>
      </c>
      <c r="C567" s="5" t="s">
        <v>1</v>
      </c>
      <c r="D567" s="9" t="s">
        <v>319</v>
      </c>
      <c r="E567" s="10">
        <f>E568</f>
        <v>1388800</v>
      </c>
      <c r="F567" s="10">
        <f aca="true" t="shared" si="87" ref="F567:H568">F568</f>
        <v>1488800</v>
      </c>
      <c r="G567" s="10">
        <f t="shared" si="87"/>
        <v>974074.4199999999</v>
      </c>
      <c r="H567" s="10">
        <f t="shared" si="87"/>
        <v>974074.4199999999</v>
      </c>
      <c r="I567" s="25">
        <f t="shared" si="82"/>
        <v>100</v>
      </c>
    </row>
    <row r="568" spans="1:9" ht="30" outlineLevel="3">
      <c r="A568" s="5"/>
      <c r="B568" s="5" t="s">
        <v>320</v>
      </c>
      <c r="C568" s="5" t="s">
        <v>1</v>
      </c>
      <c r="D568" s="9" t="s">
        <v>321</v>
      </c>
      <c r="E568" s="10">
        <f>E569</f>
        <v>1388800</v>
      </c>
      <c r="F568" s="10">
        <f t="shared" si="87"/>
        <v>1488800</v>
      </c>
      <c r="G568" s="10">
        <f t="shared" si="87"/>
        <v>974074.4199999999</v>
      </c>
      <c r="H568" s="10">
        <f t="shared" si="87"/>
        <v>974074.4199999999</v>
      </c>
      <c r="I568" s="25">
        <f t="shared" si="82"/>
        <v>100</v>
      </c>
    </row>
    <row r="569" spans="1:9" ht="15.75" outlineLevel="4">
      <c r="A569" s="5"/>
      <c r="B569" s="5" t="s">
        <v>322</v>
      </c>
      <c r="C569" s="5" t="s">
        <v>1</v>
      </c>
      <c r="D569" s="9" t="s">
        <v>241</v>
      </c>
      <c r="E569" s="10">
        <f>E570+E572+E574</f>
        <v>1388800</v>
      </c>
      <c r="F569" s="10">
        <f>F570+F572+F574</f>
        <v>1488800</v>
      </c>
      <c r="G569" s="10">
        <f>G570+G572+G574</f>
        <v>974074.4199999999</v>
      </c>
      <c r="H569" s="10">
        <f>H570+H572+H574</f>
        <v>974074.4199999999</v>
      </c>
      <c r="I569" s="25">
        <f t="shared" si="82"/>
        <v>100</v>
      </c>
    </row>
    <row r="570" spans="1:9" ht="30" outlineLevel="4">
      <c r="A570" s="15"/>
      <c r="B570" s="15"/>
      <c r="C570" s="15" t="s">
        <v>443</v>
      </c>
      <c r="D570" s="9" t="s">
        <v>461</v>
      </c>
      <c r="E570" s="10">
        <f>E571</f>
        <v>724900</v>
      </c>
      <c r="F570" s="10">
        <f>F571</f>
        <v>724100</v>
      </c>
      <c r="G570" s="10">
        <f>G571</f>
        <v>453526.69</v>
      </c>
      <c r="H570" s="10">
        <f>H571</f>
        <v>453526.69</v>
      </c>
      <c r="I570" s="25">
        <f t="shared" si="82"/>
        <v>100</v>
      </c>
    </row>
    <row r="571" spans="1:9" ht="15.75" outlineLevel="4">
      <c r="A571" s="15"/>
      <c r="B571" s="15"/>
      <c r="C571" s="15" t="s">
        <v>450</v>
      </c>
      <c r="D571" s="9" t="s">
        <v>462</v>
      </c>
      <c r="E571" s="10">
        <v>724900</v>
      </c>
      <c r="F571" s="10">
        <v>724100</v>
      </c>
      <c r="G571" s="10">
        <v>453526.69</v>
      </c>
      <c r="H571" s="10">
        <v>453526.69</v>
      </c>
      <c r="I571" s="25">
        <f t="shared" si="82"/>
        <v>100</v>
      </c>
    </row>
    <row r="572" spans="1:9" ht="15.75" outlineLevel="4">
      <c r="A572" s="15"/>
      <c r="B572" s="15"/>
      <c r="C572" s="15" t="s">
        <v>446</v>
      </c>
      <c r="D572" s="9" t="s">
        <v>464</v>
      </c>
      <c r="E572" s="10">
        <f>E573</f>
        <v>644100</v>
      </c>
      <c r="F572" s="10">
        <f>F573</f>
        <v>744900.01</v>
      </c>
      <c r="G572" s="10">
        <f>G573</f>
        <v>506835.73</v>
      </c>
      <c r="H572" s="10">
        <f>H573</f>
        <v>506835.73</v>
      </c>
      <c r="I572" s="25">
        <f t="shared" si="82"/>
        <v>100</v>
      </c>
    </row>
    <row r="573" spans="1:9" ht="15.75" outlineLevel="4">
      <c r="A573" s="15"/>
      <c r="B573" s="15"/>
      <c r="C573" s="15" t="s">
        <v>447</v>
      </c>
      <c r="D573" s="9" t="s">
        <v>465</v>
      </c>
      <c r="E573" s="10">
        <v>644100</v>
      </c>
      <c r="F573" s="10">
        <v>744900.01</v>
      </c>
      <c r="G573" s="10">
        <v>506835.73</v>
      </c>
      <c r="H573" s="10">
        <v>506835.73</v>
      </c>
      <c r="I573" s="25">
        <f t="shared" si="82"/>
        <v>100</v>
      </c>
    </row>
    <row r="574" spans="1:9" ht="15.75" outlineLevel="4">
      <c r="A574" s="15"/>
      <c r="B574" s="15"/>
      <c r="C574" s="15" t="s">
        <v>448</v>
      </c>
      <c r="D574" s="9" t="s">
        <v>479</v>
      </c>
      <c r="E574" s="10">
        <f>E575</f>
        <v>19800</v>
      </c>
      <c r="F574" s="10">
        <f>F575</f>
        <v>19799.99</v>
      </c>
      <c r="G574" s="10">
        <f>G575</f>
        <v>13712</v>
      </c>
      <c r="H574" s="10">
        <f>H575</f>
        <v>13712</v>
      </c>
      <c r="I574" s="25">
        <f t="shared" si="82"/>
        <v>100</v>
      </c>
    </row>
    <row r="575" spans="1:9" ht="30" outlineLevel="5">
      <c r="A575" s="5"/>
      <c r="B575" s="5"/>
      <c r="C575" s="15" t="s">
        <v>449</v>
      </c>
      <c r="D575" s="9" t="s">
        <v>482</v>
      </c>
      <c r="E575" s="10">
        <v>19800</v>
      </c>
      <c r="F575" s="10">
        <v>19799.99</v>
      </c>
      <c r="G575" s="10">
        <v>13712</v>
      </c>
      <c r="H575" s="10">
        <v>13712</v>
      </c>
      <c r="I575" s="25">
        <f t="shared" si="82"/>
        <v>100</v>
      </c>
    </row>
    <row r="576" spans="1:9" ht="15.75" outlineLevel="2">
      <c r="A576" s="5"/>
      <c r="B576" s="5" t="s">
        <v>323</v>
      </c>
      <c r="C576" s="5" t="s">
        <v>1</v>
      </c>
      <c r="D576" s="9" t="s">
        <v>324</v>
      </c>
      <c r="E576" s="10">
        <f>E577+E580</f>
        <v>5838760</v>
      </c>
      <c r="F576" s="10">
        <f>F577+F580</f>
        <v>6012420.969999999</v>
      </c>
      <c r="G576" s="10">
        <f>G577+G580</f>
        <v>4037177.54</v>
      </c>
      <c r="H576" s="10">
        <f>H577+H580</f>
        <v>3705871.78</v>
      </c>
      <c r="I576" s="25">
        <f t="shared" si="82"/>
        <v>91.79362916994728</v>
      </c>
    </row>
    <row r="577" spans="1:9" ht="45" outlineLevel="3">
      <c r="A577" s="5"/>
      <c r="B577" s="5" t="s">
        <v>325</v>
      </c>
      <c r="C577" s="5" t="s">
        <v>1</v>
      </c>
      <c r="D577" s="9" t="s">
        <v>326</v>
      </c>
      <c r="E577" s="10">
        <f>E578</f>
        <v>0</v>
      </c>
      <c r="F577" s="10">
        <f aca="true" t="shared" si="88" ref="F577:H578">F578</f>
        <v>316000</v>
      </c>
      <c r="G577" s="10">
        <f t="shared" si="88"/>
        <v>316000</v>
      </c>
      <c r="H577" s="10">
        <f t="shared" si="88"/>
        <v>0</v>
      </c>
      <c r="I577" s="25">
        <f t="shared" si="82"/>
        <v>0</v>
      </c>
    </row>
    <row r="578" spans="1:9" ht="15.75" outlineLevel="3">
      <c r="A578" s="15"/>
      <c r="B578" s="15"/>
      <c r="C578" s="15" t="s">
        <v>446</v>
      </c>
      <c r="D578" s="9" t="s">
        <v>464</v>
      </c>
      <c r="E578" s="10">
        <f>E579</f>
        <v>0</v>
      </c>
      <c r="F578" s="10">
        <f t="shared" si="88"/>
        <v>316000</v>
      </c>
      <c r="G578" s="10">
        <f t="shared" si="88"/>
        <v>316000</v>
      </c>
      <c r="H578" s="10">
        <f t="shared" si="88"/>
        <v>0</v>
      </c>
      <c r="I578" s="25">
        <f t="shared" si="82"/>
        <v>0</v>
      </c>
    </row>
    <row r="579" spans="1:9" ht="15.75" outlineLevel="5">
      <c r="A579" s="5"/>
      <c r="B579" s="5"/>
      <c r="C579" s="15" t="s">
        <v>447</v>
      </c>
      <c r="D579" s="9" t="s">
        <v>465</v>
      </c>
      <c r="E579" s="10">
        <v>0</v>
      </c>
      <c r="F579" s="10">
        <v>316000</v>
      </c>
      <c r="G579" s="10">
        <v>316000</v>
      </c>
      <c r="H579" s="10">
        <v>0</v>
      </c>
      <c r="I579" s="25">
        <f t="shared" si="82"/>
        <v>0</v>
      </c>
    </row>
    <row r="580" spans="1:9" ht="30" outlineLevel="3">
      <c r="A580" s="5"/>
      <c r="B580" s="5" t="s">
        <v>327</v>
      </c>
      <c r="C580" s="5" t="s">
        <v>1</v>
      </c>
      <c r="D580" s="9" t="s">
        <v>328</v>
      </c>
      <c r="E580" s="10">
        <f>E581</f>
        <v>5838760</v>
      </c>
      <c r="F580" s="10">
        <f>F581</f>
        <v>5696420.969999999</v>
      </c>
      <c r="G580" s="10">
        <f>G581</f>
        <v>3721177.54</v>
      </c>
      <c r="H580" s="10">
        <f>H581</f>
        <v>3705871.78</v>
      </c>
      <c r="I580" s="25">
        <f t="shared" si="82"/>
        <v>99.58868503758625</v>
      </c>
    </row>
    <row r="581" spans="1:9" ht="15.75" outlineLevel="4">
      <c r="A581" s="5"/>
      <c r="B581" s="5" t="s">
        <v>329</v>
      </c>
      <c r="C581" s="5" t="s">
        <v>1</v>
      </c>
      <c r="D581" s="9" t="s">
        <v>241</v>
      </c>
      <c r="E581" s="10">
        <f>E582+E584+E586</f>
        <v>5838760</v>
      </c>
      <c r="F581" s="10">
        <f>F582+F584+F586</f>
        <v>5696420.969999999</v>
      </c>
      <c r="G581" s="10">
        <f>G582+G584+G586</f>
        <v>3721177.54</v>
      </c>
      <c r="H581" s="10">
        <f>H582+H584+H586</f>
        <v>3705871.78</v>
      </c>
      <c r="I581" s="25">
        <f t="shared" si="82"/>
        <v>99.58868503758625</v>
      </c>
    </row>
    <row r="582" spans="1:9" ht="30" outlineLevel="4">
      <c r="A582" s="15"/>
      <c r="B582" s="15"/>
      <c r="C582" s="15" t="s">
        <v>443</v>
      </c>
      <c r="D582" s="9" t="s">
        <v>461</v>
      </c>
      <c r="E582" s="10">
        <f>E583</f>
        <v>4361600</v>
      </c>
      <c r="F582" s="10">
        <f>F583</f>
        <v>4257576.97</v>
      </c>
      <c r="G582" s="10">
        <f>G583</f>
        <v>2678753.44</v>
      </c>
      <c r="H582" s="10">
        <f>H583</f>
        <v>2678753.44</v>
      </c>
      <c r="I582" s="25">
        <f t="shared" si="82"/>
        <v>100</v>
      </c>
    </row>
    <row r="583" spans="1:9" ht="15.75" outlineLevel="4">
      <c r="A583" s="15"/>
      <c r="B583" s="15"/>
      <c r="C583" s="15" t="s">
        <v>450</v>
      </c>
      <c r="D583" s="9" t="s">
        <v>462</v>
      </c>
      <c r="E583" s="10">
        <v>4361600</v>
      </c>
      <c r="F583" s="10">
        <v>4257576.97</v>
      </c>
      <c r="G583" s="10">
        <v>2678753.44</v>
      </c>
      <c r="H583" s="10">
        <v>2678753.44</v>
      </c>
      <c r="I583" s="25">
        <f t="shared" si="82"/>
        <v>100</v>
      </c>
    </row>
    <row r="584" spans="1:9" ht="15.75" outlineLevel="4">
      <c r="A584" s="15"/>
      <c r="B584" s="15"/>
      <c r="C584" s="15" t="s">
        <v>446</v>
      </c>
      <c r="D584" s="9" t="s">
        <v>464</v>
      </c>
      <c r="E584" s="10">
        <f>E585</f>
        <v>1458660</v>
      </c>
      <c r="F584" s="10">
        <f>F585</f>
        <v>1423289.98</v>
      </c>
      <c r="G584" s="10">
        <f>G585</f>
        <v>1032137.08</v>
      </c>
      <c r="H584" s="10">
        <f>H585</f>
        <v>1016831.32</v>
      </c>
      <c r="I584" s="25">
        <f t="shared" si="82"/>
        <v>98.51708069629666</v>
      </c>
    </row>
    <row r="585" spans="1:9" ht="15.75" outlineLevel="4">
      <c r="A585" s="15"/>
      <c r="B585" s="15"/>
      <c r="C585" s="15" t="s">
        <v>447</v>
      </c>
      <c r="D585" s="9" t="s">
        <v>465</v>
      </c>
      <c r="E585" s="10">
        <v>1458660</v>
      </c>
      <c r="F585" s="10">
        <v>1423289.98</v>
      </c>
      <c r="G585" s="10">
        <v>1032137.08</v>
      </c>
      <c r="H585" s="10">
        <v>1016831.32</v>
      </c>
      <c r="I585" s="25">
        <f t="shared" si="82"/>
        <v>98.51708069629666</v>
      </c>
    </row>
    <row r="586" spans="1:9" ht="15.75" outlineLevel="4">
      <c r="A586" s="15"/>
      <c r="B586" s="15"/>
      <c r="C586" s="15" t="s">
        <v>448</v>
      </c>
      <c r="D586" s="9" t="s">
        <v>479</v>
      </c>
      <c r="E586" s="10">
        <f>E587</f>
        <v>18500</v>
      </c>
      <c r="F586" s="10">
        <f>F587</f>
        <v>15554.02</v>
      </c>
      <c r="G586" s="10">
        <f>G587</f>
        <v>10287.02</v>
      </c>
      <c r="H586" s="10">
        <f>H587</f>
        <v>10287.02</v>
      </c>
      <c r="I586" s="25">
        <f t="shared" si="82"/>
        <v>100</v>
      </c>
    </row>
    <row r="587" spans="1:9" ht="30" outlineLevel="4">
      <c r="A587" s="15"/>
      <c r="B587" s="15"/>
      <c r="C587" s="15" t="s">
        <v>449</v>
      </c>
      <c r="D587" s="9" t="s">
        <v>482</v>
      </c>
      <c r="E587" s="10">
        <v>18500</v>
      </c>
      <c r="F587" s="10">
        <v>15554.02</v>
      </c>
      <c r="G587" s="10">
        <v>10287.02</v>
      </c>
      <c r="H587" s="10">
        <v>10287.02</v>
      </c>
      <c r="I587" s="25">
        <f t="shared" si="82"/>
        <v>100</v>
      </c>
    </row>
    <row r="588" spans="1:9" ht="15.75" outlineLevel="2">
      <c r="A588" s="5"/>
      <c r="B588" s="5" t="s">
        <v>21</v>
      </c>
      <c r="C588" s="5" t="s">
        <v>1</v>
      </c>
      <c r="D588" s="9" t="s">
        <v>22</v>
      </c>
      <c r="E588" s="10">
        <f>E589+E593</f>
        <v>0</v>
      </c>
      <c r="F588" s="10">
        <f>F589+F593</f>
        <v>828100</v>
      </c>
      <c r="G588" s="10">
        <f>G589+G593</f>
        <v>828100</v>
      </c>
      <c r="H588" s="10">
        <f>H589+H593</f>
        <v>519378.67</v>
      </c>
      <c r="I588" s="25">
        <f t="shared" si="82"/>
        <v>62.719317715251776</v>
      </c>
    </row>
    <row r="589" spans="1:9" ht="30" outlineLevel="3">
      <c r="A589" s="5"/>
      <c r="B589" s="5" t="s">
        <v>101</v>
      </c>
      <c r="C589" s="5" t="s">
        <v>1</v>
      </c>
      <c r="D589" s="9" t="s">
        <v>102</v>
      </c>
      <c r="E589" s="10">
        <f>E590</f>
        <v>0</v>
      </c>
      <c r="F589" s="10">
        <f aca="true" t="shared" si="89" ref="F589:H591">F590</f>
        <v>738100</v>
      </c>
      <c r="G589" s="10">
        <f t="shared" si="89"/>
        <v>738100</v>
      </c>
      <c r="H589" s="10">
        <f t="shared" si="89"/>
        <v>429378.67</v>
      </c>
      <c r="I589" s="25">
        <f t="shared" si="82"/>
        <v>58.173509009619295</v>
      </c>
    </row>
    <row r="590" spans="1:9" ht="15.75" outlineLevel="4">
      <c r="A590" s="5"/>
      <c r="B590" s="5" t="s">
        <v>172</v>
      </c>
      <c r="C590" s="5" t="s">
        <v>1</v>
      </c>
      <c r="D590" s="9" t="s">
        <v>173</v>
      </c>
      <c r="E590" s="10">
        <f>E591</f>
        <v>0</v>
      </c>
      <c r="F590" s="10">
        <f t="shared" si="89"/>
        <v>738100</v>
      </c>
      <c r="G590" s="10">
        <f t="shared" si="89"/>
        <v>738100</v>
      </c>
      <c r="H590" s="10">
        <f t="shared" si="89"/>
        <v>429378.67</v>
      </c>
      <c r="I590" s="25">
        <f t="shared" si="82"/>
        <v>58.173509009619295</v>
      </c>
    </row>
    <row r="591" spans="1:9" ht="15.75" outlineLevel="4">
      <c r="A591" s="15"/>
      <c r="B591" s="15"/>
      <c r="C591" s="15" t="s">
        <v>446</v>
      </c>
      <c r="D591" s="9" t="s">
        <v>464</v>
      </c>
      <c r="E591" s="10">
        <f>E592</f>
        <v>0</v>
      </c>
      <c r="F591" s="10">
        <f t="shared" si="89"/>
        <v>738100</v>
      </c>
      <c r="G591" s="10">
        <f t="shared" si="89"/>
        <v>738100</v>
      </c>
      <c r="H591" s="10">
        <f t="shared" si="89"/>
        <v>429378.67</v>
      </c>
      <c r="I591" s="25">
        <f aca="true" t="shared" si="90" ref="I591:I650">H591/G591*100</f>
        <v>58.173509009619295</v>
      </c>
    </row>
    <row r="592" spans="1:9" ht="15.75" outlineLevel="5">
      <c r="A592" s="5"/>
      <c r="B592" s="5"/>
      <c r="C592" s="15" t="s">
        <v>447</v>
      </c>
      <c r="D592" s="9" t="s">
        <v>465</v>
      </c>
      <c r="E592" s="10">
        <v>0</v>
      </c>
      <c r="F592" s="10">
        <v>738100</v>
      </c>
      <c r="G592" s="10">
        <v>738100</v>
      </c>
      <c r="H592" s="10">
        <v>429378.67</v>
      </c>
      <c r="I592" s="25">
        <f t="shared" si="90"/>
        <v>58.173509009619295</v>
      </c>
    </row>
    <row r="593" spans="1:9" ht="30" outlineLevel="3">
      <c r="A593" s="5"/>
      <c r="B593" s="5" t="s">
        <v>330</v>
      </c>
      <c r="C593" s="5" t="s">
        <v>1</v>
      </c>
      <c r="D593" s="9" t="s">
        <v>331</v>
      </c>
      <c r="E593" s="10">
        <f>E594</f>
        <v>0</v>
      </c>
      <c r="F593" s="10">
        <f aca="true" t="shared" si="91" ref="F593:H595">F594</f>
        <v>90000</v>
      </c>
      <c r="G593" s="10">
        <f t="shared" si="91"/>
        <v>90000</v>
      </c>
      <c r="H593" s="10">
        <f t="shared" si="91"/>
        <v>90000</v>
      </c>
      <c r="I593" s="25">
        <f t="shared" si="90"/>
        <v>100</v>
      </c>
    </row>
    <row r="594" spans="1:9" ht="15.75" outlineLevel="4">
      <c r="A594" s="5"/>
      <c r="B594" s="5" t="s">
        <v>332</v>
      </c>
      <c r="C594" s="5" t="s">
        <v>1</v>
      </c>
      <c r="D594" s="9" t="s">
        <v>333</v>
      </c>
      <c r="E594" s="10">
        <f>E595</f>
        <v>0</v>
      </c>
      <c r="F594" s="10">
        <f t="shared" si="91"/>
        <v>90000</v>
      </c>
      <c r="G594" s="10">
        <f t="shared" si="91"/>
        <v>90000</v>
      </c>
      <c r="H594" s="10">
        <f t="shared" si="91"/>
        <v>90000</v>
      </c>
      <c r="I594" s="25">
        <f t="shared" si="90"/>
        <v>100</v>
      </c>
    </row>
    <row r="595" spans="1:9" ht="30" outlineLevel="4">
      <c r="A595" s="15"/>
      <c r="B595" s="15"/>
      <c r="C595" s="15" t="s">
        <v>456</v>
      </c>
      <c r="D595" s="9" t="s">
        <v>476</v>
      </c>
      <c r="E595" s="10">
        <f>E596</f>
        <v>0</v>
      </c>
      <c r="F595" s="10">
        <f t="shared" si="91"/>
        <v>90000</v>
      </c>
      <c r="G595" s="10">
        <f t="shared" si="91"/>
        <v>90000</v>
      </c>
      <c r="H595" s="10">
        <f t="shared" si="91"/>
        <v>90000</v>
      </c>
      <c r="I595" s="25">
        <f t="shared" si="90"/>
        <v>100</v>
      </c>
    </row>
    <row r="596" spans="1:9" ht="15.75" outlineLevel="5">
      <c r="A596" s="5"/>
      <c r="B596" s="5"/>
      <c r="C596" s="15" t="s">
        <v>457</v>
      </c>
      <c r="D596" s="9" t="s">
        <v>477</v>
      </c>
      <c r="E596" s="10">
        <v>0</v>
      </c>
      <c r="F596" s="10">
        <v>90000</v>
      </c>
      <c r="G596" s="10">
        <v>90000</v>
      </c>
      <c r="H596" s="10">
        <v>90000</v>
      </c>
      <c r="I596" s="25">
        <f t="shared" si="90"/>
        <v>100</v>
      </c>
    </row>
    <row r="597" spans="1:9" ht="15.75" outlineLevel="1">
      <c r="A597" s="5" t="s">
        <v>334</v>
      </c>
      <c r="B597" s="5" t="s">
        <v>1</v>
      </c>
      <c r="C597" s="5" t="s">
        <v>1</v>
      </c>
      <c r="D597" s="9" t="s">
        <v>509</v>
      </c>
      <c r="E597" s="10">
        <f>E598+E606+E615</f>
        <v>3289700</v>
      </c>
      <c r="F597" s="10">
        <f>F598+F606+F615</f>
        <v>4459997</v>
      </c>
      <c r="G597" s="10">
        <f>G598+G606+G615</f>
        <v>3084616.86</v>
      </c>
      <c r="H597" s="10">
        <f>H598+H606+H615</f>
        <v>3084616.86</v>
      </c>
      <c r="I597" s="25">
        <f t="shared" si="90"/>
        <v>100</v>
      </c>
    </row>
    <row r="598" spans="1:9" ht="30" outlineLevel="2">
      <c r="A598" s="5"/>
      <c r="B598" s="5" t="s">
        <v>4</v>
      </c>
      <c r="C598" s="5" t="s">
        <v>1</v>
      </c>
      <c r="D598" s="9" t="s">
        <v>5</v>
      </c>
      <c r="E598" s="10">
        <f>E599</f>
        <v>963300</v>
      </c>
      <c r="F598" s="10">
        <f>F599</f>
        <v>1132382</v>
      </c>
      <c r="G598" s="10">
        <f>G599</f>
        <v>679586.32</v>
      </c>
      <c r="H598" s="10">
        <f>H599</f>
        <v>679586.32</v>
      </c>
      <c r="I598" s="25">
        <f t="shared" si="90"/>
        <v>100</v>
      </c>
    </row>
    <row r="599" spans="1:9" ht="15.75" outlineLevel="3">
      <c r="A599" s="5"/>
      <c r="B599" s="5" t="s">
        <v>14</v>
      </c>
      <c r="C599" s="5" t="s">
        <v>1</v>
      </c>
      <c r="D599" s="9" t="s">
        <v>15</v>
      </c>
      <c r="E599" s="10">
        <f>E600+E602+E604</f>
        <v>963300</v>
      </c>
      <c r="F599" s="10">
        <f>F600+F602+F604</f>
        <v>1132382</v>
      </c>
      <c r="G599" s="10">
        <f>G600+G602+G604</f>
        <v>679586.32</v>
      </c>
      <c r="H599" s="10">
        <f>H600+H602+H604</f>
        <v>679586.32</v>
      </c>
      <c r="I599" s="25">
        <f t="shared" si="90"/>
        <v>100</v>
      </c>
    </row>
    <row r="600" spans="1:9" ht="30" outlineLevel="3">
      <c r="A600" s="15"/>
      <c r="B600" s="15"/>
      <c r="C600" s="15" t="s">
        <v>443</v>
      </c>
      <c r="D600" s="9" t="s">
        <v>461</v>
      </c>
      <c r="E600" s="10">
        <f>E601</f>
        <v>860000</v>
      </c>
      <c r="F600" s="10">
        <f>F601</f>
        <v>894702</v>
      </c>
      <c r="G600" s="10">
        <f>G601</f>
        <v>535408.85</v>
      </c>
      <c r="H600" s="10">
        <f>H601</f>
        <v>535408.85</v>
      </c>
      <c r="I600" s="25">
        <f t="shared" si="90"/>
        <v>100</v>
      </c>
    </row>
    <row r="601" spans="1:9" ht="15.75" outlineLevel="3">
      <c r="A601" s="15"/>
      <c r="B601" s="15"/>
      <c r="C601" s="15" t="s">
        <v>444</v>
      </c>
      <c r="D601" s="9" t="s">
        <v>463</v>
      </c>
      <c r="E601" s="10">
        <v>860000</v>
      </c>
      <c r="F601" s="10">
        <v>894702</v>
      </c>
      <c r="G601" s="10">
        <v>535408.85</v>
      </c>
      <c r="H601" s="10">
        <v>535408.85</v>
      </c>
      <c r="I601" s="25">
        <f t="shared" si="90"/>
        <v>100</v>
      </c>
    </row>
    <row r="602" spans="1:9" ht="15.75" outlineLevel="3">
      <c r="A602" s="15"/>
      <c r="B602" s="15"/>
      <c r="C602" s="15" t="s">
        <v>446</v>
      </c>
      <c r="D602" s="9" t="s">
        <v>464</v>
      </c>
      <c r="E602" s="10">
        <f>E603</f>
        <v>82700</v>
      </c>
      <c r="F602" s="10">
        <f>F603</f>
        <v>216580</v>
      </c>
      <c r="G602" s="10">
        <f>G603</f>
        <v>128227.47</v>
      </c>
      <c r="H602" s="10">
        <f>H603</f>
        <v>128227.47</v>
      </c>
      <c r="I602" s="25">
        <f t="shared" si="90"/>
        <v>100</v>
      </c>
    </row>
    <row r="603" spans="1:9" ht="15.75" outlineLevel="3">
      <c r="A603" s="15"/>
      <c r="B603" s="15"/>
      <c r="C603" s="15" t="s">
        <v>447</v>
      </c>
      <c r="D603" s="9" t="s">
        <v>465</v>
      </c>
      <c r="E603" s="10">
        <v>82700</v>
      </c>
      <c r="F603" s="10">
        <v>216580</v>
      </c>
      <c r="G603" s="10">
        <v>128227.47</v>
      </c>
      <c r="H603" s="10">
        <v>128227.47</v>
      </c>
      <c r="I603" s="25">
        <f t="shared" si="90"/>
        <v>100</v>
      </c>
    </row>
    <row r="604" spans="1:9" ht="15.75" outlineLevel="3">
      <c r="A604" s="15"/>
      <c r="B604" s="15"/>
      <c r="C604" s="15" t="s">
        <v>448</v>
      </c>
      <c r="D604" s="9" t="s">
        <v>479</v>
      </c>
      <c r="E604" s="10">
        <f>E605</f>
        <v>20600</v>
      </c>
      <c r="F604" s="10">
        <f>F605</f>
        <v>21100</v>
      </c>
      <c r="G604" s="10">
        <f>G605</f>
        <v>15950</v>
      </c>
      <c r="H604" s="10">
        <f>H605</f>
        <v>15950</v>
      </c>
      <c r="I604" s="25">
        <f t="shared" si="90"/>
        <v>100</v>
      </c>
    </row>
    <row r="605" spans="1:9" ht="30" outlineLevel="5">
      <c r="A605" s="5"/>
      <c r="B605" s="5"/>
      <c r="C605" s="15" t="s">
        <v>449</v>
      </c>
      <c r="D605" s="9" t="s">
        <v>482</v>
      </c>
      <c r="E605" s="10">
        <v>20600</v>
      </c>
      <c r="F605" s="10">
        <v>21100</v>
      </c>
      <c r="G605" s="10">
        <v>15950</v>
      </c>
      <c r="H605" s="10">
        <v>15950</v>
      </c>
      <c r="I605" s="25">
        <f t="shared" si="90"/>
        <v>100</v>
      </c>
    </row>
    <row r="606" spans="1:9" ht="45" outlineLevel="2">
      <c r="A606" s="5"/>
      <c r="B606" s="5" t="s">
        <v>299</v>
      </c>
      <c r="C606" s="5" t="s">
        <v>1</v>
      </c>
      <c r="D606" s="9" t="s">
        <v>300</v>
      </c>
      <c r="E606" s="10">
        <f>E607</f>
        <v>1226400</v>
      </c>
      <c r="F606" s="10">
        <f aca="true" t="shared" si="92" ref="F606:H607">F607</f>
        <v>2227615</v>
      </c>
      <c r="G606" s="10">
        <f t="shared" si="92"/>
        <v>1421193.54</v>
      </c>
      <c r="H606" s="10">
        <f t="shared" si="92"/>
        <v>1421193.54</v>
      </c>
      <c r="I606" s="25">
        <f t="shared" si="90"/>
        <v>100</v>
      </c>
    </row>
    <row r="607" spans="1:9" ht="15.75" outlineLevel="3">
      <c r="A607" s="5"/>
      <c r="B607" s="5" t="s">
        <v>301</v>
      </c>
      <c r="C607" s="5" t="s">
        <v>1</v>
      </c>
      <c r="D607" s="9" t="s">
        <v>296</v>
      </c>
      <c r="E607" s="10">
        <f>E608</f>
        <v>1226400</v>
      </c>
      <c r="F607" s="10">
        <f t="shared" si="92"/>
        <v>2227615</v>
      </c>
      <c r="G607" s="10">
        <f t="shared" si="92"/>
        <v>1421193.54</v>
      </c>
      <c r="H607" s="10">
        <f t="shared" si="92"/>
        <v>1421193.54</v>
      </c>
      <c r="I607" s="25">
        <f t="shared" si="90"/>
        <v>100</v>
      </c>
    </row>
    <row r="608" spans="1:9" ht="15.75" outlineLevel="4">
      <c r="A608" s="5"/>
      <c r="B608" s="5" t="s">
        <v>302</v>
      </c>
      <c r="C608" s="5" t="s">
        <v>1</v>
      </c>
      <c r="D608" s="9" t="s">
        <v>298</v>
      </c>
      <c r="E608" s="10">
        <f>E609+E611+E613</f>
        <v>1226400</v>
      </c>
      <c r="F608" s="10">
        <f>F609+F611+F613</f>
        <v>2227615</v>
      </c>
      <c r="G608" s="10">
        <f>G609+G611+G613</f>
        <v>1421193.54</v>
      </c>
      <c r="H608" s="10">
        <f>H609+H611+H613</f>
        <v>1421193.54</v>
      </c>
      <c r="I608" s="25">
        <f t="shared" si="90"/>
        <v>100</v>
      </c>
    </row>
    <row r="609" spans="1:9" ht="30" outlineLevel="4">
      <c r="A609" s="15"/>
      <c r="B609" s="15"/>
      <c r="C609" s="15" t="s">
        <v>443</v>
      </c>
      <c r="D609" s="9" t="s">
        <v>461</v>
      </c>
      <c r="E609" s="10">
        <f>E610</f>
        <v>944300</v>
      </c>
      <c r="F609" s="10">
        <f>F610</f>
        <v>1567756</v>
      </c>
      <c r="G609" s="10">
        <f>G610</f>
        <v>1085069.79</v>
      </c>
      <c r="H609" s="10">
        <f>H610</f>
        <v>1085069.79</v>
      </c>
      <c r="I609" s="25">
        <f t="shared" si="90"/>
        <v>100</v>
      </c>
    </row>
    <row r="610" spans="1:9" ht="15.75" outlineLevel="4">
      <c r="A610" s="15"/>
      <c r="B610" s="15"/>
      <c r="C610" s="15" t="s">
        <v>450</v>
      </c>
      <c r="D610" s="9" t="s">
        <v>462</v>
      </c>
      <c r="E610" s="10">
        <v>944300</v>
      </c>
      <c r="F610" s="10">
        <v>1567756</v>
      </c>
      <c r="G610" s="10">
        <v>1085069.79</v>
      </c>
      <c r="H610" s="10">
        <v>1085069.79</v>
      </c>
      <c r="I610" s="25">
        <f t="shared" si="90"/>
        <v>100</v>
      </c>
    </row>
    <row r="611" spans="1:9" ht="15.75" outlineLevel="4">
      <c r="A611" s="15"/>
      <c r="B611" s="15"/>
      <c r="C611" s="15" t="s">
        <v>446</v>
      </c>
      <c r="D611" s="9" t="s">
        <v>464</v>
      </c>
      <c r="E611" s="10">
        <f>E612</f>
        <v>282000</v>
      </c>
      <c r="F611" s="10">
        <f>F612</f>
        <v>642920</v>
      </c>
      <c r="G611" s="10">
        <f>G612</f>
        <v>333185.75</v>
      </c>
      <c r="H611" s="10">
        <f>H612</f>
        <v>333185.75</v>
      </c>
      <c r="I611" s="25">
        <f t="shared" si="90"/>
        <v>100</v>
      </c>
    </row>
    <row r="612" spans="1:9" ht="15.75" outlineLevel="4">
      <c r="A612" s="15"/>
      <c r="B612" s="15"/>
      <c r="C612" s="15" t="s">
        <v>447</v>
      </c>
      <c r="D612" s="9" t="s">
        <v>465</v>
      </c>
      <c r="E612" s="10">
        <v>282000</v>
      </c>
      <c r="F612" s="10">
        <v>642920</v>
      </c>
      <c r="G612" s="10">
        <v>333185.75</v>
      </c>
      <c r="H612" s="10">
        <v>333185.75</v>
      </c>
      <c r="I612" s="25">
        <f t="shared" si="90"/>
        <v>100</v>
      </c>
    </row>
    <row r="613" spans="1:9" ht="15.75" outlineLevel="4">
      <c r="A613" s="15"/>
      <c r="B613" s="15"/>
      <c r="C613" s="15" t="s">
        <v>448</v>
      </c>
      <c r="D613" s="9" t="s">
        <v>479</v>
      </c>
      <c r="E613" s="10">
        <f>E614</f>
        <v>100</v>
      </c>
      <c r="F613" s="10">
        <f>F614</f>
        <v>16939</v>
      </c>
      <c r="G613" s="10">
        <f>G614</f>
        <v>2938</v>
      </c>
      <c r="H613" s="10">
        <f>H614</f>
        <v>2938</v>
      </c>
      <c r="I613" s="25">
        <f t="shared" si="90"/>
        <v>100</v>
      </c>
    </row>
    <row r="614" spans="1:9" ht="30" outlineLevel="5">
      <c r="A614" s="5"/>
      <c r="B614" s="5"/>
      <c r="C614" s="15" t="s">
        <v>449</v>
      </c>
      <c r="D614" s="9" t="s">
        <v>482</v>
      </c>
      <c r="E614" s="10">
        <v>100</v>
      </c>
      <c r="F614" s="10">
        <v>16939</v>
      </c>
      <c r="G614" s="10">
        <v>2938</v>
      </c>
      <c r="H614" s="10">
        <v>2938</v>
      </c>
      <c r="I614" s="25">
        <f t="shared" si="90"/>
        <v>100</v>
      </c>
    </row>
    <row r="615" spans="1:9" ht="15.75" outlineLevel="2">
      <c r="A615" s="5"/>
      <c r="B615" s="5" t="s">
        <v>111</v>
      </c>
      <c r="C615" s="5" t="s">
        <v>1</v>
      </c>
      <c r="D615" s="9" t="s">
        <v>112</v>
      </c>
      <c r="E615" s="10">
        <f>E616+E619</f>
        <v>1100000</v>
      </c>
      <c r="F615" s="10">
        <f>F616+F619</f>
        <v>1100000</v>
      </c>
      <c r="G615" s="10">
        <f>G616+G619</f>
        <v>983837</v>
      </c>
      <c r="H615" s="10">
        <f>H616+H619</f>
        <v>983837</v>
      </c>
      <c r="I615" s="25">
        <f t="shared" si="90"/>
        <v>100</v>
      </c>
    </row>
    <row r="616" spans="1:9" ht="30" outlineLevel="3">
      <c r="A616" s="5"/>
      <c r="B616" s="5" t="s">
        <v>335</v>
      </c>
      <c r="C616" s="5" t="s">
        <v>1</v>
      </c>
      <c r="D616" s="9" t="s">
        <v>336</v>
      </c>
      <c r="E616" s="10">
        <f>E617</f>
        <v>100000</v>
      </c>
      <c r="F616" s="10">
        <f aca="true" t="shared" si="93" ref="F616:H617">F617</f>
        <v>100000</v>
      </c>
      <c r="G616" s="10">
        <f t="shared" si="93"/>
        <v>80496</v>
      </c>
      <c r="H616" s="10">
        <f t="shared" si="93"/>
        <v>80496</v>
      </c>
      <c r="I616" s="25">
        <f t="shared" si="90"/>
        <v>100</v>
      </c>
    </row>
    <row r="617" spans="1:9" ht="15.75" outlineLevel="3">
      <c r="A617" s="15"/>
      <c r="B617" s="15"/>
      <c r="C617" s="15" t="s">
        <v>446</v>
      </c>
      <c r="D617" s="9" t="s">
        <v>464</v>
      </c>
      <c r="E617" s="10">
        <f>E618</f>
        <v>100000</v>
      </c>
      <c r="F617" s="10">
        <f t="shared" si="93"/>
        <v>100000</v>
      </c>
      <c r="G617" s="10">
        <f t="shared" si="93"/>
        <v>80496</v>
      </c>
      <c r="H617" s="10">
        <f t="shared" si="93"/>
        <v>80496</v>
      </c>
      <c r="I617" s="25">
        <f t="shared" si="90"/>
        <v>100</v>
      </c>
    </row>
    <row r="618" spans="1:9" ht="15.75" outlineLevel="5">
      <c r="A618" s="5"/>
      <c r="B618" s="5"/>
      <c r="C618" s="15" t="s">
        <v>447</v>
      </c>
      <c r="D618" s="9" t="s">
        <v>465</v>
      </c>
      <c r="E618" s="10">
        <v>100000</v>
      </c>
      <c r="F618" s="10">
        <v>100000</v>
      </c>
      <c r="G618" s="10">
        <v>80496</v>
      </c>
      <c r="H618" s="10">
        <v>80496</v>
      </c>
      <c r="I618" s="25">
        <f t="shared" si="90"/>
        <v>100</v>
      </c>
    </row>
    <row r="619" spans="1:9" ht="30" outlineLevel="3">
      <c r="A619" s="5"/>
      <c r="B619" s="5" t="s">
        <v>337</v>
      </c>
      <c r="C619" s="5" t="s">
        <v>1</v>
      </c>
      <c r="D619" s="9" t="s">
        <v>338</v>
      </c>
      <c r="E619" s="10">
        <f>E620+E622</f>
        <v>1000000</v>
      </c>
      <c r="F619" s="10">
        <f>F620+F622</f>
        <v>1000000</v>
      </c>
      <c r="G619" s="10">
        <f>G620+G622</f>
        <v>903341</v>
      </c>
      <c r="H619" s="10">
        <f>H620+H622</f>
        <v>903341</v>
      </c>
      <c r="I619" s="25">
        <f t="shared" si="90"/>
        <v>100</v>
      </c>
    </row>
    <row r="620" spans="1:9" ht="15.75" outlineLevel="3">
      <c r="A620" s="15"/>
      <c r="B620" s="15"/>
      <c r="C620" s="15" t="s">
        <v>446</v>
      </c>
      <c r="D620" s="9" t="s">
        <v>464</v>
      </c>
      <c r="E620" s="10">
        <f>E621</f>
        <v>567000</v>
      </c>
      <c r="F620" s="10">
        <f>F621</f>
        <v>567000</v>
      </c>
      <c r="G620" s="10">
        <f>G621</f>
        <v>550000</v>
      </c>
      <c r="H620" s="10">
        <f>H621</f>
        <v>550000</v>
      </c>
      <c r="I620" s="25">
        <f t="shared" si="90"/>
        <v>100</v>
      </c>
    </row>
    <row r="621" spans="1:9" ht="15.75" outlineLevel="5">
      <c r="A621" s="5"/>
      <c r="B621" s="5"/>
      <c r="C621" s="15" t="s">
        <v>447</v>
      </c>
      <c r="D621" s="9" t="s">
        <v>465</v>
      </c>
      <c r="E621" s="10">
        <v>567000</v>
      </c>
      <c r="F621" s="10">
        <v>567000</v>
      </c>
      <c r="G621" s="10">
        <v>550000</v>
      </c>
      <c r="H621" s="10">
        <v>550000</v>
      </c>
      <c r="I621" s="25">
        <f t="shared" si="90"/>
        <v>100</v>
      </c>
    </row>
    <row r="622" spans="1:9" ht="30" outlineLevel="5">
      <c r="A622" s="15"/>
      <c r="B622" s="15"/>
      <c r="C622" s="15" t="s">
        <v>456</v>
      </c>
      <c r="D622" s="9" t="s">
        <v>476</v>
      </c>
      <c r="E622" s="10">
        <f>E623</f>
        <v>433000</v>
      </c>
      <c r="F622" s="10">
        <f>F623</f>
        <v>433000</v>
      </c>
      <c r="G622" s="10">
        <f>G623</f>
        <v>353341</v>
      </c>
      <c r="H622" s="10">
        <f>H623</f>
        <v>353341</v>
      </c>
      <c r="I622" s="25">
        <f t="shared" si="90"/>
        <v>100</v>
      </c>
    </row>
    <row r="623" spans="1:9" ht="15.75" outlineLevel="5">
      <c r="A623" s="5"/>
      <c r="B623" s="5"/>
      <c r="C623" s="15" t="s">
        <v>457</v>
      </c>
      <c r="D623" s="9" t="s">
        <v>477</v>
      </c>
      <c r="E623" s="10">
        <v>433000</v>
      </c>
      <c r="F623" s="10">
        <v>433000</v>
      </c>
      <c r="G623" s="10">
        <v>353341</v>
      </c>
      <c r="H623" s="10">
        <v>353341</v>
      </c>
      <c r="I623" s="25">
        <f t="shared" si="90"/>
        <v>100</v>
      </c>
    </row>
    <row r="624" spans="1:9" ht="15.75" collapsed="1">
      <c r="A624" s="6" t="s">
        <v>339</v>
      </c>
      <c r="B624" s="6" t="s">
        <v>1</v>
      </c>
      <c r="C624" s="6" t="s">
        <v>1</v>
      </c>
      <c r="D624" s="7" t="s">
        <v>510</v>
      </c>
      <c r="E624" s="8">
        <f>E625+E650</f>
        <v>14294700</v>
      </c>
      <c r="F624" s="8">
        <f>F625+F650</f>
        <v>22676210.66</v>
      </c>
      <c r="G624" s="8">
        <f>G625+G650</f>
        <v>14666717.03</v>
      </c>
      <c r="H624" s="8">
        <f>H625+H650</f>
        <v>13227777.37</v>
      </c>
      <c r="I624" s="24">
        <f t="shared" si="90"/>
        <v>90.18908146208368</v>
      </c>
    </row>
    <row r="625" spans="1:9" ht="15.75" outlineLevel="1">
      <c r="A625" s="15" t="s">
        <v>340</v>
      </c>
      <c r="B625" s="5" t="s">
        <v>1</v>
      </c>
      <c r="C625" s="5" t="s">
        <v>1</v>
      </c>
      <c r="D625" s="9" t="s">
        <v>511</v>
      </c>
      <c r="E625" s="10">
        <f>E626+E631+E639</f>
        <v>14294700</v>
      </c>
      <c r="F625" s="10">
        <f>F626+F631+F639</f>
        <v>17852801.5</v>
      </c>
      <c r="G625" s="10">
        <f>G626+G631+G639</f>
        <v>11843933.87</v>
      </c>
      <c r="H625" s="10">
        <f>H626+H631+H639</f>
        <v>11813007.37</v>
      </c>
      <c r="I625" s="25">
        <f t="shared" si="90"/>
        <v>99.73888320941798</v>
      </c>
    </row>
    <row r="626" spans="1:9" ht="30" outlineLevel="2">
      <c r="A626" s="5"/>
      <c r="B626" s="5" t="s">
        <v>71</v>
      </c>
      <c r="C626" s="5" t="s">
        <v>1</v>
      </c>
      <c r="D626" s="9" t="s">
        <v>72</v>
      </c>
      <c r="E626" s="10">
        <f>E627</f>
        <v>0</v>
      </c>
      <c r="F626" s="10">
        <f aca="true" t="shared" si="94" ref="F626:H629">F627</f>
        <v>304406</v>
      </c>
      <c r="G626" s="10">
        <f t="shared" si="94"/>
        <v>304406</v>
      </c>
      <c r="H626" s="10">
        <f t="shared" si="94"/>
        <v>304406</v>
      </c>
      <c r="I626" s="25">
        <f t="shared" si="90"/>
        <v>100</v>
      </c>
    </row>
    <row r="627" spans="1:9" ht="15.75" outlineLevel="3">
      <c r="A627" s="5"/>
      <c r="B627" s="5" t="s">
        <v>341</v>
      </c>
      <c r="C627" s="5" t="s">
        <v>1</v>
      </c>
      <c r="D627" s="9" t="s">
        <v>342</v>
      </c>
      <c r="E627" s="10">
        <f>E628</f>
        <v>0</v>
      </c>
      <c r="F627" s="10">
        <f t="shared" si="94"/>
        <v>304406</v>
      </c>
      <c r="G627" s="10">
        <f t="shared" si="94"/>
        <v>304406</v>
      </c>
      <c r="H627" s="10">
        <f t="shared" si="94"/>
        <v>304406</v>
      </c>
      <c r="I627" s="25">
        <f t="shared" si="90"/>
        <v>100</v>
      </c>
    </row>
    <row r="628" spans="1:9" ht="45" outlineLevel="4">
      <c r="A628" s="5"/>
      <c r="B628" s="5" t="s">
        <v>343</v>
      </c>
      <c r="C628" s="5" t="s">
        <v>1</v>
      </c>
      <c r="D628" s="9" t="s">
        <v>344</v>
      </c>
      <c r="E628" s="10">
        <f>E629</f>
        <v>0</v>
      </c>
      <c r="F628" s="10">
        <f t="shared" si="94"/>
        <v>304406</v>
      </c>
      <c r="G628" s="10">
        <f t="shared" si="94"/>
        <v>304406</v>
      </c>
      <c r="H628" s="10">
        <f t="shared" si="94"/>
        <v>304406</v>
      </c>
      <c r="I628" s="25">
        <f t="shared" si="90"/>
        <v>100</v>
      </c>
    </row>
    <row r="629" spans="1:9" ht="30" outlineLevel="4">
      <c r="A629" s="15"/>
      <c r="B629" s="15"/>
      <c r="C629" s="15" t="s">
        <v>456</v>
      </c>
      <c r="D629" s="9" t="s">
        <v>476</v>
      </c>
      <c r="E629" s="10">
        <f>E630</f>
        <v>0</v>
      </c>
      <c r="F629" s="10">
        <f t="shared" si="94"/>
        <v>304406</v>
      </c>
      <c r="G629" s="10">
        <f t="shared" si="94"/>
        <v>304406</v>
      </c>
      <c r="H629" s="10">
        <f t="shared" si="94"/>
        <v>304406</v>
      </c>
      <c r="I629" s="25">
        <f t="shared" si="90"/>
        <v>100</v>
      </c>
    </row>
    <row r="630" spans="1:9" ht="15.75" outlineLevel="5">
      <c r="A630" s="5"/>
      <c r="B630" s="5"/>
      <c r="C630" s="15" t="s">
        <v>457</v>
      </c>
      <c r="D630" s="9" t="s">
        <v>477</v>
      </c>
      <c r="E630" s="10">
        <v>0</v>
      </c>
      <c r="F630" s="10">
        <v>304406</v>
      </c>
      <c r="G630" s="10">
        <v>304406</v>
      </c>
      <c r="H630" s="10">
        <v>304406</v>
      </c>
      <c r="I630" s="25">
        <f t="shared" si="90"/>
        <v>100</v>
      </c>
    </row>
    <row r="631" spans="1:9" ht="30" outlineLevel="2">
      <c r="A631" s="5"/>
      <c r="B631" s="5" t="s">
        <v>153</v>
      </c>
      <c r="C631" s="5" t="s">
        <v>1</v>
      </c>
      <c r="D631" s="9" t="s">
        <v>154</v>
      </c>
      <c r="E631" s="10">
        <f>E632</f>
        <v>0</v>
      </c>
      <c r="F631" s="10">
        <f>F632</f>
        <v>2559033</v>
      </c>
      <c r="G631" s="10">
        <f>G632</f>
        <v>8978.619999999999</v>
      </c>
      <c r="H631" s="10">
        <f>H632</f>
        <v>8978.62</v>
      </c>
      <c r="I631" s="25">
        <f t="shared" si="90"/>
        <v>100.00000000000003</v>
      </c>
    </row>
    <row r="632" spans="1:9" ht="15.75" outlineLevel="3">
      <c r="A632" s="5"/>
      <c r="B632" s="5" t="s">
        <v>155</v>
      </c>
      <c r="C632" s="5" t="s">
        <v>1</v>
      </c>
      <c r="D632" s="9" t="s">
        <v>156</v>
      </c>
      <c r="E632" s="10">
        <f>E633+E636</f>
        <v>0</v>
      </c>
      <c r="F632" s="10">
        <f>F633+F636</f>
        <v>2559033</v>
      </c>
      <c r="G632" s="10">
        <f>G633+G636</f>
        <v>8978.619999999999</v>
      </c>
      <c r="H632" s="10">
        <f>H633+H636</f>
        <v>8978.62</v>
      </c>
      <c r="I632" s="25">
        <f t="shared" si="90"/>
        <v>100.00000000000003</v>
      </c>
    </row>
    <row r="633" spans="1:9" ht="30" outlineLevel="4">
      <c r="A633" s="5"/>
      <c r="B633" s="5" t="s">
        <v>345</v>
      </c>
      <c r="C633" s="5" t="s">
        <v>1</v>
      </c>
      <c r="D633" s="9" t="s">
        <v>346</v>
      </c>
      <c r="E633" s="10">
        <f>E634</f>
        <v>0</v>
      </c>
      <c r="F633" s="10">
        <f aca="true" t="shared" si="95" ref="F633:H634">F634</f>
        <v>2079053</v>
      </c>
      <c r="G633" s="10">
        <f t="shared" si="95"/>
        <v>8978.619999999999</v>
      </c>
      <c r="H633" s="10">
        <f t="shared" si="95"/>
        <v>8978.62</v>
      </c>
      <c r="I633" s="25">
        <f t="shared" si="90"/>
        <v>100.00000000000003</v>
      </c>
    </row>
    <row r="634" spans="1:9" ht="15.75" outlineLevel="4">
      <c r="A634" s="15"/>
      <c r="B634" s="15"/>
      <c r="C634" s="15" t="s">
        <v>451</v>
      </c>
      <c r="D634" s="9" t="s">
        <v>472</v>
      </c>
      <c r="E634" s="10">
        <f>E635</f>
        <v>0</v>
      </c>
      <c r="F634" s="10">
        <f t="shared" si="95"/>
        <v>2079053</v>
      </c>
      <c r="G634" s="10">
        <f t="shared" si="95"/>
        <v>8978.619999999999</v>
      </c>
      <c r="H634" s="10">
        <f t="shared" si="95"/>
        <v>8978.62</v>
      </c>
      <c r="I634" s="25">
        <f t="shared" si="90"/>
        <v>100.00000000000003</v>
      </c>
    </row>
    <row r="635" spans="1:9" ht="30" outlineLevel="5">
      <c r="A635" s="5"/>
      <c r="B635" s="5"/>
      <c r="C635" s="15" t="s">
        <v>453</v>
      </c>
      <c r="D635" s="9" t="s">
        <v>473</v>
      </c>
      <c r="E635" s="10">
        <v>0</v>
      </c>
      <c r="F635" s="10">
        <v>2079053</v>
      </c>
      <c r="G635" s="10">
        <v>8978.619999999999</v>
      </c>
      <c r="H635" s="10">
        <v>8978.62</v>
      </c>
      <c r="I635" s="25">
        <f t="shared" si="90"/>
        <v>100.00000000000003</v>
      </c>
    </row>
    <row r="636" spans="1:9" ht="15.75" outlineLevel="4">
      <c r="A636" s="5"/>
      <c r="B636" s="5" t="s">
        <v>347</v>
      </c>
      <c r="C636" s="5" t="s">
        <v>1</v>
      </c>
      <c r="D636" s="9" t="s">
        <v>348</v>
      </c>
      <c r="E636" s="10">
        <f>E637</f>
        <v>0</v>
      </c>
      <c r="F636" s="10">
        <f aca="true" t="shared" si="96" ref="F636:H637">F637</f>
        <v>479980</v>
      </c>
      <c r="G636" s="10">
        <f t="shared" si="96"/>
        <v>0</v>
      </c>
      <c r="H636" s="10">
        <f t="shared" si="96"/>
        <v>0</v>
      </c>
      <c r="I636" s="25">
        <v>0</v>
      </c>
    </row>
    <row r="637" spans="1:9" ht="15.75" outlineLevel="4">
      <c r="A637" s="15"/>
      <c r="B637" s="15"/>
      <c r="C637" s="15" t="s">
        <v>451</v>
      </c>
      <c r="D637" s="9" t="s">
        <v>472</v>
      </c>
      <c r="E637" s="10">
        <f>E638</f>
        <v>0</v>
      </c>
      <c r="F637" s="10">
        <f t="shared" si="96"/>
        <v>479980</v>
      </c>
      <c r="G637" s="10">
        <f t="shared" si="96"/>
        <v>0</v>
      </c>
      <c r="H637" s="10">
        <f t="shared" si="96"/>
        <v>0</v>
      </c>
      <c r="I637" s="25">
        <v>0</v>
      </c>
    </row>
    <row r="638" spans="1:9" ht="30" outlineLevel="5">
      <c r="A638" s="5"/>
      <c r="B638" s="5"/>
      <c r="C638" s="15" t="s">
        <v>453</v>
      </c>
      <c r="D638" s="9" t="s">
        <v>473</v>
      </c>
      <c r="E638" s="10">
        <v>0</v>
      </c>
      <c r="F638" s="10">
        <v>479980</v>
      </c>
      <c r="G638" s="10">
        <v>0</v>
      </c>
      <c r="H638" s="10">
        <v>0</v>
      </c>
      <c r="I638" s="25">
        <v>0</v>
      </c>
    </row>
    <row r="639" spans="1:9" ht="15.75" outlineLevel="2">
      <c r="A639" s="5"/>
      <c r="B639" s="5" t="s">
        <v>21</v>
      </c>
      <c r="C639" s="5" t="s">
        <v>1</v>
      </c>
      <c r="D639" s="9" t="s">
        <v>22</v>
      </c>
      <c r="E639" s="10">
        <f>E640+E644</f>
        <v>14294700</v>
      </c>
      <c r="F639" s="10">
        <f>F640+F644</f>
        <v>14989362.5</v>
      </c>
      <c r="G639" s="10">
        <f>G640+G644</f>
        <v>11530549.25</v>
      </c>
      <c r="H639" s="10">
        <f>H640+H644</f>
        <v>11499622.75</v>
      </c>
      <c r="I639" s="25">
        <f t="shared" si="90"/>
        <v>99.73178641078178</v>
      </c>
    </row>
    <row r="640" spans="1:9" ht="30" outlineLevel="3">
      <c r="A640" s="5"/>
      <c r="B640" s="5" t="s">
        <v>101</v>
      </c>
      <c r="C640" s="5" t="s">
        <v>1</v>
      </c>
      <c r="D640" s="9" t="s">
        <v>102</v>
      </c>
      <c r="E640" s="10">
        <f>E641</f>
        <v>0</v>
      </c>
      <c r="F640" s="10">
        <f aca="true" t="shared" si="97" ref="F640:H642">F641</f>
        <v>86</v>
      </c>
      <c r="G640" s="10">
        <f t="shared" si="97"/>
        <v>86</v>
      </c>
      <c r="H640" s="10">
        <f t="shared" si="97"/>
        <v>0</v>
      </c>
      <c r="I640" s="25">
        <f t="shared" si="90"/>
        <v>0</v>
      </c>
    </row>
    <row r="641" spans="1:9" ht="15.75" outlineLevel="4">
      <c r="A641" s="5"/>
      <c r="B641" s="5" t="s">
        <v>172</v>
      </c>
      <c r="C641" s="5" t="s">
        <v>1</v>
      </c>
      <c r="D641" s="9" t="s">
        <v>173</v>
      </c>
      <c r="E641" s="10">
        <f>E642</f>
        <v>0</v>
      </c>
      <c r="F641" s="10">
        <f t="shared" si="97"/>
        <v>86</v>
      </c>
      <c r="G641" s="10">
        <f t="shared" si="97"/>
        <v>86</v>
      </c>
      <c r="H641" s="10">
        <f t="shared" si="97"/>
        <v>0</v>
      </c>
      <c r="I641" s="25">
        <f t="shared" si="90"/>
        <v>0</v>
      </c>
    </row>
    <row r="642" spans="1:9" ht="30" outlineLevel="4">
      <c r="A642" s="15"/>
      <c r="B642" s="15"/>
      <c r="C642" s="15" t="s">
        <v>456</v>
      </c>
      <c r="D642" s="9" t="s">
        <v>476</v>
      </c>
      <c r="E642" s="10">
        <f>E643</f>
        <v>0</v>
      </c>
      <c r="F642" s="10">
        <f t="shared" si="97"/>
        <v>86</v>
      </c>
      <c r="G642" s="10">
        <f t="shared" si="97"/>
        <v>86</v>
      </c>
      <c r="H642" s="10">
        <f t="shared" si="97"/>
        <v>0</v>
      </c>
      <c r="I642" s="25">
        <f t="shared" si="90"/>
        <v>0</v>
      </c>
    </row>
    <row r="643" spans="1:9" ht="15.75" outlineLevel="5">
      <c r="A643" s="5"/>
      <c r="B643" s="5"/>
      <c r="C643" s="15" t="s">
        <v>457</v>
      </c>
      <c r="D643" s="9" t="s">
        <v>477</v>
      </c>
      <c r="E643" s="10">
        <v>0</v>
      </c>
      <c r="F643" s="10">
        <v>86</v>
      </c>
      <c r="G643" s="10">
        <v>86</v>
      </c>
      <c r="H643" s="10">
        <v>0</v>
      </c>
      <c r="I643" s="25">
        <f t="shared" si="90"/>
        <v>0</v>
      </c>
    </row>
    <row r="644" spans="1:9" ht="30" outlineLevel="3">
      <c r="A644" s="5"/>
      <c r="B644" s="5" t="s">
        <v>23</v>
      </c>
      <c r="C644" s="5" t="s">
        <v>1</v>
      </c>
      <c r="D644" s="9" t="s">
        <v>24</v>
      </c>
      <c r="E644" s="10">
        <f>E645</f>
        <v>14294700</v>
      </c>
      <c r="F644" s="10">
        <f>F645</f>
        <v>14989276.5</v>
      </c>
      <c r="G644" s="10">
        <f>G645</f>
        <v>11530463.25</v>
      </c>
      <c r="H644" s="10">
        <f>H645</f>
        <v>11499622.75</v>
      </c>
      <c r="I644" s="25">
        <f t="shared" si="90"/>
        <v>99.7325302606554</v>
      </c>
    </row>
    <row r="645" spans="1:9" ht="30" outlineLevel="4">
      <c r="A645" s="5"/>
      <c r="B645" s="5" t="s">
        <v>349</v>
      </c>
      <c r="C645" s="5" t="s">
        <v>1</v>
      </c>
      <c r="D645" s="9" t="s">
        <v>350</v>
      </c>
      <c r="E645" s="10">
        <f>E646+E648</f>
        <v>14294700</v>
      </c>
      <c r="F645" s="10">
        <f>F646+F648</f>
        <v>14989276.5</v>
      </c>
      <c r="G645" s="10">
        <f>G646+G648</f>
        <v>11530463.25</v>
      </c>
      <c r="H645" s="10">
        <f>H646+H648</f>
        <v>11499622.75</v>
      </c>
      <c r="I645" s="25">
        <f t="shared" si="90"/>
        <v>99.7325302606554</v>
      </c>
    </row>
    <row r="646" spans="1:9" ht="15.75" outlineLevel="4">
      <c r="A646" s="15"/>
      <c r="B646" s="15"/>
      <c r="C646" s="15" t="s">
        <v>454</v>
      </c>
      <c r="D646" s="9" t="s">
        <v>466</v>
      </c>
      <c r="E646" s="10">
        <f>E647</f>
        <v>276400</v>
      </c>
      <c r="F646" s="10">
        <f>F647</f>
        <v>276400</v>
      </c>
      <c r="G646" s="10">
        <f>G647</f>
        <v>207300</v>
      </c>
      <c r="H646" s="10">
        <f>H647</f>
        <v>176459.5</v>
      </c>
      <c r="I646" s="25">
        <f t="shared" si="90"/>
        <v>85.12276893391221</v>
      </c>
    </row>
    <row r="647" spans="1:9" ht="30" outlineLevel="5">
      <c r="A647" s="5"/>
      <c r="B647" s="5"/>
      <c r="C647" s="15" t="s">
        <v>458</v>
      </c>
      <c r="D647" s="9" t="s">
        <v>468</v>
      </c>
      <c r="E647" s="10">
        <v>276400</v>
      </c>
      <c r="F647" s="10">
        <v>276400</v>
      </c>
      <c r="G647" s="10">
        <v>207300</v>
      </c>
      <c r="H647" s="10">
        <v>176459.5</v>
      </c>
      <c r="I647" s="25">
        <f t="shared" si="90"/>
        <v>85.12276893391221</v>
      </c>
    </row>
    <row r="648" spans="1:9" ht="30" outlineLevel="5">
      <c r="A648" s="15"/>
      <c r="B648" s="15"/>
      <c r="C648" s="15" t="s">
        <v>456</v>
      </c>
      <c r="D648" s="9" t="s">
        <v>476</v>
      </c>
      <c r="E648" s="10">
        <f>E649</f>
        <v>14018300</v>
      </c>
      <c r="F648" s="10">
        <f>F649</f>
        <v>14712876.5</v>
      </c>
      <c r="G648" s="10">
        <f>G649</f>
        <v>11323163.25</v>
      </c>
      <c r="H648" s="10">
        <f>H649</f>
        <v>11323163.25</v>
      </c>
      <c r="I648" s="25">
        <f t="shared" si="90"/>
        <v>100</v>
      </c>
    </row>
    <row r="649" spans="1:9" ht="15.75" outlineLevel="5">
      <c r="A649" s="15"/>
      <c r="B649" s="15"/>
      <c r="C649" s="15" t="s">
        <v>457</v>
      </c>
      <c r="D649" s="9" t="s">
        <v>477</v>
      </c>
      <c r="E649" s="10">
        <v>14018300</v>
      </c>
      <c r="F649" s="10">
        <v>14712876.5</v>
      </c>
      <c r="G649" s="10">
        <v>11323163.25</v>
      </c>
      <c r="H649" s="10">
        <v>11323163.25</v>
      </c>
      <c r="I649" s="25">
        <f t="shared" si="90"/>
        <v>100</v>
      </c>
    </row>
    <row r="650" spans="1:9" ht="15.75" outlineLevel="1">
      <c r="A650" s="5" t="s">
        <v>351</v>
      </c>
      <c r="B650" s="5" t="s">
        <v>1</v>
      </c>
      <c r="C650" s="5" t="s">
        <v>1</v>
      </c>
      <c r="D650" s="9" t="s">
        <v>512</v>
      </c>
      <c r="E650" s="10">
        <f>E651+E656</f>
        <v>0</v>
      </c>
      <c r="F650" s="10">
        <f>F651+F656</f>
        <v>4823409.16</v>
      </c>
      <c r="G650" s="10">
        <f>G651+G656</f>
        <v>2822783.16</v>
      </c>
      <c r="H650" s="10">
        <f>H651+H656</f>
        <v>1414770</v>
      </c>
      <c r="I650" s="25">
        <f t="shared" si="90"/>
        <v>50.119684007183885</v>
      </c>
    </row>
    <row r="651" spans="1:9" ht="15.75" outlineLevel="2">
      <c r="A651" s="5"/>
      <c r="B651" s="5" t="s">
        <v>352</v>
      </c>
      <c r="C651" s="5" t="s">
        <v>1</v>
      </c>
      <c r="D651" s="9" t="s">
        <v>353</v>
      </c>
      <c r="E651" s="10">
        <f>E652</f>
        <v>0</v>
      </c>
      <c r="F651" s="10">
        <f aca="true" t="shared" si="98" ref="F651:H654">F652</f>
        <v>585856</v>
      </c>
      <c r="G651" s="10">
        <f t="shared" si="98"/>
        <v>0</v>
      </c>
      <c r="H651" s="10">
        <f t="shared" si="98"/>
        <v>0</v>
      </c>
      <c r="I651" s="25">
        <v>0</v>
      </c>
    </row>
    <row r="652" spans="1:9" ht="15.75" outlineLevel="3">
      <c r="A652" s="5"/>
      <c r="B652" s="5" t="s">
        <v>354</v>
      </c>
      <c r="C652" s="5" t="s">
        <v>1</v>
      </c>
      <c r="D652" s="9" t="s">
        <v>512</v>
      </c>
      <c r="E652" s="10">
        <f>E653</f>
        <v>0</v>
      </c>
      <c r="F652" s="10">
        <f t="shared" si="98"/>
        <v>585856</v>
      </c>
      <c r="G652" s="10">
        <f t="shared" si="98"/>
        <v>0</v>
      </c>
      <c r="H652" s="10">
        <f t="shared" si="98"/>
        <v>0</v>
      </c>
      <c r="I652" s="25">
        <v>0</v>
      </c>
    </row>
    <row r="653" spans="1:9" ht="60" outlineLevel="4">
      <c r="A653" s="5"/>
      <c r="B653" s="5" t="s">
        <v>355</v>
      </c>
      <c r="C653" s="5" t="s">
        <v>1</v>
      </c>
      <c r="D653" s="9" t="s">
        <v>356</v>
      </c>
      <c r="E653" s="10">
        <f>E654</f>
        <v>0</v>
      </c>
      <c r="F653" s="10">
        <f t="shared" si="98"/>
        <v>585856</v>
      </c>
      <c r="G653" s="10">
        <f t="shared" si="98"/>
        <v>0</v>
      </c>
      <c r="H653" s="10">
        <f t="shared" si="98"/>
        <v>0</v>
      </c>
      <c r="I653" s="25">
        <v>0</v>
      </c>
    </row>
    <row r="654" spans="1:9" ht="30" outlineLevel="4">
      <c r="A654" s="15"/>
      <c r="B654" s="15"/>
      <c r="C654" s="15" t="s">
        <v>456</v>
      </c>
      <c r="D654" s="9" t="s">
        <v>476</v>
      </c>
      <c r="E654" s="10">
        <f>E655</f>
        <v>0</v>
      </c>
      <c r="F654" s="10">
        <f t="shared" si="98"/>
        <v>585856</v>
      </c>
      <c r="G654" s="10">
        <f t="shared" si="98"/>
        <v>0</v>
      </c>
      <c r="H654" s="10">
        <f t="shared" si="98"/>
        <v>0</v>
      </c>
      <c r="I654" s="25">
        <v>0</v>
      </c>
    </row>
    <row r="655" spans="1:9" ht="15.75" outlineLevel="5">
      <c r="A655" s="5"/>
      <c r="B655" s="5"/>
      <c r="C655" s="15" t="s">
        <v>457</v>
      </c>
      <c r="D655" s="9" t="s">
        <v>477</v>
      </c>
      <c r="E655" s="10">
        <v>0</v>
      </c>
      <c r="F655" s="10">
        <v>585856</v>
      </c>
      <c r="G655" s="10">
        <v>0</v>
      </c>
      <c r="H655" s="10">
        <v>0</v>
      </c>
      <c r="I655" s="25">
        <v>0</v>
      </c>
    </row>
    <row r="656" spans="1:9" ht="15.75" outlineLevel="2">
      <c r="A656" s="5"/>
      <c r="B656" s="5" t="s">
        <v>37</v>
      </c>
      <c r="C656" s="5" t="s">
        <v>1</v>
      </c>
      <c r="D656" s="9" t="s">
        <v>38</v>
      </c>
      <c r="E656" s="10">
        <f>E657+E661</f>
        <v>0</v>
      </c>
      <c r="F656" s="10">
        <f>F657+F661</f>
        <v>4237553.16</v>
      </c>
      <c r="G656" s="10">
        <f>G657+G661</f>
        <v>2822783.16</v>
      </c>
      <c r="H656" s="10">
        <f>H657+H661</f>
        <v>1414770</v>
      </c>
      <c r="I656" s="25">
        <f aca="true" t="shared" si="99" ref="I656:I718">H656/G656*100</f>
        <v>50.119684007183885</v>
      </c>
    </row>
    <row r="657" spans="1:9" ht="45" outlineLevel="3">
      <c r="A657" s="5"/>
      <c r="B657" s="5" t="s">
        <v>357</v>
      </c>
      <c r="C657" s="5" t="s">
        <v>1</v>
      </c>
      <c r="D657" s="9" t="s">
        <v>358</v>
      </c>
      <c r="E657" s="10">
        <f>E658</f>
        <v>0</v>
      </c>
      <c r="F657" s="10">
        <f aca="true" t="shared" si="100" ref="F657:H659">F658</f>
        <v>2829540</v>
      </c>
      <c r="G657" s="10">
        <f t="shared" si="100"/>
        <v>1414770</v>
      </c>
      <c r="H657" s="10">
        <f t="shared" si="100"/>
        <v>1414770</v>
      </c>
      <c r="I657" s="25">
        <f t="shared" si="99"/>
        <v>100</v>
      </c>
    </row>
    <row r="658" spans="1:9" ht="15.75" outlineLevel="4">
      <c r="A658" s="5"/>
      <c r="B658" s="5" t="s">
        <v>359</v>
      </c>
      <c r="C658" s="5" t="s">
        <v>1</v>
      </c>
      <c r="D658" s="9" t="s">
        <v>360</v>
      </c>
      <c r="E658" s="10">
        <f>E659</f>
        <v>0</v>
      </c>
      <c r="F658" s="10">
        <f t="shared" si="100"/>
        <v>2829540</v>
      </c>
      <c r="G658" s="10">
        <f t="shared" si="100"/>
        <v>1414770</v>
      </c>
      <c r="H658" s="10">
        <f t="shared" si="100"/>
        <v>1414770</v>
      </c>
      <c r="I658" s="25">
        <f t="shared" si="99"/>
        <v>100</v>
      </c>
    </row>
    <row r="659" spans="1:9" ht="30" outlineLevel="4">
      <c r="A659" s="15"/>
      <c r="B659" s="15"/>
      <c r="C659" s="15" t="s">
        <v>456</v>
      </c>
      <c r="D659" s="9" t="s">
        <v>476</v>
      </c>
      <c r="E659" s="10">
        <f>E660</f>
        <v>0</v>
      </c>
      <c r="F659" s="10">
        <f t="shared" si="100"/>
        <v>2829540</v>
      </c>
      <c r="G659" s="10">
        <f t="shared" si="100"/>
        <v>1414770</v>
      </c>
      <c r="H659" s="10">
        <f t="shared" si="100"/>
        <v>1414770</v>
      </c>
      <c r="I659" s="25">
        <f t="shared" si="99"/>
        <v>100</v>
      </c>
    </row>
    <row r="660" spans="1:9" ht="15.75" outlineLevel="5">
      <c r="A660" s="5"/>
      <c r="B660" s="5"/>
      <c r="C660" s="15" t="s">
        <v>457</v>
      </c>
      <c r="D660" s="9" t="s">
        <v>477</v>
      </c>
      <c r="E660" s="10">
        <v>0</v>
      </c>
      <c r="F660" s="10">
        <v>2829540</v>
      </c>
      <c r="G660" s="10">
        <v>1414770</v>
      </c>
      <c r="H660" s="10">
        <v>1414770</v>
      </c>
      <c r="I660" s="25">
        <f t="shared" si="99"/>
        <v>100</v>
      </c>
    </row>
    <row r="661" spans="1:9" ht="45" outlineLevel="3">
      <c r="A661" s="5"/>
      <c r="B661" s="5" t="s">
        <v>361</v>
      </c>
      <c r="C661" s="5" t="s">
        <v>1</v>
      </c>
      <c r="D661" s="9" t="s">
        <v>362</v>
      </c>
      <c r="E661" s="10">
        <f>E662</f>
        <v>0</v>
      </c>
      <c r="F661" s="10">
        <f aca="true" t="shared" si="101" ref="F661:H662">F662</f>
        <v>1408013.16</v>
      </c>
      <c r="G661" s="10">
        <f t="shared" si="101"/>
        <v>1408013.16</v>
      </c>
      <c r="H661" s="10">
        <f t="shared" si="101"/>
        <v>0</v>
      </c>
      <c r="I661" s="25">
        <f t="shared" si="99"/>
        <v>0</v>
      </c>
    </row>
    <row r="662" spans="1:9" ht="30" outlineLevel="3">
      <c r="A662" s="15"/>
      <c r="B662" s="15"/>
      <c r="C662" s="15" t="s">
        <v>456</v>
      </c>
      <c r="D662" s="9" t="s">
        <v>476</v>
      </c>
      <c r="E662" s="10">
        <f>E663</f>
        <v>0</v>
      </c>
      <c r="F662" s="10">
        <f t="shared" si="101"/>
        <v>1408013.16</v>
      </c>
      <c r="G662" s="10">
        <f t="shared" si="101"/>
        <v>1408013.16</v>
      </c>
      <c r="H662" s="10">
        <f t="shared" si="101"/>
        <v>0</v>
      </c>
      <c r="I662" s="25">
        <f t="shared" si="99"/>
        <v>0</v>
      </c>
    </row>
    <row r="663" spans="1:9" ht="15.75" outlineLevel="5">
      <c r="A663" s="5"/>
      <c r="B663" s="5"/>
      <c r="C663" s="15" t="s">
        <v>457</v>
      </c>
      <c r="D663" s="9" t="s">
        <v>477</v>
      </c>
      <c r="E663" s="10">
        <v>0</v>
      </c>
      <c r="F663" s="10">
        <v>1408013.16</v>
      </c>
      <c r="G663" s="10">
        <v>1408013.16</v>
      </c>
      <c r="H663" s="10">
        <v>0</v>
      </c>
      <c r="I663" s="25">
        <f t="shared" si="99"/>
        <v>0</v>
      </c>
    </row>
    <row r="664" spans="1:9" ht="15.75" collapsed="1">
      <c r="A664" s="6" t="s">
        <v>363</v>
      </c>
      <c r="B664" s="6" t="s">
        <v>1</v>
      </c>
      <c r="C664" s="6" t="s">
        <v>1</v>
      </c>
      <c r="D664" s="7" t="s">
        <v>513</v>
      </c>
      <c r="E664" s="8">
        <f>E665+E670+E734+E750</f>
        <v>39554300</v>
      </c>
      <c r="F664" s="8">
        <f>F665+F670+F734+F750</f>
        <v>43565150</v>
      </c>
      <c r="G664" s="8">
        <f>G665+G670+G734+G750</f>
        <v>38411745.99</v>
      </c>
      <c r="H664" s="8">
        <f>H665+H670+H734+H750</f>
        <v>31717187.29</v>
      </c>
      <c r="I664" s="24">
        <f t="shared" si="99"/>
        <v>82.57158447902148</v>
      </c>
    </row>
    <row r="665" spans="1:9" ht="15.75" outlineLevel="1">
      <c r="A665" s="5" t="s">
        <v>364</v>
      </c>
      <c r="B665" s="5" t="s">
        <v>1</v>
      </c>
      <c r="C665" s="5" t="s">
        <v>1</v>
      </c>
      <c r="D665" s="9" t="s">
        <v>514</v>
      </c>
      <c r="E665" s="10">
        <f>E666</f>
        <v>764700</v>
      </c>
      <c r="F665" s="10">
        <f aca="true" t="shared" si="102" ref="F665:H668">F666</f>
        <v>764700</v>
      </c>
      <c r="G665" s="10">
        <f t="shared" si="102"/>
        <v>607842.59</v>
      </c>
      <c r="H665" s="10">
        <f t="shared" si="102"/>
        <v>607842.59</v>
      </c>
      <c r="I665" s="25">
        <f t="shared" si="99"/>
        <v>100</v>
      </c>
    </row>
    <row r="666" spans="1:9" ht="15.75" outlineLevel="2">
      <c r="A666" s="5"/>
      <c r="B666" s="5" t="s">
        <v>365</v>
      </c>
      <c r="C666" s="5" t="s">
        <v>1</v>
      </c>
      <c r="D666" s="9" t="s">
        <v>529</v>
      </c>
      <c r="E666" s="10">
        <f>E667</f>
        <v>764700</v>
      </c>
      <c r="F666" s="10">
        <f t="shared" si="102"/>
        <v>764700</v>
      </c>
      <c r="G666" s="10">
        <f t="shared" si="102"/>
        <v>607842.59</v>
      </c>
      <c r="H666" s="10">
        <f t="shared" si="102"/>
        <v>607842.59</v>
      </c>
      <c r="I666" s="25">
        <f t="shared" si="99"/>
        <v>100</v>
      </c>
    </row>
    <row r="667" spans="1:9" ht="15.75" outlineLevel="3">
      <c r="A667" s="5"/>
      <c r="B667" s="5" t="s">
        <v>366</v>
      </c>
      <c r="C667" s="5" t="s">
        <v>1</v>
      </c>
      <c r="D667" s="9" t="s">
        <v>367</v>
      </c>
      <c r="E667" s="10">
        <f>E668</f>
        <v>764700</v>
      </c>
      <c r="F667" s="10">
        <f t="shared" si="102"/>
        <v>764700</v>
      </c>
      <c r="G667" s="10">
        <f t="shared" si="102"/>
        <v>607842.59</v>
      </c>
      <c r="H667" s="10">
        <f t="shared" si="102"/>
        <v>607842.59</v>
      </c>
      <c r="I667" s="25">
        <f t="shared" si="99"/>
        <v>100</v>
      </c>
    </row>
    <row r="668" spans="1:9" ht="15.75" outlineLevel="3">
      <c r="A668" s="15"/>
      <c r="B668" s="15"/>
      <c r="C668" s="15" t="s">
        <v>454</v>
      </c>
      <c r="D668" s="9" t="s">
        <v>466</v>
      </c>
      <c r="E668" s="10">
        <f>E669</f>
        <v>764700</v>
      </c>
      <c r="F668" s="10">
        <f t="shared" si="102"/>
        <v>764700</v>
      </c>
      <c r="G668" s="10">
        <f t="shared" si="102"/>
        <v>607842.59</v>
      </c>
      <c r="H668" s="10">
        <f t="shared" si="102"/>
        <v>607842.59</v>
      </c>
      <c r="I668" s="25">
        <f t="shared" si="99"/>
        <v>100</v>
      </c>
    </row>
    <row r="669" spans="1:9" ht="15.75" outlineLevel="5">
      <c r="A669" s="5"/>
      <c r="B669" s="5"/>
      <c r="C669" s="15" t="s">
        <v>455</v>
      </c>
      <c r="D669" s="9" t="s">
        <v>467</v>
      </c>
      <c r="E669" s="10">
        <v>764700</v>
      </c>
      <c r="F669" s="10">
        <v>764700</v>
      </c>
      <c r="G669" s="10">
        <v>607842.59</v>
      </c>
      <c r="H669" s="10">
        <v>607842.59</v>
      </c>
      <c r="I669" s="25">
        <f t="shared" si="99"/>
        <v>100</v>
      </c>
    </row>
    <row r="670" spans="1:9" ht="15.75" outlineLevel="1">
      <c r="A670" s="5" t="s">
        <v>368</v>
      </c>
      <c r="B670" s="5" t="s">
        <v>1</v>
      </c>
      <c r="C670" s="5" t="s">
        <v>1</v>
      </c>
      <c r="D670" s="9" t="s">
        <v>515</v>
      </c>
      <c r="E670" s="10">
        <f>E671+E675+E709+E721+E725</f>
        <v>18715500</v>
      </c>
      <c r="F670" s="10">
        <f>F671+F675+F709+F721+F725</f>
        <v>33218384</v>
      </c>
      <c r="G670" s="10">
        <f>G671+G675+G709+G721+G725</f>
        <v>28478240</v>
      </c>
      <c r="H670" s="10">
        <f>H671+H675+H709+H721+H725</f>
        <v>24170191.37</v>
      </c>
      <c r="I670" s="25">
        <f t="shared" si="99"/>
        <v>84.87248990808422</v>
      </c>
    </row>
    <row r="671" spans="1:9" ht="15.75" outlineLevel="2">
      <c r="A671" s="5"/>
      <c r="B671" s="5" t="s">
        <v>128</v>
      </c>
      <c r="C671" s="5" t="s">
        <v>1</v>
      </c>
      <c r="D671" s="9" t="s">
        <v>129</v>
      </c>
      <c r="E671" s="10">
        <f>E672</f>
        <v>0</v>
      </c>
      <c r="F671" s="10">
        <f aca="true" t="shared" si="103" ref="F671:H673">F672</f>
        <v>387273</v>
      </c>
      <c r="G671" s="10">
        <f t="shared" si="103"/>
        <v>387273</v>
      </c>
      <c r="H671" s="10">
        <f t="shared" si="103"/>
        <v>387273</v>
      </c>
      <c r="I671" s="25">
        <f t="shared" si="99"/>
        <v>100</v>
      </c>
    </row>
    <row r="672" spans="1:9" ht="30" outlineLevel="4">
      <c r="A672" s="5"/>
      <c r="B672" s="5" t="s">
        <v>369</v>
      </c>
      <c r="C672" s="5" t="s">
        <v>1</v>
      </c>
      <c r="D672" s="9" t="s">
        <v>370</v>
      </c>
      <c r="E672" s="10">
        <f>E673</f>
        <v>0</v>
      </c>
      <c r="F672" s="10">
        <f t="shared" si="103"/>
        <v>387273</v>
      </c>
      <c r="G672" s="10">
        <f t="shared" si="103"/>
        <v>387273</v>
      </c>
      <c r="H672" s="10">
        <f t="shared" si="103"/>
        <v>387273</v>
      </c>
      <c r="I672" s="25">
        <f t="shared" si="99"/>
        <v>100</v>
      </c>
    </row>
    <row r="673" spans="1:9" ht="15.75" outlineLevel="4">
      <c r="A673" s="15"/>
      <c r="B673" s="15"/>
      <c r="C673" s="15" t="s">
        <v>454</v>
      </c>
      <c r="D673" s="9" t="s">
        <v>466</v>
      </c>
      <c r="E673" s="10">
        <f>E674</f>
        <v>0</v>
      </c>
      <c r="F673" s="10">
        <f t="shared" si="103"/>
        <v>387273</v>
      </c>
      <c r="G673" s="10">
        <f t="shared" si="103"/>
        <v>387273</v>
      </c>
      <c r="H673" s="10">
        <f t="shared" si="103"/>
        <v>387273</v>
      </c>
      <c r="I673" s="25">
        <f t="shared" si="99"/>
        <v>100</v>
      </c>
    </row>
    <row r="674" spans="1:9" ht="30" outlineLevel="5">
      <c r="A674" s="5"/>
      <c r="B674" s="5"/>
      <c r="C674" s="15" t="s">
        <v>458</v>
      </c>
      <c r="D674" s="9" t="s">
        <v>468</v>
      </c>
      <c r="E674" s="10">
        <v>0</v>
      </c>
      <c r="F674" s="10">
        <v>387273</v>
      </c>
      <c r="G674" s="10">
        <v>387273</v>
      </c>
      <c r="H674" s="10">
        <v>387273</v>
      </c>
      <c r="I674" s="25">
        <f t="shared" si="99"/>
        <v>100</v>
      </c>
    </row>
    <row r="675" spans="1:9" ht="15.75" outlineLevel="2">
      <c r="A675" s="5"/>
      <c r="B675" s="5" t="s">
        <v>93</v>
      </c>
      <c r="C675" s="5" t="s">
        <v>1</v>
      </c>
      <c r="D675" s="9" t="s">
        <v>94</v>
      </c>
      <c r="E675" s="10">
        <f>E676+E683+E686+E689+E692+E705</f>
        <v>18563600</v>
      </c>
      <c r="F675" s="10">
        <f>F676+F683+F686+F689+F692+F705</f>
        <v>26895800</v>
      </c>
      <c r="G675" s="10">
        <f>G676+G683+G686+G689+G692+G705</f>
        <v>22438180</v>
      </c>
      <c r="H675" s="10">
        <f>H676+H683+H686+H689+H692+H705</f>
        <v>18895598.37</v>
      </c>
      <c r="I675" s="25">
        <f t="shared" si="99"/>
        <v>84.21181383695114</v>
      </c>
    </row>
    <row r="676" spans="1:9" ht="120" outlineLevel="3">
      <c r="A676" s="5"/>
      <c r="B676" s="5" t="s">
        <v>371</v>
      </c>
      <c r="C676" s="5" t="s">
        <v>1</v>
      </c>
      <c r="D676" s="11" t="s">
        <v>372</v>
      </c>
      <c r="E676" s="10">
        <f>E677+E680</f>
        <v>3331800</v>
      </c>
      <c r="F676" s="10">
        <f>F677+F680</f>
        <v>11664000</v>
      </c>
      <c r="G676" s="10">
        <f>G677+G680</f>
        <v>11664000</v>
      </c>
      <c r="H676" s="10">
        <f>H677+H680</f>
        <v>9331200</v>
      </c>
      <c r="I676" s="25">
        <f t="shared" si="99"/>
        <v>80</v>
      </c>
    </row>
    <row r="677" spans="1:9" ht="75" outlineLevel="4">
      <c r="A677" s="5"/>
      <c r="B677" s="5" t="s">
        <v>373</v>
      </c>
      <c r="C677" s="5" t="s">
        <v>1</v>
      </c>
      <c r="D677" s="11" t="s">
        <v>374</v>
      </c>
      <c r="E677" s="10">
        <f>E678</f>
        <v>2221200</v>
      </c>
      <c r="F677" s="10">
        <f aca="true" t="shared" si="104" ref="F677:H678">F678</f>
        <v>10497600</v>
      </c>
      <c r="G677" s="10">
        <f t="shared" si="104"/>
        <v>10497600</v>
      </c>
      <c r="H677" s="10">
        <f t="shared" si="104"/>
        <v>8164800</v>
      </c>
      <c r="I677" s="25">
        <f t="shared" si="99"/>
        <v>77.77777777777779</v>
      </c>
    </row>
    <row r="678" spans="1:9" ht="15.75" outlineLevel="4">
      <c r="A678" s="15"/>
      <c r="B678" s="15"/>
      <c r="C678" s="15" t="s">
        <v>454</v>
      </c>
      <c r="D678" s="11" t="s">
        <v>466</v>
      </c>
      <c r="E678" s="10">
        <f>E679</f>
        <v>2221200</v>
      </c>
      <c r="F678" s="10">
        <f t="shared" si="104"/>
        <v>10497600</v>
      </c>
      <c r="G678" s="10">
        <f t="shared" si="104"/>
        <v>10497600</v>
      </c>
      <c r="H678" s="10">
        <f t="shared" si="104"/>
        <v>8164800</v>
      </c>
      <c r="I678" s="25">
        <f t="shared" si="99"/>
        <v>77.77777777777779</v>
      </c>
    </row>
    <row r="679" spans="1:9" ht="30" outlineLevel="5">
      <c r="A679" s="5"/>
      <c r="B679" s="5"/>
      <c r="C679" s="15" t="s">
        <v>458</v>
      </c>
      <c r="D679" s="11" t="s">
        <v>468</v>
      </c>
      <c r="E679" s="10">
        <v>2221200</v>
      </c>
      <c r="F679" s="10">
        <v>10497600</v>
      </c>
      <c r="G679" s="10">
        <v>10497600</v>
      </c>
      <c r="H679" s="10">
        <v>8164800</v>
      </c>
      <c r="I679" s="25">
        <f t="shared" si="99"/>
        <v>77.77777777777779</v>
      </c>
    </row>
    <row r="680" spans="1:9" ht="60" outlineLevel="4">
      <c r="A680" s="5"/>
      <c r="B680" s="5" t="s">
        <v>375</v>
      </c>
      <c r="C680" s="5" t="s">
        <v>1</v>
      </c>
      <c r="D680" s="9" t="s">
        <v>376</v>
      </c>
      <c r="E680" s="10">
        <f>E681</f>
        <v>1110600</v>
      </c>
      <c r="F680" s="10">
        <f aca="true" t="shared" si="105" ref="F680:H681">F681</f>
        <v>1166400</v>
      </c>
      <c r="G680" s="10">
        <f t="shared" si="105"/>
        <v>1166400</v>
      </c>
      <c r="H680" s="10">
        <f t="shared" si="105"/>
        <v>1166400</v>
      </c>
      <c r="I680" s="25">
        <f t="shared" si="99"/>
        <v>100</v>
      </c>
    </row>
    <row r="681" spans="1:9" ht="15.75" outlineLevel="4">
      <c r="A681" s="15"/>
      <c r="B681" s="15"/>
      <c r="C681" s="15" t="s">
        <v>454</v>
      </c>
      <c r="D681" s="9" t="s">
        <v>466</v>
      </c>
      <c r="E681" s="10">
        <f>E682</f>
        <v>1110600</v>
      </c>
      <c r="F681" s="10">
        <f t="shared" si="105"/>
        <v>1166400</v>
      </c>
      <c r="G681" s="10">
        <f t="shared" si="105"/>
        <v>1166400</v>
      </c>
      <c r="H681" s="10">
        <f t="shared" si="105"/>
        <v>1166400</v>
      </c>
      <c r="I681" s="25">
        <f t="shared" si="99"/>
        <v>100</v>
      </c>
    </row>
    <row r="682" spans="1:9" ht="30" outlineLevel="5">
      <c r="A682" s="5"/>
      <c r="B682" s="5"/>
      <c r="C682" s="15" t="s">
        <v>458</v>
      </c>
      <c r="D682" s="9" t="s">
        <v>468</v>
      </c>
      <c r="E682" s="10">
        <v>1110600</v>
      </c>
      <c r="F682" s="10">
        <v>1166400</v>
      </c>
      <c r="G682" s="10">
        <v>1166400</v>
      </c>
      <c r="H682" s="10">
        <v>1166400</v>
      </c>
      <c r="I682" s="25">
        <f t="shared" si="99"/>
        <v>100</v>
      </c>
    </row>
    <row r="683" spans="1:9" ht="60" outlineLevel="3">
      <c r="A683" s="5"/>
      <c r="B683" s="5" t="s">
        <v>377</v>
      </c>
      <c r="C683" s="5" t="s">
        <v>1</v>
      </c>
      <c r="D683" s="11" t="s">
        <v>531</v>
      </c>
      <c r="E683" s="10">
        <f>E684</f>
        <v>4495600</v>
      </c>
      <c r="F683" s="10">
        <f aca="true" t="shared" si="106" ref="F683:H684">F684</f>
        <v>4495600</v>
      </c>
      <c r="G683" s="10">
        <f t="shared" si="106"/>
        <v>3416656</v>
      </c>
      <c r="H683" s="10">
        <f t="shared" si="106"/>
        <v>3157092.14</v>
      </c>
      <c r="I683" s="25">
        <f t="shared" si="99"/>
        <v>92.40298525810033</v>
      </c>
    </row>
    <row r="684" spans="1:9" ht="15.75" outlineLevel="3">
      <c r="A684" s="15"/>
      <c r="B684" s="15"/>
      <c r="C684" s="15" t="s">
        <v>454</v>
      </c>
      <c r="D684" s="11" t="s">
        <v>466</v>
      </c>
      <c r="E684" s="10">
        <f>E685</f>
        <v>4495600</v>
      </c>
      <c r="F684" s="10">
        <f t="shared" si="106"/>
        <v>4495600</v>
      </c>
      <c r="G684" s="10">
        <f t="shared" si="106"/>
        <v>3416656</v>
      </c>
      <c r="H684" s="10">
        <f t="shared" si="106"/>
        <v>3157092.14</v>
      </c>
      <c r="I684" s="25">
        <f t="shared" si="99"/>
        <v>92.40298525810033</v>
      </c>
    </row>
    <row r="685" spans="1:9" ht="30" outlineLevel="5">
      <c r="A685" s="5"/>
      <c r="B685" s="5"/>
      <c r="C685" s="15" t="s">
        <v>458</v>
      </c>
      <c r="D685" s="11" t="s">
        <v>468</v>
      </c>
      <c r="E685" s="10">
        <v>4495600</v>
      </c>
      <c r="F685" s="10">
        <v>4495600</v>
      </c>
      <c r="G685" s="10">
        <v>3416656</v>
      </c>
      <c r="H685" s="10">
        <v>3157092.14</v>
      </c>
      <c r="I685" s="25">
        <f t="shared" si="99"/>
        <v>92.40298525810033</v>
      </c>
    </row>
    <row r="686" spans="1:9" ht="45" outlineLevel="3">
      <c r="A686" s="5"/>
      <c r="B686" s="5" t="s">
        <v>378</v>
      </c>
      <c r="C686" s="5" t="s">
        <v>1</v>
      </c>
      <c r="D686" s="9" t="s">
        <v>379</v>
      </c>
      <c r="E686" s="10">
        <f>E687</f>
        <v>307200</v>
      </c>
      <c r="F686" s="10">
        <f aca="true" t="shared" si="107" ref="F686:H687">F687</f>
        <v>307200</v>
      </c>
      <c r="G686" s="10">
        <f t="shared" si="107"/>
        <v>204800</v>
      </c>
      <c r="H686" s="10">
        <f t="shared" si="107"/>
        <v>0</v>
      </c>
      <c r="I686" s="25">
        <f t="shared" si="99"/>
        <v>0</v>
      </c>
    </row>
    <row r="687" spans="1:9" ht="15.75" outlineLevel="3">
      <c r="A687" s="15"/>
      <c r="B687" s="15"/>
      <c r="C687" s="15" t="s">
        <v>454</v>
      </c>
      <c r="D687" s="9" t="s">
        <v>466</v>
      </c>
      <c r="E687" s="10">
        <f>E688</f>
        <v>307200</v>
      </c>
      <c r="F687" s="10">
        <f t="shared" si="107"/>
        <v>307200</v>
      </c>
      <c r="G687" s="10">
        <f t="shared" si="107"/>
        <v>204800</v>
      </c>
      <c r="H687" s="10">
        <f t="shared" si="107"/>
        <v>0</v>
      </c>
      <c r="I687" s="25">
        <f t="shared" si="99"/>
        <v>0</v>
      </c>
    </row>
    <row r="688" spans="1:9" ht="30" outlineLevel="5">
      <c r="A688" s="5"/>
      <c r="B688" s="5"/>
      <c r="C688" s="15" t="s">
        <v>458</v>
      </c>
      <c r="D688" s="9" t="s">
        <v>468</v>
      </c>
      <c r="E688" s="10">
        <v>307200</v>
      </c>
      <c r="F688" s="10">
        <v>307200</v>
      </c>
      <c r="G688" s="10">
        <v>204800</v>
      </c>
      <c r="H688" s="10">
        <v>0</v>
      </c>
      <c r="I688" s="25">
        <f t="shared" si="99"/>
        <v>0</v>
      </c>
    </row>
    <row r="689" spans="1:9" ht="60" outlineLevel="3">
      <c r="A689" s="5"/>
      <c r="B689" s="5" t="s">
        <v>380</v>
      </c>
      <c r="C689" s="5" t="s">
        <v>1</v>
      </c>
      <c r="D689" s="9" t="s">
        <v>532</v>
      </c>
      <c r="E689" s="10">
        <f>E690</f>
        <v>2679900</v>
      </c>
      <c r="F689" s="10">
        <f aca="true" t="shared" si="108" ref="F689:H690">F690</f>
        <v>2679900</v>
      </c>
      <c r="G689" s="10">
        <f t="shared" si="108"/>
        <v>2036724</v>
      </c>
      <c r="H689" s="10">
        <f t="shared" si="108"/>
        <v>1529854.45</v>
      </c>
      <c r="I689" s="25">
        <f t="shared" si="99"/>
        <v>75.11348862192423</v>
      </c>
    </row>
    <row r="690" spans="1:9" ht="15.75" outlineLevel="3">
      <c r="A690" s="15"/>
      <c r="B690" s="15"/>
      <c r="C690" s="15" t="s">
        <v>454</v>
      </c>
      <c r="D690" s="9" t="s">
        <v>466</v>
      </c>
      <c r="E690" s="10">
        <f>E691</f>
        <v>2679900</v>
      </c>
      <c r="F690" s="10">
        <f t="shared" si="108"/>
        <v>2679900</v>
      </c>
      <c r="G690" s="10">
        <f t="shared" si="108"/>
        <v>2036724</v>
      </c>
      <c r="H690" s="10">
        <f t="shared" si="108"/>
        <v>1529854.45</v>
      </c>
      <c r="I690" s="25">
        <f t="shared" si="99"/>
        <v>75.11348862192423</v>
      </c>
    </row>
    <row r="691" spans="1:9" ht="15.75" outlineLevel="5">
      <c r="A691" s="5"/>
      <c r="B691" s="5"/>
      <c r="C691" s="15" t="s">
        <v>455</v>
      </c>
      <c r="D691" s="9" t="s">
        <v>467</v>
      </c>
      <c r="E691" s="10">
        <v>2679900</v>
      </c>
      <c r="F691" s="10">
        <v>2679900</v>
      </c>
      <c r="G691" s="10">
        <v>2036724</v>
      </c>
      <c r="H691" s="10">
        <v>1529854.45</v>
      </c>
      <c r="I691" s="25">
        <f t="shared" si="99"/>
        <v>75.11348862192423</v>
      </c>
    </row>
    <row r="692" spans="1:9" ht="15.75" outlineLevel="3">
      <c r="A692" s="5"/>
      <c r="B692" s="5" t="s">
        <v>381</v>
      </c>
      <c r="C692" s="5" t="s">
        <v>1</v>
      </c>
      <c r="D692" s="9" t="s">
        <v>382</v>
      </c>
      <c r="E692" s="10">
        <f>E693+E700</f>
        <v>7304100</v>
      </c>
      <c r="F692" s="10">
        <f>F693+F700</f>
        <v>7304100</v>
      </c>
      <c r="G692" s="10">
        <f>G693+G700</f>
        <v>4783500</v>
      </c>
      <c r="H692" s="10">
        <f>H693+H700</f>
        <v>4641732.46</v>
      </c>
      <c r="I692" s="25">
        <f t="shared" si="99"/>
        <v>97.0363219400021</v>
      </c>
    </row>
    <row r="693" spans="1:9" ht="30" outlineLevel="4">
      <c r="A693" s="5"/>
      <c r="B693" s="5" t="s">
        <v>383</v>
      </c>
      <c r="C693" s="5" t="s">
        <v>1</v>
      </c>
      <c r="D693" s="9" t="s">
        <v>384</v>
      </c>
      <c r="E693" s="10">
        <f>E694+E696+E698</f>
        <v>2657200</v>
      </c>
      <c r="F693" s="10">
        <f>F694+F696+F698</f>
        <v>2657200</v>
      </c>
      <c r="G693" s="10">
        <f>G694+G696+G698</f>
        <v>1840500</v>
      </c>
      <c r="H693" s="10">
        <f>H694+H696+H698</f>
        <v>1779195.29</v>
      </c>
      <c r="I693" s="25">
        <f t="shared" si="99"/>
        <v>96.6691274110296</v>
      </c>
    </row>
    <row r="694" spans="1:9" ht="15.75" outlineLevel="4">
      <c r="A694" s="15"/>
      <c r="B694" s="15"/>
      <c r="C694" s="15" t="s">
        <v>446</v>
      </c>
      <c r="D694" s="9" t="s">
        <v>464</v>
      </c>
      <c r="E694" s="10">
        <f>E695</f>
        <v>275000</v>
      </c>
      <c r="F694" s="10">
        <f>F695</f>
        <v>239790.45</v>
      </c>
      <c r="G694" s="10">
        <f>G695</f>
        <v>184400.45</v>
      </c>
      <c r="H694" s="10">
        <f>H695</f>
        <v>165381.74</v>
      </c>
      <c r="I694" s="25">
        <f t="shared" si="99"/>
        <v>89.68619111287417</v>
      </c>
    </row>
    <row r="695" spans="1:9" ht="15.75" outlineLevel="5">
      <c r="A695" s="5"/>
      <c r="B695" s="5"/>
      <c r="C695" s="15" t="s">
        <v>447</v>
      </c>
      <c r="D695" s="9" t="s">
        <v>465</v>
      </c>
      <c r="E695" s="10">
        <v>275000</v>
      </c>
      <c r="F695" s="10">
        <v>239790.45</v>
      </c>
      <c r="G695" s="10">
        <v>184400.45</v>
      </c>
      <c r="H695" s="10">
        <v>165381.74</v>
      </c>
      <c r="I695" s="25">
        <f t="shared" si="99"/>
        <v>89.68619111287417</v>
      </c>
    </row>
    <row r="696" spans="1:9" ht="15.75" outlineLevel="5">
      <c r="A696" s="15"/>
      <c r="B696" s="15"/>
      <c r="C696" s="15" t="s">
        <v>454</v>
      </c>
      <c r="D696" s="9" t="s">
        <v>466</v>
      </c>
      <c r="E696" s="10">
        <f>E697</f>
        <v>580500</v>
      </c>
      <c r="F696" s="10">
        <f>F697</f>
        <v>580500</v>
      </c>
      <c r="G696" s="10">
        <f>G697</f>
        <v>580500</v>
      </c>
      <c r="H696" s="10">
        <f>H697</f>
        <v>538214</v>
      </c>
      <c r="I696" s="25">
        <f t="shared" si="99"/>
        <v>92.71559000861328</v>
      </c>
    </row>
    <row r="697" spans="1:9" ht="30" outlineLevel="5">
      <c r="A697" s="5"/>
      <c r="B697" s="5"/>
      <c r="C697" s="15" t="s">
        <v>458</v>
      </c>
      <c r="D697" s="9" t="s">
        <v>468</v>
      </c>
      <c r="E697" s="10">
        <v>580500</v>
      </c>
      <c r="F697" s="10">
        <v>580500</v>
      </c>
      <c r="G697" s="10">
        <v>580500</v>
      </c>
      <c r="H697" s="10">
        <v>538214</v>
      </c>
      <c r="I697" s="25">
        <f t="shared" si="99"/>
        <v>92.71559000861328</v>
      </c>
    </row>
    <row r="698" spans="1:9" ht="30" outlineLevel="5">
      <c r="A698" s="15"/>
      <c r="B698" s="15"/>
      <c r="C698" s="15" t="s">
        <v>456</v>
      </c>
      <c r="D698" s="9" t="s">
        <v>476</v>
      </c>
      <c r="E698" s="10">
        <f>E699</f>
        <v>1801700</v>
      </c>
      <c r="F698" s="10">
        <f>F699</f>
        <v>1836909.55</v>
      </c>
      <c r="G698" s="10">
        <f>G699</f>
        <v>1075599.55</v>
      </c>
      <c r="H698" s="10">
        <f>H699</f>
        <v>1075599.55</v>
      </c>
      <c r="I698" s="25">
        <f t="shared" si="99"/>
        <v>100</v>
      </c>
    </row>
    <row r="699" spans="1:9" ht="15.75" outlineLevel="5">
      <c r="A699" s="5"/>
      <c r="B699" s="5"/>
      <c r="C699" s="15" t="s">
        <v>457</v>
      </c>
      <c r="D699" s="9" t="s">
        <v>477</v>
      </c>
      <c r="E699" s="10">
        <v>1801700</v>
      </c>
      <c r="F699" s="10">
        <v>1836909.55</v>
      </c>
      <c r="G699" s="10">
        <v>1075599.55</v>
      </c>
      <c r="H699" s="10">
        <v>1075599.55</v>
      </c>
      <c r="I699" s="25">
        <f t="shared" si="99"/>
        <v>100</v>
      </c>
    </row>
    <row r="700" spans="1:9" ht="30" outlineLevel="4">
      <c r="A700" s="5"/>
      <c r="B700" s="5" t="s">
        <v>385</v>
      </c>
      <c r="C700" s="5" t="s">
        <v>1</v>
      </c>
      <c r="D700" s="9" t="s">
        <v>386</v>
      </c>
      <c r="E700" s="10">
        <f>E701+E703</f>
        <v>4646900</v>
      </c>
      <c r="F700" s="10">
        <f>F701+F703</f>
        <v>4646900</v>
      </c>
      <c r="G700" s="10">
        <f>G701+G703</f>
        <v>2943000</v>
      </c>
      <c r="H700" s="10">
        <f>H701+H703</f>
        <v>2862537.17</v>
      </c>
      <c r="I700" s="25">
        <f t="shared" si="99"/>
        <v>97.26595888549099</v>
      </c>
    </row>
    <row r="701" spans="1:9" ht="15.75" outlineLevel="4">
      <c r="A701" s="15"/>
      <c r="B701" s="15"/>
      <c r="C701" s="15" t="s">
        <v>446</v>
      </c>
      <c r="D701" s="9" t="s">
        <v>464</v>
      </c>
      <c r="E701" s="10">
        <f>E702</f>
        <v>850000</v>
      </c>
      <c r="F701" s="10">
        <f>F702</f>
        <v>845169.46</v>
      </c>
      <c r="G701" s="10">
        <f>G702</f>
        <v>672475.46</v>
      </c>
      <c r="H701" s="10">
        <f>H702</f>
        <v>592012.63</v>
      </c>
      <c r="I701" s="25">
        <f t="shared" si="99"/>
        <v>88.03483029700445</v>
      </c>
    </row>
    <row r="702" spans="1:9" ht="15.75" outlineLevel="5">
      <c r="A702" s="5"/>
      <c r="B702" s="5"/>
      <c r="C702" s="15" t="s">
        <v>447</v>
      </c>
      <c r="D702" s="9" t="s">
        <v>465</v>
      </c>
      <c r="E702" s="10">
        <v>850000</v>
      </c>
      <c r="F702" s="10">
        <v>845169.46</v>
      </c>
      <c r="G702" s="10">
        <v>672475.46</v>
      </c>
      <c r="H702" s="10">
        <v>592012.63</v>
      </c>
      <c r="I702" s="25">
        <f t="shared" si="99"/>
        <v>88.03483029700445</v>
      </c>
    </row>
    <row r="703" spans="1:9" ht="30" outlineLevel="5">
      <c r="A703" s="15"/>
      <c r="B703" s="15"/>
      <c r="C703" s="15" t="s">
        <v>456</v>
      </c>
      <c r="D703" s="9" t="s">
        <v>476</v>
      </c>
      <c r="E703" s="10">
        <f>E704</f>
        <v>3796900</v>
      </c>
      <c r="F703" s="10">
        <f>F704</f>
        <v>3801730.54</v>
      </c>
      <c r="G703" s="10">
        <f>G704</f>
        <v>2270524.54</v>
      </c>
      <c r="H703" s="10">
        <f>H704</f>
        <v>2270524.54</v>
      </c>
      <c r="I703" s="25">
        <f t="shared" si="99"/>
        <v>100</v>
      </c>
    </row>
    <row r="704" spans="1:9" ht="15.75" outlineLevel="5">
      <c r="A704" s="5"/>
      <c r="B704" s="5"/>
      <c r="C704" s="15" t="s">
        <v>457</v>
      </c>
      <c r="D704" s="9" t="s">
        <v>477</v>
      </c>
      <c r="E704" s="10">
        <v>3796900</v>
      </c>
      <c r="F704" s="10">
        <v>3801730.54</v>
      </c>
      <c r="G704" s="10">
        <v>2270524.54</v>
      </c>
      <c r="H704" s="10">
        <v>2270524.54</v>
      </c>
      <c r="I704" s="25">
        <f t="shared" si="99"/>
        <v>100</v>
      </c>
    </row>
    <row r="705" spans="1:9" ht="60" outlineLevel="3">
      <c r="A705" s="5"/>
      <c r="B705" s="5" t="s">
        <v>274</v>
      </c>
      <c r="C705" s="5" t="s">
        <v>1</v>
      </c>
      <c r="D705" s="9" t="s">
        <v>275</v>
      </c>
      <c r="E705" s="10">
        <f>E706</f>
        <v>445000</v>
      </c>
      <c r="F705" s="10">
        <f aca="true" t="shared" si="109" ref="F705:H707">F706</f>
        <v>445000</v>
      </c>
      <c r="G705" s="10">
        <f t="shared" si="109"/>
        <v>332500</v>
      </c>
      <c r="H705" s="10">
        <f t="shared" si="109"/>
        <v>235719.32</v>
      </c>
      <c r="I705" s="25">
        <f t="shared" si="99"/>
        <v>70.89302857142857</v>
      </c>
    </row>
    <row r="706" spans="1:9" ht="30" outlineLevel="4">
      <c r="A706" s="5"/>
      <c r="B706" s="5" t="s">
        <v>276</v>
      </c>
      <c r="C706" s="5" t="s">
        <v>1</v>
      </c>
      <c r="D706" s="9" t="s">
        <v>277</v>
      </c>
      <c r="E706" s="10">
        <f>E707</f>
        <v>445000</v>
      </c>
      <c r="F706" s="10">
        <f t="shared" si="109"/>
        <v>445000</v>
      </c>
      <c r="G706" s="10">
        <f t="shared" si="109"/>
        <v>332500</v>
      </c>
      <c r="H706" s="10">
        <f t="shared" si="109"/>
        <v>235719.32</v>
      </c>
      <c r="I706" s="25">
        <f t="shared" si="99"/>
        <v>70.89302857142857</v>
      </c>
    </row>
    <row r="707" spans="1:9" ht="15.75" outlineLevel="4">
      <c r="A707" s="15"/>
      <c r="B707" s="15"/>
      <c r="C707" s="15" t="s">
        <v>454</v>
      </c>
      <c r="D707" s="9" t="s">
        <v>466</v>
      </c>
      <c r="E707" s="10">
        <f>E708</f>
        <v>445000</v>
      </c>
      <c r="F707" s="10">
        <f t="shared" si="109"/>
        <v>445000</v>
      </c>
      <c r="G707" s="10">
        <f t="shared" si="109"/>
        <v>332500</v>
      </c>
      <c r="H707" s="10">
        <f t="shared" si="109"/>
        <v>235719.32</v>
      </c>
      <c r="I707" s="25">
        <f t="shared" si="99"/>
        <v>70.89302857142857</v>
      </c>
    </row>
    <row r="708" spans="1:9" ht="15.75" outlineLevel="5">
      <c r="A708" s="5"/>
      <c r="B708" s="5"/>
      <c r="C708" s="5" t="s">
        <v>387</v>
      </c>
      <c r="D708" s="9" t="s">
        <v>470</v>
      </c>
      <c r="E708" s="10">
        <v>445000</v>
      </c>
      <c r="F708" s="10">
        <v>445000</v>
      </c>
      <c r="G708" s="10">
        <v>332500</v>
      </c>
      <c r="H708" s="10">
        <v>235719.32</v>
      </c>
      <c r="I708" s="25">
        <f t="shared" si="99"/>
        <v>70.89302857142857</v>
      </c>
    </row>
    <row r="709" spans="1:9" ht="15.75" outlineLevel="2">
      <c r="A709" s="5"/>
      <c r="B709" s="5" t="s">
        <v>21</v>
      </c>
      <c r="C709" s="5" t="s">
        <v>1</v>
      </c>
      <c r="D709" s="9" t="s">
        <v>22</v>
      </c>
      <c r="E709" s="10">
        <f>E710+E714+E718</f>
        <v>151900</v>
      </c>
      <c r="F709" s="10">
        <f>F710+F714+F718</f>
        <v>753326</v>
      </c>
      <c r="G709" s="10">
        <f>G710+G714+G718</f>
        <v>753326</v>
      </c>
      <c r="H709" s="10">
        <f>H710+H714+H718</f>
        <v>617176</v>
      </c>
      <c r="I709" s="25">
        <f t="shared" si="99"/>
        <v>81.9268152167853</v>
      </c>
    </row>
    <row r="710" spans="1:9" ht="30" outlineLevel="3">
      <c r="A710" s="5"/>
      <c r="B710" s="5" t="s">
        <v>101</v>
      </c>
      <c r="C710" s="5" t="s">
        <v>1</v>
      </c>
      <c r="D710" s="9" t="s">
        <v>102</v>
      </c>
      <c r="E710" s="10">
        <f>E711</f>
        <v>0</v>
      </c>
      <c r="F710" s="10">
        <f aca="true" t="shared" si="110" ref="F710:H712">F711</f>
        <v>384426</v>
      </c>
      <c r="G710" s="10">
        <f t="shared" si="110"/>
        <v>384426</v>
      </c>
      <c r="H710" s="10">
        <f t="shared" si="110"/>
        <v>384426</v>
      </c>
      <c r="I710" s="25">
        <f t="shared" si="99"/>
        <v>100</v>
      </c>
    </row>
    <row r="711" spans="1:9" ht="15.75" outlineLevel="4">
      <c r="A711" s="5"/>
      <c r="B711" s="5" t="s">
        <v>172</v>
      </c>
      <c r="C711" s="5" t="s">
        <v>1</v>
      </c>
      <c r="D711" s="9" t="s">
        <v>173</v>
      </c>
      <c r="E711" s="10">
        <f>E712</f>
        <v>0</v>
      </c>
      <c r="F711" s="10">
        <f t="shared" si="110"/>
        <v>384426</v>
      </c>
      <c r="G711" s="10">
        <f t="shared" si="110"/>
        <v>384426</v>
      </c>
      <c r="H711" s="10">
        <f t="shared" si="110"/>
        <v>384426</v>
      </c>
      <c r="I711" s="25">
        <f t="shared" si="99"/>
        <v>100</v>
      </c>
    </row>
    <row r="712" spans="1:9" ht="15.75" outlineLevel="4">
      <c r="A712" s="15"/>
      <c r="B712" s="15"/>
      <c r="C712" s="15" t="s">
        <v>454</v>
      </c>
      <c r="D712" s="9" t="s">
        <v>466</v>
      </c>
      <c r="E712" s="10">
        <f>E713</f>
        <v>0</v>
      </c>
      <c r="F712" s="10">
        <f t="shared" si="110"/>
        <v>384426</v>
      </c>
      <c r="G712" s="10">
        <f t="shared" si="110"/>
        <v>384426</v>
      </c>
      <c r="H712" s="10">
        <f t="shared" si="110"/>
        <v>384426</v>
      </c>
      <c r="I712" s="25">
        <f t="shared" si="99"/>
        <v>100</v>
      </c>
    </row>
    <row r="713" spans="1:9" ht="30" outlineLevel="5">
      <c r="A713" s="5"/>
      <c r="B713" s="5"/>
      <c r="C713" s="15" t="s">
        <v>458</v>
      </c>
      <c r="D713" s="9" t="s">
        <v>468</v>
      </c>
      <c r="E713" s="10">
        <v>0</v>
      </c>
      <c r="F713" s="10">
        <v>384426</v>
      </c>
      <c r="G713" s="10">
        <v>384426</v>
      </c>
      <c r="H713" s="10">
        <v>384426</v>
      </c>
      <c r="I713" s="25">
        <f t="shared" si="99"/>
        <v>100</v>
      </c>
    </row>
    <row r="714" spans="1:9" ht="30" outlineLevel="3">
      <c r="A714" s="5"/>
      <c r="B714" s="5" t="s">
        <v>23</v>
      </c>
      <c r="C714" s="5" t="s">
        <v>1</v>
      </c>
      <c r="D714" s="9" t="s">
        <v>24</v>
      </c>
      <c r="E714" s="10">
        <f>E715</f>
        <v>151900</v>
      </c>
      <c r="F714" s="10">
        <f aca="true" t="shared" si="111" ref="F714:H716">F715</f>
        <v>151900</v>
      </c>
      <c r="G714" s="10">
        <f t="shared" si="111"/>
        <v>151900</v>
      </c>
      <c r="H714" s="10">
        <f t="shared" si="111"/>
        <v>15750</v>
      </c>
      <c r="I714" s="25">
        <f t="shared" si="99"/>
        <v>10.368663594470046</v>
      </c>
    </row>
    <row r="715" spans="1:9" ht="30" outlineLevel="4">
      <c r="A715" s="5"/>
      <c r="B715" s="5" t="s">
        <v>282</v>
      </c>
      <c r="C715" s="5" t="s">
        <v>1</v>
      </c>
      <c r="D715" s="9" t="s">
        <v>283</v>
      </c>
      <c r="E715" s="10">
        <f>E716</f>
        <v>151900</v>
      </c>
      <c r="F715" s="10">
        <f t="shared" si="111"/>
        <v>151900</v>
      </c>
      <c r="G715" s="10">
        <f t="shared" si="111"/>
        <v>151900</v>
      </c>
      <c r="H715" s="10">
        <f t="shared" si="111"/>
        <v>15750</v>
      </c>
      <c r="I715" s="25">
        <f t="shared" si="99"/>
        <v>10.368663594470046</v>
      </c>
    </row>
    <row r="716" spans="1:9" ht="15.75" outlineLevel="4">
      <c r="A716" s="15"/>
      <c r="B716" s="15"/>
      <c r="C716" s="15" t="s">
        <v>454</v>
      </c>
      <c r="D716" s="9" t="s">
        <v>466</v>
      </c>
      <c r="E716" s="10">
        <f>E717</f>
        <v>151900</v>
      </c>
      <c r="F716" s="10">
        <f t="shared" si="111"/>
        <v>151900</v>
      </c>
      <c r="G716" s="10">
        <f t="shared" si="111"/>
        <v>151900</v>
      </c>
      <c r="H716" s="10">
        <f t="shared" si="111"/>
        <v>15750</v>
      </c>
      <c r="I716" s="25">
        <f t="shared" si="99"/>
        <v>10.368663594470046</v>
      </c>
    </row>
    <row r="717" spans="1:9" ht="30" outlineLevel="5">
      <c r="A717" s="5"/>
      <c r="B717" s="5"/>
      <c r="C717" s="15" t="s">
        <v>458</v>
      </c>
      <c r="D717" s="9" t="s">
        <v>468</v>
      </c>
      <c r="E717" s="10">
        <v>151900</v>
      </c>
      <c r="F717" s="10">
        <v>151900</v>
      </c>
      <c r="G717" s="10">
        <v>151900</v>
      </c>
      <c r="H717" s="10">
        <v>15750</v>
      </c>
      <c r="I717" s="25">
        <f t="shared" si="99"/>
        <v>10.368663594470046</v>
      </c>
    </row>
    <row r="718" spans="1:9" ht="15.75" outlineLevel="3">
      <c r="A718" s="5"/>
      <c r="B718" s="5" t="s">
        <v>52</v>
      </c>
      <c r="C718" s="5" t="s">
        <v>1</v>
      </c>
      <c r="D718" s="9" t="s">
        <v>53</v>
      </c>
      <c r="E718" s="10">
        <f>E719</f>
        <v>0</v>
      </c>
      <c r="F718" s="10">
        <f aca="true" t="shared" si="112" ref="F718:H719">F719</f>
        <v>217000</v>
      </c>
      <c r="G718" s="10">
        <f t="shared" si="112"/>
        <v>217000</v>
      </c>
      <c r="H718" s="10">
        <f t="shared" si="112"/>
        <v>217000</v>
      </c>
      <c r="I718" s="25">
        <f t="shared" si="99"/>
        <v>100</v>
      </c>
    </row>
    <row r="719" spans="1:9" ht="15.75" outlineLevel="3">
      <c r="A719" s="15"/>
      <c r="B719" s="15"/>
      <c r="C719" s="15" t="s">
        <v>445</v>
      </c>
      <c r="D719" s="9" t="s">
        <v>22</v>
      </c>
      <c r="E719" s="10">
        <f>E720</f>
        <v>0</v>
      </c>
      <c r="F719" s="10">
        <f t="shared" si="112"/>
        <v>217000</v>
      </c>
      <c r="G719" s="10">
        <f t="shared" si="112"/>
        <v>217000</v>
      </c>
      <c r="H719" s="10">
        <f t="shared" si="112"/>
        <v>217000</v>
      </c>
      <c r="I719" s="25">
        <f aca="true" t="shared" si="113" ref="I719:I782">H719/G719*100</f>
        <v>100</v>
      </c>
    </row>
    <row r="720" spans="1:9" ht="15.75" outlineLevel="5">
      <c r="A720" s="5"/>
      <c r="B720" s="5"/>
      <c r="C720" s="5" t="s">
        <v>12</v>
      </c>
      <c r="D720" s="9" t="s">
        <v>53</v>
      </c>
      <c r="E720" s="10">
        <v>0</v>
      </c>
      <c r="F720" s="10">
        <v>217000</v>
      </c>
      <c r="G720" s="10">
        <v>217000</v>
      </c>
      <c r="H720" s="10">
        <v>217000</v>
      </c>
      <c r="I720" s="25">
        <f t="shared" si="113"/>
        <v>100</v>
      </c>
    </row>
    <row r="721" spans="1:9" ht="15.75" outlineLevel="2">
      <c r="A721" s="5"/>
      <c r="B721" s="5" t="s">
        <v>37</v>
      </c>
      <c r="C721" s="5" t="s">
        <v>1</v>
      </c>
      <c r="D721" s="9" t="s">
        <v>38</v>
      </c>
      <c r="E721" s="10">
        <f>E722</f>
        <v>0</v>
      </c>
      <c r="F721" s="10">
        <f aca="true" t="shared" si="114" ref="F721:H723">F722</f>
        <v>3969972</v>
      </c>
      <c r="G721" s="10">
        <f t="shared" si="114"/>
        <v>3969972</v>
      </c>
      <c r="H721" s="10">
        <f t="shared" si="114"/>
        <v>3340655</v>
      </c>
      <c r="I721" s="25">
        <f t="shared" si="113"/>
        <v>84.14807459599211</v>
      </c>
    </row>
    <row r="722" spans="1:9" ht="30" outlineLevel="3">
      <c r="A722" s="5"/>
      <c r="B722" s="5" t="s">
        <v>388</v>
      </c>
      <c r="C722" s="5" t="s">
        <v>1</v>
      </c>
      <c r="D722" s="9" t="s">
        <v>389</v>
      </c>
      <c r="E722" s="10">
        <f>E723</f>
        <v>0</v>
      </c>
      <c r="F722" s="10">
        <f t="shared" si="114"/>
        <v>3969972</v>
      </c>
      <c r="G722" s="10">
        <f t="shared" si="114"/>
        <v>3969972</v>
      </c>
      <c r="H722" s="10">
        <f t="shared" si="114"/>
        <v>3340655</v>
      </c>
      <c r="I722" s="25">
        <f t="shared" si="113"/>
        <v>84.14807459599211</v>
      </c>
    </row>
    <row r="723" spans="1:9" ht="15.75" outlineLevel="3">
      <c r="A723" s="15"/>
      <c r="B723" s="15"/>
      <c r="C723" s="15" t="s">
        <v>454</v>
      </c>
      <c r="D723" s="9" t="s">
        <v>466</v>
      </c>
      <c r="E723" s="10">
        <f>E724</f>
        <v>0</v>
      </c>
      <c r="F723" s="10">
        <f t="shared" si="114"/>
        <v>3969972</v>
      </c>
      <c r="G723" s="10">
        <f t="shared" si="114"/>
        <v>3969972</v>
      </c>
      <c r="H723" s="10">
        <f t="shared" si="114"/>
        <v>3340655</v>
      </c>
      <c r="I723" s="25">
        <f t="shared" si="113"/>
        <v>84.14807459599211</v>
      </c>
    </row>
    <row r="724" spans="1:9" ht="30" outlineLevel="5">
      <c r="A724" s="5"/>
      <c r="B724" s="5"/>
      <c r="C724" s="15" t="s">
        <v>458</v>
      </c>
      <c r="D724" s="9" t="s">
        <v>468</v>
      </c>
      <c r="E724" s="10">
        <v>0</v>
      </c>
      <c r="F724" s="10">
        <v>3969972</v>
      </c>
      <c r="G724" s="10">
        <v>3969972</v>
      </c>
      <c r="H724" s="10">
        <v>3340655</v>
      </c>
      <c r="I724" s="25">
        <f t="shared" si="113"/>
        <v>84.14807459599211</v>
      </c>
    </row>
    <row r="725" spans="1:9" ht="15.75" outlineLevel="2">
      <c r="A725" s="5"/>
      <c r="B725" s="5" t="s">
        <v>111</v>
      </c>
      <c r="C725" s="5" t="s">
        <v>1</v>
      </c>
      <c r="D725" s="9" t="s">
        <v>112</v>
      </c>
      <c r="E725" s="10">
        <f>E726+E731</f>
        <v>0</v>
      </c>
      <c r="F725" s="10">
        <f>F726+F731</f>
        <v>1212013</v>
      </c>
      <c r="G725" s="10">
        <f>G726+G731</f>
        <v>929489</v>
      </c>
      <c r="H725" s="10">
        <f>H726+H731</f>
        <v>929489</v>
      </c>
      <c r="I725" s="25">
        <f t="shared" si="113"/>
        <v>100</v>
      </c>
    </row>
    <row r="726" spans="1:9" ht="15.75" outlineLevel="3">
      <c r="A726" s="5"/>
      <c r="B726" s="5" t="s">
        <v>390</v>
      </c>
      <c r="C726" s="5" t="s">
        <v>1</v>
      </c>
      <c r="D726" s="9" t="s">
        <v>391</v>
      </c>
      <c r="E726" s="10">
        <f>E727+E729</f>
        <v>0</v>
      </c>
      <c r="F726" s="10">
        <f>F727+F729</f>
        <v>700651</v>
      </c>
      <c r="G726" s="10">
        <f>G727+G729</f>
        <v>450532</v>
      </c>
      <c r="H726" s="10">
        <f>H727+H729</f>
        <v>450532</v>
      </c>
      <c r="I726" s="25">
        <f t="shared" si="113"/>
        <v>100</v>
      </c>
    </row>
    <row r="727" spans="1:9" ht="15.75" outlineLevel="3">
      <c r="A727" s="15"/>
      <c r="B727" s="15"/>
      <c r="C727" s="15" t="s">
        <v>454</v>
      </c>
      <c r="D727" s="9" t="s">
        <v>466</v>
      </c>
      <c r="E727" s="10">
        <f>E728</f>
        <v>0</v>
      </c>
      <c r="F727" s="10">
        <f>F728</f>
        <v>630651</v>
      </c>
      <c r="G727" s="10">
        <f>G728</f>
        <v>380532</v>
      </c>
      <c r="H727" s="10">
        <f>H728</f>
        <v>380532</v>
      </c>
      <c r="I727" s="25">
        <f t="shared" si="113"/>
        <v>100</v>
      </c>
    </row>
    <row r="728" spans="1:9" ht="30" outlineLevel="5">
      <c r="A728" s="5"/>
      <c r="B728" s="5"/>
      <c r="C728" s="15" t="s">
        <v>458</v>
      </c>
      <c r="D728" s="9" t="s">
        <v>468</v>
      </c>
      <c r="E728" s="10">
        <v>0</v>
      </c>
      <c r="F728" s="10">
        <v>630651</v>
      </c>
      <c r="G728" s="10">
        <v>380532</v>
      </c>
      <c r="H728" s="10">
        <v>380532</v>
      </c>
      <c r="I728" s="25">
        <f t="shared" si="113"/>
        <v>100</v>
      </c>
    </row>
    <row r="729" spans="1:9" ht="15.75" outlineLevel="5">
      <c r="A729" s="15"/>
      <c r="B729" s="15"/>
      <c r="C729" s="15" t="s">
        <v>445</v>
      </c>
      <c r="D729" s="9" t="s">
        <v>22</v>
      </c>
      <c r="E729" s="10">
        <f>E730</f>
        <v>0</v>
      </c>
      <c r="F729" s="10">
        <f>F730</f>
        <v>70000</v>
      </c>
      <c r="G729" s="10">
        <f>G730</f>
        <v>70000</v>
      </c>
      <c r="H729" s="10">
        <f>H730</f>
        <v>70000</v>
      </c>
      <c r="I729" s="25">
        <f t="shared" si="113"/>
        <v>100</v>
      </c>
    </row>
    <row r="730" spans="1:9" ht="15.75" outlineLevel="5">
      <c r="A730" s="5"/>
      <c r="B730" s="5"/>
      <c r="C730" s="5" t="s">
        <v>12</v>
      </c>
      <c r="D730" s="9" t="s">
        <v>53</v>
      </c>
      <c r="E730" s="10">
        <v>0</v>
      </c>
      <c r="F730" s="10">
        <v>70000</v>
      </c>
      <c r="G730" s="10">
        <v>70000</v>
      </c>
      <c r="H730" s="10">
        <v>70000</v>
      </c>
      <c r="I730" s="25">
        <f t="shared" si="113"/>
        <v>100</v>
      </c>
    </row>
    <row r="731" spans="1:9" ht="15.75" outlineLevel="3">
      <c r="A731" s="5"/>
      <c r="B731" s="5" t="s">
        <v>392</v>
      </c>
      <c r="C731" s="5" t="s">
        <v>1</v>
      </c>
      <c r="D731" s="9" t="s">
        <v>393</v>
      </c>
      <c r="E731" s="10">
        <f>E732</f>
        <v>0</v>
      </c>
      <c r="F731" s="10">
        <f aca="true" t="shared" si="115" ref="F731:H732">F732</f>
        <v>511362</v>
      </c>
      <c r="G731" s="10">
        <f t="shared" si="115"/>
        <v>478957</v>
      </c>
      <c r="H731" s="10">
        <f t="shared" si="115"/>
        <v>478957</v>
      </c>
      <c r="I731" s="25">
        <f t="shared" si="113"/>
        <v>100</v>
      </c>
    </row>
    <row r="732" spans="1:9" ht="15.75" outlineLevel="3">
      <c r="A732" s="15"/>
      <c r="B732" s="15"/>
      <c r="C732" s="15" t="s">
        <v>454</v>
      </c>
      <c r="D732" s="9" t="s">
        <v>466</v>
      </c>
      <c r="E732" s="10">
        <f>E733</f>
        <v>0</v>
      </c>
      <c r="F732" s="10">
        <f t="shared" si="115"/>
        <v>511362</v>
      </c>
      <c r="G732" s="10">
        <f t="shared" si="115"/>
        <v>478957</v>
      </c>
      <c r="H732" s="10">
        <f t="shared" si="115"/>
        <v>478957</v>
      </c>
      <c r="I732" s="25">
        <f t="shared" si="113"/>
        <v>100</v>
      </c>
    </row>
    <row r="733" spans="1:9" ht="30" outlineLevel="5">
      <c r="A733" s="5"/>
      <c r="B733" s="5"/>
      <c r="C733" s="15" t="s">
        <v>458</v>
      </c>
      <c r="D733" s="9" t="s">
        <v>468</v>
      </c>
      <c r="E733" s="10">
        <v>0</v>
      </c>
      <c r="F733" s="10">
        <v>511362</v>
      </c>
      <c r="G733" s="10">
        <v>478957</v>
      </c>
      <c r="H733" s="10">
        <v>478957</v>
      </c>
      <c r="I733" s="25">
        <f t="shared" si="113"/>
        <v>100</v>
      </c>
    </row>
    <row r="734" spans="1:9" ht="15.75" outlineLevel="1">
      <c r="A734" s="5" t="s">
        <v>394</v>
      </c>
      <c r="B734" s="5" t="s">
        <v>1</v>
      </c>
      <c r="C734" s="5" t="s">
        <v>1</v>
      </c>
      <c r="D734" s="9" t="s">
        <v>516</v>
      </c>
      <c r="E734" s="10">
        <f>E735+E745</f>
        <v>19924100</v>
      </c>
      <c r="F734" s="10">
        <f>F735+F745</f>
        <v>9432066</v>
      </c>
      <c r="G734" s="10">
        <f>G735+G745</f>
        <v>9217366</v>
      </c>
      <c r="H734" s="10">
        <f>H735+H745</f>
        <v>6830855.93</v>
      </c>
      <c r="I734" s="25">
        <f t="shared" si="113"/>
        <v>74.10854608572556</v>
      </c>
    </row>
    <row r="735" spans="1:9" ht="15.75" outlineLevel="2">
      <c r="A735" s="5"/>
      <c r="B735" s="5" t="s">
        <v>93</v>
      </c>
      <c r="C735" s="5" t="s">
        <v>1</v>
      </c>
      <c r="D735" s="9" t="s">
        <v>94</v>
      </c>
      <c r="E735" s="10">
        <f>E736</f>
        <v>19149400</v>
      </c>
      <c r="F735" s="10">
        <f>F736</f>
        <v>8657366</v>
      </c>
      <c r="G735" s="10">
        <f>G736</f>
        <v>8657366</v>
      </c>
      <c r="H735" s="10">
        <f>H736</f>
        <v>6299112</v>
      </c>
      <c r="I735" s="25">
        <f t="shared" si="113"/>
        <v>72.76014436723595</v>
      </c>
    </row>
    <row r="736" spans="1:9" ht="45" outlineLevel="3">
      <c r="A736" s="5"/>
      <c r="B736" s="5" t="s">
        <v>95</v>
      </c>
      <c r="C736" s="5" t="s">
        <v>1</v>
      </c>
      <c r="D736" s="9" t="s">
        <v>96</v>
      </c>
      <c r="E736" s="10">
        <f>E737+E742</f>
        <v>19149400</v>
      </c>
      <c r="F736" s="10">
        <f>F737+F742</f>
        <v>8657366</v>
      </c>
      <c r="G736" s="10">
        <f>G737+G742</f>
        <v>8657366</v>
      </c>
      <c r="H736" s="10">
        <f>H737+H742</f>
        <v>6299112</v>
      </c>
      <c r="I736" s="25">
        <f t="shared" si="113"/>
        <v>72.76014436723595</v>
      </c>
    </row>
    <row r="737" spans="1:9" ht="60" outlineLevel="4">
      <c r="A737" s="5"/>
      <c r="B737" s="5" t="s">
        <v>97</v>
      </c>
      <c r="C737" s="5" t="s">
        <v>1</v>
      </c>
      <c r="D737" s="9" t="s">
        <v>98</v>
      </c>
      <c r="E737" s="10">
        <f>E738+E740</f>
        <v>14080100</v>
      </c>
      <c r="F737" s="10">
        <f>F738+F740</f>
        <v>8657366</v>
      </c>
      <c r="G737" s="10">
        <f>G738+G740</f>
        <v>8657366</v>
      </c>
      <c r="H737" s="10">
        <f>H738+H740</f>
        <v>6299112</v>
      </c>
      <c r="I737" s="25">
        <f t="shared" si="113"/>
        <v>72.76014436723595</v>
      </c>
    </row>
    <row r="738" spans="1:9" ht="15.75" outlineLevel="4">
      <c r="A738" s="15"/>
      <c r="B738" s="15"/>
      <c r="C738" s="15" t="s">
        <v>454</v>
      </c>
      <c r="D738" s="9" t="s">
        <v>466</v>
      </c>
      <c r="E738" s="10">
        <f>E739</f>
        <v>7040050</v>
      </c>
      <c r="F738" s="10">
        <f>F739</f>
        <v>1898208</v>
      </c>
      <c r="G738" s="10">
        <f>G739</f>
        <v>1898208</v>
      </c>
      <c r="H738" s="10">
        <f>H739</f>
        <v>1418112</v>
      </c>
      <c r="I738" s="25">
        <f t="shared" si="113"/>
        <v>74.70793506296465</v>
      </c>
    </row>
    <row r="739" spans="1:9" ht="30" outlineLevel="5">
      <c r="A739" s="5"/>
      <c r="B739" s="5"/>
      <c r="C739" s="15" t="s">
        <v>458</v>
      </c>
      <c r="D739" s="9" t="s">
        <v>468</v>
      </c>
      <c r="E739" s="10">
        <v>7040050</v>
      </c>
      <c r="F739" s="10">
        <v>1898208</v>
      </c>
      <c r="G739" s="10">
        <v>1898208</v>
      </c>
      <c r="H739" s="10">
        <v>1418112</v>
      </c>
      <c r="I739" s="25">
        <f t="shared" si="113"/>
        <v>74.70793506296465</v>
      </c>
    </row>
    <row r="740" spans="1:9" ht="15.75" outlineLevel="5">
      <c r="A740" s="15"/>
      <c r="B740" s="15"/>
      <c r="C740" s="15" t="s">
        <v>451</v>
      </c>
      <c r="D740" s="9" t="s">
        <v>472</v>
      </c>
      <c r="E740" s="10">
        <f>E741</f>
        <v>7040050</v>
      </c>
      <c r="F740" s="10">
        <f>F741</f>
        <v>6759158</v>
      </c>
      <c r="G740" s="10">
        <f>G741</f>
        <v>6759158</v>
      </c>
      <c r="H740" s="10">
        <f>H741</f>
        <v>4881000</v>
      </c>
      <c r="I740" s="25">
        <f t="shared" si="113"/>
        <v>72.21313660666017</v>
      </c>
    </row>
    <row r="741" spans="1:9" ht="30" outlineLevel="5">
      <c r="A741" s="5"/>
      <c r="B741" s="5"/>
      <c r="C741" s="15" t="s">
        <v>452</v>
      </c>
      <c r="D741" s="9" t="s">
        <v>474</v>
      </c>
      <c r="E741" s="10">
        <v>7040050</v>
      </c>
      <c r="F741" s="10">
        <v>6759158</v>
      </c>
      <c r="G741" s="10">
        <v>6759158</v>
      </c>
      <c r="H741" s="10">
        <v>4881000</v>
      </c>
      <c r="I741" s="25">
        <f t="shared" si="113"/>
        <v>72.21313660666017</v>
      </c>
    </row>
    <row r="742" spans="1:9" ht="45" outlineLevel="4">
      <c r="A742" s="5"/>
      <c r="B742" s="5" t="s">
        <v>395</v>
      </c>
      <c r="C742" s="5" t="s">
        <v>1</v>
      </c>
      <c r="D742" s="9" t="s">
        <v>396</v>
      </c>
      <c r="E742" s="10">
        <f>E743</f>
        <v>5069300</v>
      </c>
      <c r="F742" s="10">
        <f aca="true" t="shared" si="116" ref="F742:H743">F743</f>
        <v>0</v>
      </c>
      <c r="G742" s="10">
        <f t="shared" si="116"/>
        <v>0</v>
      </c>
      <c r="H742" s="10">
        <f t="shared" si="116"/>
        <v>0</v>
      </c>
      <c r="I742" s="25">
        <v>0</v>
      </c>
    </row>
    <row r="743" spans="1:9" ht="15.75" outlineLevel="4">
      <c r="A743" s="15"/>
      <c r="B743" s="15"/>
      <c r="C743" s="15" t="s">
        <v>451</v>
      </c>
      <c r="D743" s="9" t="s">
        <v>472</v>
      </c>
      <c r="E743" s="10">
        <f>E744</f>
        <v>5069300</v>
      </c>
      <c r="F743" s="10">
        <f t="shared" si="116"/>
        <v>0</v>
      </c>
      <c r="G743" s="10">
        <f t="shared" si="116"/>
        <v>0</v>
      </c>
      <c r="H743" s="10">
        <f t="shared" si="116"/>
        <v>0</v>
      </c>
      <c r="I743" s="25">
        <v>0</v>
      </c>
    </row>
    <row r="744" spans="1:9" ht="30" outlineLevel="5">
      <c r="A744" s="5"/>
      <c r="B744" s="5"/>
      <c r="C744" s="15" t="s">
        <v>452</v>
      </c>
      <c r="D744" s="9" t="s">
        <v>474</v>
      </c>
      <c r="E744" s="10">
        <v>5069300</v>
      </c>
      <c r="F744" s="10">
        <v>0</v>
      </c>
      <c r="G744" s="10">
        <v>0</v>
      </c>
      <c r="H744" s="10">
        <v>0</v>
      </c>
      <c r="I744" s="25">
        <v>0</v>
      </c>
    </row>
    <row r="745" spans="1:9" ht="15.75" outlineLevel="2">
      <c r="A745" s="5"/>
      <c r="B745" s="5" t="s">
        <v>21</v>
      </c>
      <c r="C745" s="5" t="s">
        <v>1</v>
      </c>
      <c r="D745" s="9" t="s">
        <v>22</v>
      </c>
      <c r="E745" s="10">
        <f>E746</f>
        <v>774700</v>
      </c>
      <c r="F745" s="10">
        <f aca="true" t="shared" si="117" ref="F745:H748">F746</f>
        <v>774700</v>
      </c>
      <c r="G745" s="10">
        <f t="shared" si="117"/>
        <v>560000</v>
      </c>
      <c r="H745" s="10">
        <f t="shared" si="117"/>
        <v>531743.93</v>
      </c>
      <c r="I745" s="25">
        <f t="shared" si="113"/>
        <v>94.95427321428572</v>
      </c>
    </row>
    <row r="746" spans="1:9" ht="30" outlineLevel="3">
      <c r="A746" s="5"/>
      <c r="B746" s="5" t="s">
        <v>23</v>
      </c>
      <c r="C746" s="5" t="s">
        <v>1</v>
      </c>
      <c r="D746" s="9" t="s">
        <v>24</v>
      </c>
      <c r="E746" s="10">
        <f>E747</f>
        <v>774700</v>
      </c>
      <c r="F746" s="10">
        <f t="shared" si="117"/>
        <v>774700</v>
      </c>
      <c r="G746" s="10">
        <f t="shared" si="117"/>
        <v>560000</v>
      </c>
      <c r="H746" s="10">
        <f t="shared" si="117"/>
        <v>531743.93</v>
      </c>
      <c r="I746" s="25">
        <f t="shared" si="113"/>
        <v>94.95427321428572</v>
      </c>
    </row>
    <row r="747" spans="1:9" ht="60" outlineLevel="4">
      <c r="A747" s="5"/>
      <c r="B747" s="5" t="s">
        <v>303</v>
      </c>
      <c r="C747" s="5" t="s">
        <v>1</v>
      </c>
      <c r="D747" s="9" t="s">
        <v>304</v>
      </c>
      <c r="E747" s="10">
        <f>E748</f>
        <v>774700</v>
      </c>
      <c r="F747" s="10">
        <f t="shared" si="117"/>
        <v>774700</v>
      </c>
      <c r="G747" s="10">
        <f t="shared" si="117"/>
        <v>560000</v>
      </c>
      <c r="H747" s="10">
        <f t="shared" si="117"/>
        <v>531743.93</v>
      </c>
      <c r="I747" s="25">
        <f t="shared" si="113"/>
        <v>94.95427321428572</v>
      </c>
    </row>
    <row r="748" spans="1:9" ht="15.75" outlineLevel="4">
      <c r="A748" s="15"/>
      <c r="B748" s="15"/>
      <c r="C748" s="15" t="s">
        <v>454</v>
      </c>
      <c r="D748" s="9" t="s">
        <v>466</v>
      </c>
      <c r="E748" s="10">
        <f>E749</f>
        <v>774700</v>
      </c>
      <c r="F748" s="10">
        <f t="shared" si="117"/>
        <v>774700</v>
      </c>
      <c r="G748" s="10">
        <f t="shared" si="117"/>
        <v>560000</v>
      </c>
      <c r="H748" s="10">
        <f t="shared" si="117"/>
        <v>531743.93</v>
      </c>
      <c r="I748" s="25">
        <f t="shared" si="113"/>
        <v>94.95427321428572</v>
      </c>
    </row>
    <row r="749" spans="1:9" ht="15.75" outlineLevel="5">
      <c r="A749" s="5"/>
      <c r="B749" s="5"/>
      <c r="C749" s="15" t="s">
        <v>455</v>
      </c>
      <c r="D749" s="9" t="s">
        <v>467</v>
      </c>
      <c r="E749" s="10">
        <v>774700</v>
      </c>
      <c r="F749" s="10">
        <v>774700</v>
      </c>
      <c r="G749" s="10">
        <v>560000</v>
      </c>
      <c r="H749" s="10">
        <v>531743.93</v>
      </c>
      <c r="I749" s="25">
        <f t="shared" si="113"/>
        <v>94.95427321428572</v>
      </c>
    </row>
    <row r="750" spans="1:9" ht="15.75" outlineLevel="1">
      <c r="A750" s="5" t="s">
        <v>397</v>
      </c>
      <c r="B750" s="5" t="s">
        <v>1</v>
      </c>
      <c r="C750" s="5" t="s">
        <v>1</v>
      </c>
      <c r="D750" s="9" t="s">
        <v>517</v>
      </c>
      <c r="E750" s="10">
        <f>E751</f>
        <v>150000</v>
      </c>
      <c r="F750" s="10">
        <f aca="true" t="shared" si="118" ref="F750:H751">F751</f>
        <v>150000</v>
      </c>
      <c r="G750" s="10">
        <f t="shared" si="118"/>
        <v>108297.40000000001</v>
      </c>
      <c r="H750" s="10">
        <f t="shared" si="118"/>
        <v>108297.40000000001</v>
      </c>
      <c r="I750" s="25">
        <f t="shared" si="113"/>
        <v>100</v>
      </c>
    </row>
    <row r="751" spans="1:9" ht="15.75" outlineLevel="2">
      <c r="A751" s="5"/>
      <c r="B751" s="5" t="s">
        <v>111</v>
      </c>
      <c r="C751" s="5" t="s">
        <v>1</v>
      </c>
      <c r="D751" s="9" t="s">
        <v>112</v>
      </c>
      <c r="E751" s="10">
        <f>E752</f>
        <v>150000</v>
      </c>
      <c r="F751" s="10">
        <f t="shared" si="118"/>
        <v>150000</v>
      </c>
      <c r="G751" s="10">
        <f t="shared" si="118"/>
        <v>108297.40000000001</v>
      </c>
      <c r="H751" s="10">
        <f t="shared" si="118"/>
        <v>108297.40000000001</v>
      </c>
      <c r="I751" s="25">
        <f t="shared" si="113"/>
        <v>100</v>
      </c>
    </row>
    <row r="752" spans="1:9" ht="15.75" outlineLevel="3">
      <c r="A752" s="5"/>
      <c r="B752" s="5" t="s">
        <v>398</v>
      </c>
      <c r="C752" s="5" t="s">
        <v>1</v>
      </c>
      <c r="D752" s="9" t="s">
        <v>399</v>
      </c>
      <c r="E752" s="10">
        <f>E753+E755+E757</f>
        <v>150000</v>
      </c>
      <c r="F752" s="10">
        <f>F753+F755+F757</f>
        <v>150000</v>
      </c>
      <c r="G752" s="10">
        <f>G753+G755+G757</f>
        <v>108297.40000000001</v>
      </c>
      <c r="H752" s="10">
        <f>H753+H755+H757</f>
        <v>108297.40000000001</v>
      </c>
      <c r="I752" s="25">
        <f t="shared" si="113"/>
        <v>100</v>
      </c>
    </row>
    <row r="753" spans="1:9" ht="30" outlineLevel="3">
      <c r="A753" s="15"/>
      <c r="B753" s="15"/>
      <c r="C753" s="15" t="s">
        <v>443</v>
      </c>
      <c r="D753" s="9" t="s">
        <v>461</v>
      </c>
      <c r="E753" s="10">
        <f>E754</f>
        <v>0</v>
      </c>
      <c r="F753" s="10">
        <f>F754</f>
        <v>35911.95</v>
      </c>
      <c r="G753" s="10">
        <f>G754</f>
        <v>29209.35</v>
      </c>
      <c r="H753" s="10">
        <f>H754</f>
        <v>29209.35</v>
      </c>
      <c r="I753" s="25">
        <f t="shared" si="113"/>
        <v>100</v>
      </c>
    </row>
    <row r="754" spans="1:9" ht="15.75" outlineLevel="5">
      <c r="A754" s="5"/>
      <c r="B754" s="5"/>
      <c r="C754" s="15" t="s">
        <v>450</v>
      </c>
      <c r="D754" s="9" t="s">
        <v>462</v>
      </c>
      <c r="E754" s="10">
        <v>0</v>
      </c>
      <c r="F754" s="10">
        <v>35911.95</v>
      </c>
      <c r="G754" s="10">
        <v>29209.35</v>
      </c>
      <c r="H754" s="10">
        <v>29209.35</v>
      </c>
      <c r="I754" s="25">
        <f t="shared" si="113"/>
        <v>100</v>
      </c>
    </row>
    <row r="755" spans="1:9" ht="15.75" outlineLevel="5">
      <c r="A755" s="15"/>
      <c r="B755" s="15"/>
      <c r="C755" s="15" t="s">
        <v>446</v>
      </c>
      <c r="D755" s="9" t="s">
        <v>464</v>
      </c>
      <c r="E755" s="10">
        <f>E756</f>
        <v>150000</v>
      </c>
      <c r="F755" s="10">
        <f>F756</f>
        <v>90153</v>
      </c>
      <c r="G755" s="10">
        <f>G756</f>
        <v>55153</v>
      </c>
      <c r="H755" s="10">
        <f>H756</f>
        <v>55153</v>
      </c>
      <c r="I755" s="25">
        <f t="shared" si="113"/>
        <v>100</v>
      </c>
    </row>
    <row r="756" spans="1:9" ht="15.75" outlineLevel="5">
      <c r="A756" s="5"/>
      <c r="B756" s="5"/>
      <c r="C756" s="15" t="s">
        <v>447</v>
      </c>
      <c r="D756" s="9" t="s">
        <v>465</v>
      </c>
      <c r="E756" s="10">
        <v>150000</v>
      </c>
      <c r="F756" s="10">
        <v>90153</v>
      </c>
      <c r="G756" s="10">
        <v>55153</v>
      </c>
      <c r="H756" s="10">
        <v>55153</v>
      </c>
      <c r="I756" s="25">
        <f t="shared" si="113"/>
        <v>100</v>
      </c>
    </row>
    <row r="757" spans="1:9" ht="30" outlineLevel="5">
      <c r="A757" s="15"/>
      <c r="B757" s="15"/>
      <c r="C757" s="15" t="s">
        <v>456</v>
      </c>
      <c r="D757" s="9" t="s">
        <v>476</v>
      </c>
      <c r="E757" s="10">
        <f>E758</f>
        <v>0</v>
      </c>
      <c r="F757" s="10">
        <f>F758</f>
        <v>23935.05</v>
      </c>
      <c r="G757" s="10">
        <f>G758</f>
        <v>23935.05</v>
      </c>
      <c r="H757" s="10">
        <f>H758</f>
        <v>23935.05</v>
      </c>
      <c r="I757" s="25">
        <f t="shared" si="113"/>
        <v>100</v>
      </c>
    </row>
    <row r="758" spans="1:9" ht="15.75" outlineLevel="5">
      <c r="A758" s="5"/>
      <c r="B758" s="5"/>
      <c r="C758" s="15" t="s">
        <v>457</v>
      </c>
      <c r="D758" s="9" t="s">
        <v>477</v>
      </c>
      <c r="E758" s="10">
        <v>0</v>
      </c>
      <c r="F758" s="10">
        <v>23935.05</v>
      </c>
      <c r="G758" s="10">
        <v>23935.05</v>
      </c>
      <c r="H758" s="10">
        <v>23935.05</v>
      </c>
      <c r="I758" s="25">
        <f t="shared" si="113"/>
        <v>100</v>
      </c>
    </row>
    <row r="759" spans="1:9" ht="15.75" collapsed="1">
      <c r="A759" s="6" t="s">
        <v>400</v>
      </c>
      <c r="B759" s="6" t="s">
        <v>1</v>
      </c>
      <c r="C759" s="6" t="s">
        <v>1</v>
      </c>
      <c r="D759" s="7" t="s">
        <v>518</v>
      </c>
      <c r="E759" s="8">
        <f>E760</f>
        <v>1316760</v>
      </c>
      <c r="F759" s="8">
        <f>F760</f>
        <v>19403802.34</v>
      </c>
      <c r="G759" s="8">
        <f>G760</f>
        <v>18040360.14</v>
      </c>
      <c r="H759" s="8">
        <f>H760</f>
        <v>17783337.08</v>
      </c>
      <c r="I759" s="24">
        <f t="shared" si="113"/>
        <v>98.57528864166011</v>
      </c>
    </row>
    <row r="760" spans="1:9" ht="15.75" outlineLevel="1">
      <c r="A760" s="5" t="s">
        <v>401</v>
      </c>
      <c r="B760" s="5" t="s">
        <v>1</v>
      </c>
      <c r="C760" s="5" t="s">
        <v>1</v>
      </c>
      <c r="D760" s="9" t="s">
        <v>519</v>
      </c>
      <c r="E760" s="10">
        <f>E761+E766+E776</f>
        <v>1316760</v>
      </c>
      <c r="F760" s="10">
        <f>F761+F766+F776</f>
        <v>19403802.34</v>
      </c>
      <c r="G760" s="10">
        <f>G761+G766+G776</f>
        <v>18040360.14</v>
      </c>
      <c r="H760" s="10">
        <f>H761+H766+H776</f>
        <v>17783337.08</v>
      </c>
      <c r="I760" s="25">
        <f t="shared" si="113"/>
        <v>98.57528864166011</v>
      </c>
    </row>
    <row r="761" spans="1:9" ht="30" outlineLevel="2">
      <c r="A761" s="5"/>
      <c r="B761" s="5" t="s">
        <v>153</v>
      </c>
      <c r="C761" s="5" t="s">
        <v>1</v>
      </c>
      <c r="D761" s="9" t="s">
        <v>154</v>
      </c>
      <c r="E761" s="10">
        <f>E762</f>
        <v>0</v>
      </c>
      <c r="F761" s="10">
        <f aca="true" t="shared" si="119" ref="F761:H764">F762</f>
        <v>200000</v>
      </c>
      <c r="G761" s="10">
        <f t="shared" si="119"/>
        <v>0</v>
      </c>
      <c r="H761" s="10">
        <f t="shared" si="119"/>
        <v>0</v>
      </c>
      <c r="I761" s="25">
        <v>0</v>
      </c>
    </row>
    <row r="762" spans="1:9" ht="15.75" outlineLevel="3">
      <c r="A762" s="5"/>
      <c r="B762" s="5" t="s">
        <v>155</v>
      </c>
      <c r="C762" s="5" t="s">
        <v>1</v>
      </c>
      <c r="D762" s="9" t="s">
        <v>156</v>
      </c>
      <c r="E762" s="10">
        <f>E763</f>
        <v>0</v>
      </c>
      <c r="F762" s="10">
        <f t="shared" si="119"/>
        <v>200000</v>
      </c>
      <c r="G762" s="10">
        <f t="shared" si="119"/>
        <v>0</v>
      </c>
      <c r="H762" s="10">
        <f t="shared" si="119"/>
        <v>0</v>
      </c>
      <c r="I762" s="25">
        <v>0</v>
      </c>
    </row>
    <row r="763" spans="1:9" ht="45" outlineLevel="4">
      <c r="A763" s="5"/>
      <c r="B763" s="5" t="s">
        <v>402</v>
      </c>
      <c r="C763" s="5" t="s">
        <v>1</v>
      </c>
      <c r="D763" s="9" t="s">
        <v>403</v>
      </c>
      <c r="E763" s="10">
        <f>E764</f>
        <v>0</v>
      </c>
      <c r="F763" s="10">
        <f t="shared" si="119"/>
        <v>200000</v>
      </c>
      <c r="G763" s="10">
        <f t="shared" si="119"/>
        <v>0</v>
      </c>
      <c r="H763" s="10">
        <f t="shared" si="119"/>
        <v>0</v>
      </c>
      <c r="I763" s="25">
        <v>0</v>
      </c>
    </row>
    <row r="764" spans="1:9" ht="15.75" outlineLevel="4">
      <c r="A764" s="15"/>
      <c r="B764" s="15"/>
      <c r="C764" s="15" t="s">
        <v>451</v>
      </c>
      <c r="D764" s="9" t="s">
        <v>472</v>
      </c>
      <c r="E764" s="10">
        <f>E765</f>
        <v>0</v>
      </c>
      <c r="F764" s="10">
        <f t="shared" si="119"/>
        <v>200000</v>
      </c>
      <c r="G764" s="10">
        <f t="shared" si="119"/>
        <v>0</v>
      </c>
      <c r="H764" s="10">
        <f t="shared" si="119"/>
        <v>0</v>
      </c>
      <c r="I764" s="25">
        <v>0</v>
      </c>
    </row>
    <row r="765" spans="1:9" ht="30" outlineLevel="5">
      <c r="A765" s="5"/>
      <c r="B765" s="5"/>
      <c r="C765" s="15" t="s">
        <v>453</v>
      </c>
      <c r="D765" s="9" t="s">
        <v>473</v>
      </c>
      <c r="E765" s="10">
        <v>0</v>
      </c>
      <c r="F765" s="10">
        <v>200000</v>
      </c>
      <c r="G765" s="10">
        <v>0</v>
      </c>
      <c r="H765" s="10">
        <v>0</v>
      </c>
      <c r="I765" s="25">
        <v>0</v>
      </c>
    </row>
    <row r="766" spans="1:9" ht="15.75" outlineLevel="2">
      <c r="A766" s="5"/>
      <c r="B766" s="5" t="s">
        <v>37</v>
      </c>
      <c r="C766" s="5" t="s">
        <v>1</v>
      </c>
      <c r="D766" s="9" t="s">
        <v>38</v>
      </c>
      <c r="E766" s="10">
        <f>E767</f>
        <v>0</v>
      </c>
      <c r="F766" s="10">
        <f>F767</f>
        <v>16705042.34</v>
      </c>
      <c r="G766" s="10">
        <f>G767</f>
        <v>16705042.34</v>
      </c>
      <c r="H766" s="10">
        <f>H767</f>
        <v>16448019.28</v>
      </c>
      <c r="I766" s="25">
        <f t="shared" si="113"/>
        <v>98.46140431871542</v>
      </c>
    </row>
    <row r="767" spans="1:9" ht="30" outlineLevel="3">
      <c r="A767" s="5"/>
      <c r="B767" s="5" t="s">
        <v>404</v>
      </c>
      <c r="C767" s="5" t="s">
        <v>1</v>
      </c>
      <c r="D767" s="9" t="s">
        <v>405</v>
      </c>
      <c r="E767" s="10">
        <f>E768+E773</f>
        <v>0</v>
      </c>
      <c r="F767" s="10">
        <f>F768+F773</f>
        <v>16705042.34</v>
      </c>
      <c r="G767" s="10">
        <f>G768+G773</f>
        <v>16705042.34</v>
      </c>
      <c r="H767" s="10">
        <f>H768+H773</f>
        <v>16448019.28</v>
      </c>
      <c r="I767" s="25">
        <f t="shared" si="113"/>
        <v>98.46140431871542</v>
      </c>
    </row>
    <row r="768" spans="1:9" ht="30" outlineLevel="4">
      <c r="A768" s="5"/>
      <c r="B768" s="5" t="s">
        <v>404</v>
      </c>
      <c r="C768" s="5" t="s">
        <v>1</v>
      </c>
      <c r="D768" s="9" t="s">
        <v>405</v>
      </c>
      <c r="E768" s="10">
        <f>E769+E771</f>
        <v>0</v>
      </c>
      <c r="F768" s="10">
        <f>F769+F771</f>
        <v>15246542.34</v>
      </c>
      <c r="G768" s="10">
        <f>G769+G771</f>
        <v>15246542.34</v>
      </c>
      <c r="H768" s="10">
        <f>H769+H771</f>
        <v>15246542.34</v>
      </c>
      <c r="I768" s="25">
        <f t="shared" si="113"/>
        <v>100</v>
      </c>
    </row>
    <row r="769" spans="1:9" ht="15.75" outlineLevel="4">
      <c r="A769" s="15"/>
      <c r="B769" s="15"/>
      <c r="C769" s="15" t="s">
        <v>451</v>
      </c>
      <c r="D769" s="9" t="s">
        <v>472</v>
      </c>
      <c r="E769" s="10">
        <f>E770</f>
        <v>0</v>
      </c>
      <c r="F769" s="10">
        <f>F770</f>
        <v>15000000</v>
      </c>
      <c r="G769" s="10">
        <f>G770</f>
        <v>15000000</v>
      </c>
      <c r="H769" s="10">
        <f>H770</f>
        <v>15000000</v>
      </c>
      <c r="I769" s="25">
        <f t="shared" si="113"/>
        <v>100</v>
      </c>
    </row>
    <row r="770" spans="1:9" ht="30" outlineLevel="5">
      <c r="A770" s="5"/>
      <c r="B770" s="5"/>
      <c r="C770" s="15" t="s">
        <v>453</v>
      </c>
      <c r="D770" s="9" t="s">
        <v>473</v>
      </c>
      <c r="E770" s="10">
        <v>0</v>
      </c>
      <c r="F770" s="10">
        <v>15000000</v>
      </c>
      <c r="G770" s="10">
        <v>15000000</v>
      </c>
      <c r="H770" s="10">
        <v>15000000</v>
      </c>
      <c r="I770" s="25">
        <f t="shared" si="113"/>
        <v>100</v>
      </c>
    </row>
    <row r="771" spans="1:9" ht="15.75" outlineLevel="5">
      <c r="A771" s="15"/>
      <c r="B771" s="15"/>
      <c r="C771" s="15" t="s">
        <v>448</v>
      </c>
      <c r="D771" s="9" t="s">
        <v>479</v>
      </c>
      <c r="E771" s="10">
        <f>E772</f>
        <v>0</v>
      </c>
      <c r="F771" s="10">
        <f>F772</f>
        <v>246542.34</v>
      </c>
      <c r="G771" s="10">
        <f>G772</f>
        <v>246542.34</v>
      </c>
      <c r="H771" s="10">
        <f>H772</f>
        <v>246542.34</v>
      </c>
      <c r="I771" s="25">
        <f t="shared" si="113"/>
        <v>100</v>
      </c>
    </row>
    <row r="772" spans="1:9" ht="30" outlineLevel="5">
      <c r="A772" s="5"/>
      <c r="B772" s="5"/>
      <c r="C772" s="5" t="s">
        <v>120</v>
      </c>
      <c r="D772" s="9" t="s">
        <v>480</v>
      </c>
      <c r="E772" s="10">
        <v>0</v>
      </c>
      <c r="F772" s="10">
        <v>246542.34</v>
      </c>
      <c r="G772" s="10">
        <v>246542.34</v>
      </c>
      <c r="H772" s="10">
        <v>246542.34</v>
      </c>
      <c r="I772" s="25">
        <f t="shared" si="113"/>
        <v>100</v>
      </c>
    </row>
    <row r="773" spans="1:9" ht="30" outlineLevel="4">
      <c r="A773" s="5"/>
      <c r="B773" s="5" t="s">
        <v>406</v>
      </c>
      <c r="C773" s="5" t="s">
        <v>1</v>
      </c>
      <c r="D773" s="9" t="s">
        <v>407</v>
      </c>
      <c r="E773" s="10">
        <f>E774</f>
        <v>0</v>
      </c>
      <c r="F773" s="10">
        <f aca="true" t="shared" si="120" ref="F773:H774">F774</f>
        <v>1458500</v>
      </c>
      <c r="G773" s="10">
        <f t="shared" si="120"/>
        <v>1458500</v>
      </c>
      <c r="H773" s="10">
        <f t="shared" si="120"/>
        <v>1201476.94</v>
      </c>
      <c r="I773" s="25">
        <f t="shared" si="113"/>
        <v>82.37757559136098</v>
      </c>
    </row>
    <row r="774" spans="1:9" ht="15.75" outlineLevel="4">
      <c r="A774" s="15"/>
      <c r="B774" s="15"/>
      <c r="C774" s="15" t="s">
        <v>448</v>
      </c>
      <c r="D774" s="9" t="s">
        <v>479</v>
      </c>
      <c r="E774" s="10">
        <f>E775</f>
        <v>0</v>
      </c>
      <c r="F774" s="10">
        <f t="shared" si="120"/>
        <v>1458500</v>
      </c>
      <c r="G774" s="10">
        <f t="shared" si="120"/>
        <v>1458500</v>
      </c>
      <c r="H774" s="10">
        <f t="shared" si="120"/>
        <v>1201476.94</v>
      </c>
      <c r="I774" s="25">
        <f t="shared" si="113"/>
        <v>82.37757559136098</v>
      </c>
    </row>
    <row r="775" spans="1:9" ht="30" outlineLevel="5">
      <c r="A775" s="5"/>
      <c r="B775" s="5"/>
      <c r="C775" s="5" t="s">
        <v>120</v>
      </c>
      <c r="D775" s="9" t="s">
        <v>480</v>
      </c>
      <c r="E775" s="10">
        <v>0</v>
      </c>
      <c r="F775" s="10">
        <v>1458500</v>
      </c>
      <c r="G775" s="10">
        <v>1458500</v>
      </c>
      <c r="H775" s="10">
        <v>1201476.94</v>
      </c>
      <c r="I775" s="25">
        <f t="shared" si="113"/>
        <v>82.37757559136098</v>
      </c>
    </row>
    <row r="776" spans="1:9" ht="15.75" outlineLevel="2">
      <c r="A776" s="5"/>
      <c r="B776" s="5" t="s">
        <v>111</v>
      </c>
      <c r="C776" s="5" t="s">
        <v>1</v>
      </c>
      <c r="D776" s="9" t="s">
        <v>112</v>
      </c>
      <c r="E776" s="10">
        <f>E777</f>
        <v>1316760</v>
      </c>
      <c r="F776" s="10">
        <f>F777</f>
        <v>2498760</v>
      </c>
      <c r="G776" s="10">
        <f>G777</f>
        <v>1335317.8</v>
      </c>
      <c r="H776" s="10">
        <f>H777</f>
        <v>1335317.8</v>
      </c>
      <c r="I776" s="25">
        <f t="shared" si="113"/>
        <v>100</v>
      </c>
    </row>
    <row r="777" spans="1:9" ht="45" outlineLevel="3">
      <c r="A777" s="5"/>
      <c r="B777" s="5" t="s">
        <v>408</v>
      </c>
      <c r="C777" s="5" t="s">
        <v>1</v>
      </c>
      <c r="D777" s="9" t="s">
        <v>409</v>
      </c>
      <c r="E777" s="10">
        <f>E778+E780</f>
        <v>1316760</v>
      </c>
      <c r="F777" s="10">
        <f>F778+F780</f>
        <v>2498760</v>
      </c>
      <c r="G777" s="10">
        <f>G778+G780</f>
        <v>1335317.8</v>
      </c>
      <c r="H777" s="10">
        <f>H778+H780</f>
        <v>1335317.8</v>
      </c>
      <c r="I777" s="25">
        <f t="shared" si="113"/>
        <v>100</v>
      </c>
    </row>
    <row r="778" spans="1:9" ht="15.75" outlineLevel="3">
      <c r="A778" s="15"/>
      <c r="B778" s="15"/>
      <c r="C778" s="15" t="s">
        <v>446</v>
      </c>
      <c r="D778" s="9" t="s">
        <v>464</v>
      </c>
      <c r="E778" s="10">
        <f>E779</f>
        <v>150000</v>
      </c>
      <c r="F778" s="10">
        <f>F779</f>
        <v>272000</v>
      </c>
      <c r="G778" s="10">
        <f>G779</f>
        <v>168557.8</v>
      </c>
      <c r="H778" s="10">
        <f>H779</f>
        <v>168557.8</v>
      </c>
      <c r="I778" s="25">
        <f t="shared" si="113"/>
        <v>100</v>
      </c>
    </row>
    <row r="779" spans="1:9" ht="15.75" outlineLevel="5">
      <c r="A779" s="5"/>
      <c r="B779" s="5"/>
      <c r="C779" s="15" t="s">
        <v>447</v>
      </c>
      <c r="D779" s="9" t="s">
        <v>465</v>
      </c>
      <c r="E779" s="10">
        <v>150000</v>
      </c>
      <c r="F779" s="10">
        <v>272000</v>
      </c>
      <c r="G779" s="10">
        <v>168557.8</v>
      </c>
      <c r="H779" s="10">
        <v>168557.8</v>
      </c>
      <c r="I779" s="25">
        <f t="shared" si="113"/>
        <v>100</v>
      </c>
    </row>
    <row r="780" spans="1:9" ht="15.75" outlineLevel="5">
      <c r="A780" s="15"/>
      <c r="B780" s="15"/>
      <c r="C780" s="15" t="s">
        <v>448</v>
      </c>
      <c r="D780" s="9" t="s">
        <v>479</v>
      </c>
      <c r="E780" s="10">
        <f>E781</f>
        <v>1166760</v>
      </c>
      <c r="F780" s="10">
        <f>F781</f>
        <v>2226760</v>
      </c>
      <c r="G780" s="10">
        <f>G781</f>
        <v>1166760</v>
      </c>
      <c r="H780" s="10">
        <f>H781</f>
        <v>1166760</v>
      </c>
      <c r="I780" s="25">
        <f t="shared" si="113"/>
        <v>100</v>
      </c>
    </row>
    <row r="781" spans="1:9" ht="30" outlineLevel="5">
      <c r="A781" s="5"/>
      <c r="B781" s="5"/>
      <c r="C781" s="5" t="s">
        <v>120</v>
      </c>
      <c r="D781" s="9" t="s">
        <v>480</v>
      </c>
      <c r="E781" s="10">
        <v>1166760</v>
      </c>
      <c r="F781" s="10">
        <v>2226760</v>
      </c>
      <c r="G781" s="10">
        <v>1166760</v>
      </c>
      <c r="H781" s="10">
        <v>1166760</v>
      </c>
      <c r="I781" s="25">
        <f t="shared" si="113"/>
        <v>100</v>
      </c>
    </row>
    <row r="782" spans="1:9" ht="15.75" collapsed="1">
      <c r="A782" s="6" t="s">
        <v>410</v>
      </c>
      <c r="B782" s="6" t="s">
        <v>1</v>
      </c>
      <c r="C782" s="6" t="s">
        <v>1</v>
      </c>
      <c r="D782" s="7" t="s">
        <v>520</v>
      </c>
      <c r="E782" s="8">
        <f>E783</f>
        <v>720000</v>
      </c>
      <c r="F782" s="8">
        <f aca="true" t="shared" si="121" ref="F782:H786">F783</f>
        <v>785950</v>
      </c>
      <c r="G782" s="8">
        <f t="shared" si="121"/>
        <v>657710</v>
      </c>
      <c r="H782" s="8">
        <f t="shared" si="121"/>
        <v>657710</v>
      </c>
      <c r="I782" s="24">
        <f t="shared" si="113"/>
        <v>100</v>
      </c>
    </row>
    <row r="783" spans="1:9" ht="15.75" outlineLevel="1">
      <c r="A783" s="5" t="s">
        <v>411</v>
      </c>
      <c r="B783" s="5" t="s">
        <v>1</v>
      </c>
      <c r="C783" s="5" t="s">
        <v>1</v>
      </c>
      <c r="D783" s="9" t="s">
        <v>521</v>
      </c>
      <c r="E783" s="10">
        <f>E784</f>
        <v>720000</v>
      </c>
      <c r="F783" s="10">
        <f t="shared" si="121"/>
        <v>785950</v>
      </c>
      <c r="G783" s="10">
        <f t="shared" si="121"/>
        <v>657710</v>
      </c>
      <c r="H783" s="10">
        <f t="shared" si="121"/>
        <v>657710</v>
      </c>
      <c r="I783" s="25">
        <f aca="true" t="shared" si="122" ref="I783:I800">H783/G783*100</f>
        <v>100</v>
      </c>
    </row>
    <row r="784" spans="1:9" ht="15.75" outlineLevel="2">
      <c r="A784" s="5"/>
      <c r="B784" s="5" t="s">
        <v>412</v>
      </c>
      <c r="C784" s="5" t="s">
        <v>1</v>
      </c>
      <c r="D784" s="9" t="s">
        <v>413</v>
      </c>
      <c r="E784" s="10">
        <f>E785</f>
        <v>720000</v>
      </c>
      <c r="F784" s="10">
        <f t="shared" si="121"/>
        <v>785950</v>
      </c>
      <c r="G784" s="10">
        <f t="shared" si="121"/>
        <v>657710</v>
      </c>
      <c r="H784" s="10">
        <f t="shared" si="121"/>
        <v>657710</v>
      </c>
      <c r="I784" s="25">
        <f t="shared" si="122"/>
        <v>100</v>
      </c>
    </row>
    <row r="785" spans="1:9" ht="75" outlineLevel="4">
      <c r="A785" s="5"/>
      <c r="B785" s="5" t="s">
        <v>414</v>
      </c>
      <c r="C785" s="5" t="s">
        <v>1</v>
      </c>
      <c r="D785" s="11" t="s">
        <v>415</v>
      </c>
      <c r="E785" s="10">
        <f>E786</f>
        <v>720000</v>
      </c>
      <c r="F785" s="10">
        <f t="shared" si="121"/>
        <v>785950</v>
      </c>
      <c r="G785" s="10">
        <f t="shared" si="121"/>
        <v>657710</v>
      </c>
      <c r="H785" s="10">
        <f t="shared" si="121"/>
        <v>657710</v>
      </c>
      <c r="I785" s="25">
        <f t="shared" si="122"/>
        <v>100</v>
      </c>
    </row>
    <row r="786" spans="1:9" ht="30" outlineLevel="4">
      <c r="A786" s="15"/>
      <c r="B786" s="15"/>
      <c r="C786" s="15" t="s">
        <v>456</v>
      </c>
      <c r="D786" s="11" t="s">
        <v>476</v>
      </c>
      <c r="E786" s="10">
        <f>E787</f>
        <v>720000</v>
      </c>
      <c r="F786" s="10">
        <f t="shared" si="121"/>
        <v>785950</v>
      </c>
      <c r="G786" s="10">
        <f t="shared" si="121"/>
        <v>657710</v>
      </c>
      <c r="H786" s="10">
        <f t="shared" si="121"/>
        <v>657710</v>
      </c>
      <c r="I786" s="25">
        <f t="shared" si="122"/>
        <v>100</v>
      </c>
    </row>
    <row r="787" spans="1:9" ht="15.75" outlineLevel="5">
      <c r="A787" s="5"/>
      <c r="B787" s="5"/>
      <c r="C787" s="15" t="s">
        <v>460</v>
      </c>
      <c r="D787" s="11" t="s">
        <v>478</v>
      </c>
      <c r="E787" s="10">
        <v>720000</v>
      </c>
      <c r="F787" s="10">
        <v>785950</v>
      </c>
      <c r="G787" s="10">
        <v>657710</v>
      </c>
      <c r="H787" s="10">
        <v>657710</v>
      </c>
      <c r="I787" s="25">
        <f t="shared" si="122"/>
        <v>100</v>
      </c>
    </row>
    <row r="788" spans="1:9" ht="30" collapsed="1">
      <c r="A788" s="6" t="s">
        <v>416</v>
      </c>
      <c r="B788" s="6" t="s">
        <v>1</v>
      </c>
      <c r="C788" s="6" t="s">
        <v>1</v>
      </c>
      <c r="D788" s="7" t="s">
        <v>522</v>
      </c>
      <c r="E788" s="8">
        <f>E789+E795</f>
        <v>25509000</v>
      </c>
      <c r="F788" s="8">
        <f>F789+F795</f>
        <v>25644000</v>
      </c>
      <c r="G788" s="8">
        <f>G789+G795</f>
        <v>20287200</v>
      </c>
      <c r="H788" s="8">
        <f>H789+H795</f>
        <v>20287200</v>
      </c>
      <c r="I788" s="24">
        <f t="shared" si="122"/>
        <v>100</v>
      </c>
    </row>
    <row r="789" spans="1:9" ht="30" outlineLevel="1">
      <c r="A789" s="5" t="s">
        <v>417</v>
      </c>
      <c r="B789" s="5" t="s">
        <v>1</v>
      </c>
      <c r="C789" s="5" t="s">
        <v>1</v>
      </c>
      <c r="D789" s="9" t="s">
        <v>523</v>
      </c>
      <c r="E789" s="10">
        <f>E790</f>
        <v>25509000</v>
      </c>
      <c r="F789" s="10">
        <f aca="true" t="shared" si="123" ref="F789:H793">F790</f>
        <v>25509000</v>
      </c>
      <c r="G789" s="10">
        <f t="shared" si="123"/>
        <v>20152200</v>
      </c>
      <c r="H789" s="10">
        <f t="shared" si="123"/>
        <v>20152200</v>
      </c>
      <c r="I789" s="25">
        <f t="shared" si="122"/>
        <v>100</v>
      </c>
    </row>
    <row r="790" spans="1:9" ht="15.75" outlineLevel="2">
      <c r="A790" s="5"/>
      <c r="B790" s="5" t="s">
        <v>418</v>
      </c>
      <c r="C790" s="5" t="s">
        <v>1</v>
      </c>
      <c r="D790" s="9" t="s">
        <v>419</v>
      </c>
      <c r="E790" s="10">
        <f>E791</f>
        <v>25509000</v>
      </c>
      <c r="F790" s="10">
        <f t="shared" si="123"/>
        <v>25509000</v>
      </c>
      <c r="G790" s="10">
        <f t="shared" si="123"/>
        <v>20152200</v>
      </c>
      <c r="H790" s="10">
        <f t="shared" si="123"/>
        <v>20152200</v>
      </c>
      <c r="I790" s="25">
        <f t="shared" si="122"/>
        <v>100</v>
      </c>
    </row>
    <row r="791" spans="1:9" ht="30" outlineLevel="3">
      <c r="A791" s="5"/>
      <c r="B791" s="5" t="s">
        <v>420</v>
      </c>
      <c r="C791" s="5" t="s">
        <v>1</v>
      </c>
      <c r="D791" s="9" t="s">
        <v>421</v>
      </c>
      <c r="E791" s="10">
        <f>E792</f>
        <v>25509000</v>
      </c>
      <c r="F791" s="10">
        <f t="shared" si="123"/>
        <v>25509000</v>
      </c>
      <c r="G791" s="10">
        <f t="shared" si="123"/>
        <v>20152200</v>
      </c>
      <c r="H791" s="10">
        <f t="shared" si="123"/>
        <v>20152200</v>
      </c>
      <c r="I791" s="25">
        <f t="shared" si="122"/>
        <v>100</v>
      </c>
    </row>
    <row r="792" spans="1:9" ht="30" outlineLevel="4">
      <c r="A792" s="5"/>
      <c r="B792" s="5" t="s">
        <v>422</v>
      </c>
      <c r="C792" s="5" t="s">
        <v>1</v>
      </c>
      <c r="D792" s="9" t="s">
        <v>423</v>
      </c>
      <c r="E792" s="10">
        <f>E793</f>
        <v>25509000</v>
      </c>
      <c r="F792" s="10">
        <f t="shared" si="123"/>
        <v>25509000</v>
      </c>
      <c r="G792" s="10">
        <f t="shared" si="123"/>
        <v>20152200</v>
      </c>
      <c r="H792" s="10">
        <f t="shared" si="123"/>
        <v>20152200</v>
      </c>
      <c r="I792" s="25">
        <f t="shared" si="122"/>
        <v>100</v>
      </c>
    </row>
    <row r="793" spans="1:9" ht="15.75" outlineLevel="4">
      <c r="A793" s="15"/>
      <c r="B793" s="15"/>
      <c r="C793" s="15" t="s">
        <v>445</v>
      </c>
      <c r="D793" s="9" t="s">
        <v>22</v>
      </c>
      <c r="E793" s="10">
        <f>E794</f>
        <v>25509000</v>
      </c>
      <c r="F793" s="10">
        <f t="shared" si="123"/>
        <v>25509000</v>
      </c>
      <c r="G793" s="10">
        <f t="shared" si="123"/>
        <v>20152200</v>
      </c>
      <c r="H793" s="10">
        <f t="shared" si="123"/>
        <v>20152200</v>
      </c>
      <c r="I793" s="25">
        <f t="shared" si="122"/>
        <v>100</v>
      </c>
    </row>
    <row r="794" spans="1:9" ht="15.75" outlineLevel="5">
      <c r="A794" s="5"/>
      <c r="B794" s="5"/>
      <c r="C794" s="15" t="s">
        <v>459</v>
      </c>
      <c r="D794" s="9" t="s">
        <v>475</v>
      </c>
      <c r="E794" s="10">
        <v>25509000</v>
      </c>
      <c r="F794" s="10">
        <v>25509000</v>
      </c>
      <c r="G794" s="10">
        <v>20152200</v>
      </c>
      <c r="H794" s="10">
        <v>20152200</v>
      </c>
      <c r="I794" s="25">
        <f t="shared" si="122"/>
        <v>100</v>
      </c>
    </row>
    <row r="795" spans="1:9" ht="15.75" outlineLevel="1">
      <c r="A795" s="5" t="s">
        <v>424</v>
      </c>
      <c r="B795" s="5" t="s">
        <v>1</v>
      </c>
      <c r="C795" s="5" t="s">
        <v>1</v>
      </c>
      <c r="D795" s="9" t="s">
        <v>524</v>
      </c>
      <c r="E795" s="10">
        <f>E796</f>
        <v>0</v>
      </c>
      <c r="F795" s="10">
        <f aca="true" t="shared" si="124" ref="F795:H798">F796</f>
        <v>135000</v>
      </c>
      <c r="G795" s="10">
        <f t="shared" si="124"/>
        <v>135000</v>
      </c>
      <c r="H795" s="10">
        <f t="shared" si="124"/>
        <v>135000</v>
      </c>
      <c r="I795" s="25">
        <f t="shared" si="122"/>
        <v>100</v>
      </c>
    </row>
    <row r="796" spans="1:9" ht="15.75" outlineLevel="2">
      <c r="A796" s="5"/>
      <c r="B796" s="5" t="s">
        <v>21</v>
      </c>
      <c r="C796" s="5" t="s">
        <v>1</v>
      </c>
      <c r="D796" s="9" t="s">
        <v>22</v>
      </c>
      <c r="E796" s="10">
        <f>E797</f>
        <v>0</v>
      </c>
      <c r="F796" s="10">
        <f t="shared" si="124"/>
        <v>135000</v>
      </c>
      <c r="G796" s="10">
        <f t="shared" si="124"/>
        <v>135000</v>
      </c>
      <c r="H796" s="10">
        <f t="shared" si="124"/>
        <v>135000</v>
      </c>
      <c r="I796" s="25">
        <f t="shared" si="122"/>
        <v>100</v>
      </c>
    </row>
    <row r="797" spans="1:9" ht="15.75" outlineLevel="3">
      <c r="A797" s="5"/>
      <c r="B797" s="5" t="s">
        <v>52</v>
      </c>
      <c r="C797" s="5" t="s">
        <v>1</v>
      </c>
      <c r="D797" s="9" t="s">
        <v>53</v>
      </c>
      <c r="E797" s="10">
        <f>E798</f>
        <v>0</v>
      </c>
      <c r="F797" s="10">
        <f t="shared" si="124"/>
        <v>135000</v>
      </c>
      <c r="G797" s="10">
        <f t="shared" si="124"/>
        <v>135000</v>
      </c>
      <c r="H797" s="10">
        <f t="shared" si="124"/>
        <v>135000</v>
      </c>
      <c r="I797" s="25">
        <f t="shared" si="122"/>
        <v>100</v>
      </c>
    </row>
    <row r="798" spans="1:9" ht="15.75" outlineLevel="3">
      <c r="A798" s="15"/>
      <c r="B798" s="15"/>
      <c r="C798" s="15" t="s">
        <v>445</v>
      </c>
      <c r="D798" s="9" t="s">
        <v>22</v>
      </c>
      <c r="E798" s="10">
        <f>E799</f>
        <v>0</v>
      </c>
      <c r="F798" s="10">
        <f t="shared" si="124"/>
        <v>135000</v>
      </c>
      <c r="G798" s="10">
        <f t="shared" si="124"/>
        <v>135000</v>
      </c>
      <c r="H798" s="10">
        <f t="shared" si="124"/>
        <v>135000</v>
      </c>
      <c r="I798" s="25">
        <f t="shared" si="122"/>
        <v>100</v>
      </c>
    </row>
    <row r="799" spans="1:9" ht="15.75" outlineLevel="5">
      <c r="A799" s="5"/>
      <c r="B799" s="5"/>
      <c r="C799" s="5" t="s">
        <v>12</v>
      </c>
      <c r="D799" s="9" t="s">
        <v>53</v>
      </c>
      <c r="E799" s="10">
        <v>0</v>
      </c>
      <c r="F799" s="10">
        <v>135000</v>
      </c>
      <c r="G799" s="10">
        <v>135000</v>
      </c>
      <c r="H799" s="10">
        <v>135000</v>
      </c>
      <c r="I799" s="25">
        <f t="shared" si="122"/>
        <v>100</v>
      </c>
    </row>
    <row r="800" spans="1:9" ht="15.75">
      <c r="A800" s="12" t="s">
        <v>0</v>
      </c>
      <c r="B800" s="12"/>
      <c r="C800" s="12"/>
      <c r="D800" s="21"/>
      <c r="E800" s="18">
        <f>E14+E198+E295+E366+E371+E552+E624+E664+E759+E782+E788</f>
        <v>310272004</v>
      </c>
      <c r="F800" s="18">
        <f>F14+F198+F295+F366+F371+F552+F624+F664+F759+F782+F788</f>
        <v>441842654.2900001</v>
      </c>
      <c r="G800" s="18">
        <f>G14+G198+G295+G366+G371+G552+G624+G664+G759+G782+G788</f>
        <v>285107683.32</v>
      </c>
      <c r="H800" s="18">
        <f>H14+H198+H295+H366+H371+H552+H624+H664+H759+H782+H788</f>
        <v>257037635.02000004</v>
      </c>
      <c r="I800" s="24">
        <f t="shared" si="122"/>
        <v>90.15458020172169</v>
      </c>
    </row>
    <row r="801" spans="5:8" ht="42.75" customHeight="1">
      <c r="E801" s="19"/>
      <c r="F801" s="19"/>
      <c r="G801" s="19"/>
      <c r="H801" s="19"/>
    </row>
    <row r="802" spans="5:8" ht="42.75" customHeight="1">
      <c r="E802" s="17"/>
      <c r="F802" s="17"/>
      <c r="G802" s="17"/>
      <c r="H802" s="17"/>
    </row>
  </sheetData>
  <sheetProtection/>
  <mergeCells count="10">
    <mergeCell ref="A7:I9"/>
    <mergeCell ref="A10:H10"/>
    <mergeCell ref="H11:H12"/>
    <mergeCell ref="I11:I12"/>
    <mergeCell ref="F11:G11"/>
    <mergeCell ref="A11:A12"/>
    <mergeCell ref="B11:B12"/>
    <mergeCell ref="C11:C12"/>
    <mergeCell ref="D11:D12"/>
    <mergeCell ref="E11:E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75" zoomScaleNormal="75" workbookViewId="0" topLeftCell="A1">
      <selection activeCell="B10" sqref="B10:B11"/>
    </sheetView>
  </sheetViews>
  <sheetFormatPr defaultColWidth="42.7109375" defaultRowHeight="12.75"/>
  <cols>
    <col min="1" max="5" width="42.7109375" style="39" customWidth="1"/>
    <col min="6" max="6" width="22.8515625" style="39" customWidth="1"/>
    <col min="7" max="7" width="29.421875" style="39" customWidth="1"/>
    <col min="8" max="16384" width="42.7109375" style="39" customWidth="1"/>
  </cols>
  <sheetData>
    <row r="1" spans="1:7" ht="15">
      <c r="A1" s="26"/>
      <c r="B1" s="26"/>
      <c r="C1" s="26"/>
      <c r="D1" s="26"/>
      <c r="E1" s="26"/>
      <c r="F1" s="27" t="s">
        <v>533</v>
      </c>
      <c r="G1" s="26"/>
    </row>
    <row r="2" spans="1:7" ht="15">
      <c r="A2" s="26"/>
      <c r="B2" s="26"/>
      <c r="C2" s="26"/>
      <c r="D2" s="26"/>
      <c r="E2" s="26"/>
      <c r="F2" s="27" t="s">
        <v>553</v>
      </c>
      <c r="G2" s="26"/>
    </row>
    <row r="3" spans="1:7" ht="15">
      <c r="A3" s="26"/>
      <c r="B3" s="26"/>
      <c r="C3" s="26"/>
      <c r="D3" s="26"/>
      <c r="E3" s="26"/>
      <c r="F3" s="27" t="s">
        <v>534</v>
      </c>
      <c r="G3" s="26"/>
    </row>
    <row r="4" spans="1:7" ht="15">
      <c r="A4" s="26"/>
      <c r="B4" s="26"/>
      <c r="C4" s="26"/>
      <c r="D4" s="26"/>
      <c r="E4" s="26"/>
      <c r="F4" s="27" t="s">
        <v>556</v>
      </c>
      <c r="G4" s="26"/>
    </row>
    <row r="5" spans="1:7" ht="15">
      <c r="A5" s="137" t="s">
        <v>545</v>
      </c>
      <c r="B5" s="137"/>
      <c r="C5" s="137"/>
      <c r="D5" s="137"/>
      <c r="E5" s="137"/>
      <c r="F5" s="137"/>
      <c r="G5" s="137"/>
    </row>
    <row r="6" spans="1:7" ht="15">
      <c r="A6" s="65"/>
      <c r="B6" s="65"/>
      <c r="C6" s="65"/>
      <c r="D6" s="65"/>
      <c r="E6" s="65"/>
      <c r="F6" s="65"/>
      <c r="G6" s="65"/>
    </row>
    <row r="7" spans="1:7" ht="15">
      <c r="A7" s="29" t="s">
        <v>535</v>
      </c>
      <c r="B7" s="26"/>
      <c r="C7" s="29"/>
      <c r="D7" s="29"/>
      <c r="E7" s="28"/>
      <c r="F7" s="28"/>
      <c r="G7" s="28"/>
    </row>
    <row r="8" spans="1:7" ht="15">
      <c r="A8" s="26"/>
      <c r="B8" s="28"/>
      <c r="C8" s="28"/>
      <c r="D8" s="28"/>
      <c r="E8" s="28"/>
      <c r="F8" s="28"/>
      <c r="G8" s="28"/>
    </row>
    <row r="9" spans="1:7" ht="15">
      <c r="A9" s="26"/>
      <c r="B9" s="28"/>
      <c r="C9" s="28"/>
      <c r="D9" s="28"/>
      <c r="E9" s="28"/>
      <c r="F9" s="28"/>
      <c r="G9" s="28"/>
    </row>
    <row r="10" spans="1:7" ht="15">
      <c r="A10" s="138" t="s">
        <v>536</v>
      </c>
      <c r="B10" s="139" t="s">
        <v>537</v>
      </c>
      <c r="C10" s="139" t="s">
        <v>538</v>
      </c>
      <c r="D10" s="139" t="s">
        <v>539</v>
      </c>
      <c r="E10" s="139" t="s">
        <v>540</v>
      </c>
      <c r="F10" s="139" t="s">
        <v>541</v>
      </c>
      <c r="G10" s="139" t="s">
        <v>542</v>
      </c>
    </row>
    <row r="11" spans="1:7" ht="15">
      <c r="A11" s="138"/>
      <c r="B11" s="139"/>
      <c r="C11" s="139"/>
      <c r="D11" s="139"/>
      <c r="E11" s="139"/>
      <c r="F11" s="139"/>
      <c r="G11" s="139"/>
    </row>
    <row r="12" spans="1:7" ht="1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</row>
    <row r="13" spans="1:7" ht="48.75" customHeight="1">
      <c r="A13" s="32">
        <v>41474</v>
      </c>
      <c r="B13" s="31" t="s">
        <v>546</v>
      </c>
      <c r="C13" s="31" t="s">
        <v>547</v>
      </c>
      <c r="D13" s="31" t="s">
        <v>548</v>
      </c>
      <c r="E13" s="31" t="s">
        <v>549</v>
      </c>
      <c r="F13" s="40">
        <v>99342.42</v>
      </c>
      <c r="G13" s="40">
        <v>99342.42</v>
      </c>
    </row>
    <row r="14" spans="1:7" ht="30">
      <c r="A14" s="32">
        <v>41474</v>
      </c>
      <c r="B14" s="31" t="s">
        <v>550</v>
      </c>
      <c r="C14" s="31" t="s">
        <v>547</v>
      </c>
      <c r="D14" s="31" t="s">
        <v>548</v>
      </c>
      <c r="E14" s="31" t="s">
        <v>551</v>
      </c>
      <c r="F14" s="40">
        <v>150000</v>
      </c>
      <c r="G14" s="40">
        <v>150000</v>
      </c>
    </row>
    <row r="15" spans="1:7" ht="15">
      <c r="A15" s="32"/>
      <c r="B15" s="33"/>
      <c r="C15" s="31"/>
      <c r="D15" s="31"/>
      <c r="E15" s="31"/>
      <c r="F15" s="34"/>
      <c r="G15" s="34"/>
    </row>
    <row r="16" spans="1:7" ht="15">
      <c r="A16" s="136" t="s">
        <v>543</v>
      </c>
      <c r="B16" s="136"/>
      <c r="C16" s="136"/>
      <c r="D16" s="136"/>
      <c r="E16" s="33"/>
      <c r="F16" s="40">
        <f>SUM(F13:F15)</f>
        <v>249342.41999999998</v>
      </c>
      <c r="G16" s="40">
        <f>SUM(G13:G15)</f>
        <v>249342.41999999998</v>
      </c>
    </row>
    <row r="17" spans="1:7" ht="15">
      <c r="A17" s="35" t="s">
        <v>544</v>
      </c>
      <c r="B17" s="36"/>
      <c r="C17" s="36"/>
      <c r="D17" s="37">
        <f>480000-G16</f>
        <v>230657.58000000002</v>
      </c>
      <c r="E17" s="38"/>
      <c r="F17" s="38"/>
      <c r="G17" s="38"/>
    </row>
  </sheetData>
  <sheetProtection/>
  <mergeCells count="9">
    <mergeCell ref="A16:D16"/>
    <mergeCell ref="A5:G5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workbookViewId="0" topLeftCell="A1">
      <selection activeCell="C11" sqref="C11:C13"/>
    </sheetView>
  </sheetViews>
  <sheetFormatPr defaultColWidth="8.8515625" defaultRowHeight="12.75"/>
  <cols>
    <col min="1" max="1" width="8.8515625" style="39" customWidth="1"/>
    <col min="2" max="2" width="34.8515625" style="39" customWidth="1"/>
    <col min="3" max="3" width="17.8515625" style="39" customWidth="1"/>
    <col min="4" max="4" width="16.140625" style="39" customWidth="1"/>
    <col min="5" max="5" width="16.00390625" style="39" customWidth="1"/>
    <col min="6" max="6" width="17.00390625" style="39" customWidth="1"/>
    <col min="7" max="7" width="18.8515625" style="39" customWidth="1"/>
    <col min="8" max="16384" width="8.8515625" style="39" customWidth="1"/>
  </cols>
  <sheetData>
    <row r="1" spans="1:8" ht="15">
      <c r="A1" s="45"/>
      <c r="B1" s="45"/>
      <c r="C1" s="45"/>
      <c r="D1" s="45"/>
      <c r="E1" s="46" t="s">
        <v>557</v>
      </c>
      <c r="F1" s="45"/>
      <c r="G1" s="45"/>
      <c r="H1" s="44"/>
    </row>
    <row r="2" spans="1:8" ht="15">
      <c r="A2" s="45"/>
      <c r="B2" s="45"/>
      <c r="C2" s="45"/>
      <c r="D2" s="45"/>
      <c r="E2" s="46" t="s">
        <v>553</v>
      </c>
      <c r="F2" s="45"/>
      <c r="G2" s="45"/>
      <c r="H2" s="44"/>
    </row>
    <row r="3" spans="1:8" ht="15">
      <c r="A3" s="45"/>
      <c r="B3" s="45"/>
      <c r="C3" s="45"/>
      <c r="D3" s="45"/>
      <c r="E3" s="46" t="s">
        <v>534</v>
      </c>
      <c r="F3" s="45"/>
      <c r="G3" s="45"/>
      <c r="H3" s="44"/>
    </row>
    <row r="4" spans="1:8" ht="15">
      <c r="A4" s="45"/>
      <c r="B4" s="45"/>
      <c r="C4" s="45"/>
      <c r="D4" s="45"/>
      <c r="E4" s="46" t="s">
        <v>570</v>
      </c>
      <c r="F4" s="45"/>
      <c r="G4" s="45"/>
      <c r="H4" s="44"/>
    </row>
    <row r="5" spans="1:8" ht="15">
      <c r="A5" s="48"/>
      <c r="B5" s="45"/>
      <c r="C5" s="45"/>
      <c r="D5" s="45"/>
      <c r="E5" s="45"/>
      <c r="F5" s="45"/>
      <c r="G5" s="140"/>
      <c r="H5" s="140"/>
    </row>
    <row r="6" spans="1:8" ht="15">
      <c r="A6" s="48"/>
      <c r="B6" s="45"/>
      <c r="C6" s="45"/>
      <c r="D6" s="45"/>
      <c r="E6" s="45"/>
      <c r="F6" s="45"/>
      <c r="G6" s="45"/>
      <c r="H6" s="45"/>
    </row>
    <row r="7" spans="1:8" ht="15">
      <c r="A7" s="141" t="s">
        <v>558</v>
      </c>
      <c r="B7" s="141"/>
      <c r="C7" s="141"/>
      <c r="D7" s="141"/>
      <c r="E7" s="141"/>
      <c r="F7" s="141"/>
      <c r="G7" s="141"/>
      <c r="H7" s="45"/>
    </row>
    <row r="8" spans="1:8" ht="15">
      <c r="A8" s="141" t="s">
        <v>559</v>
      </c>
      <c r="B8" s="141"/>
      <c r="C8" s="141"/>
      <c r="D8" s="141"/>
      <c r="E8" s="141"/>
      <c r="F8" s="141"/>
      <c r="G8" s="141"/>
      <c r="H8" s="45"/>
    </row>
    <row r="9" spans="1:8" ht="15">
      <c r="A9" s="141" t="s">
        <v>569</v>
      </c>
      <c r="B9" s="141"/>
      <c r="C9" s="141"/>
      <c r="D9" s="141"/>
      <c r="E9" s="141"/>
      <c r="F9" s="141"/>
      <c r="G9" s="141"/>
      <c r="H9" s="45"/>
    </row>
    <row r="10" spans="1:8" ht="15">
      <c r="A10" s="47"/>
      <c r="B10" s="47"/>
      <c r="C10" s="47"/>
      <c r="D10" s="47"/>
      <c r="E10" s="47"/>
      <c r="F10" s="47"/>
      <c r="G10" s="47" t="s">
        <v>560</v>
      </c>
      <c r="H10" s="45"/>
    </row>
    <row r="11" spans="1:8" ht="15">
      <c r="A11" s="142" t="s">
        <v>561</v>
      </c>
      <c r="B11" s="142" t="s">
        <v>562</v>
      </c>
      <c r="C11" s="143" t="s">
        <v>563</v>
      </c>
      <c r="D11" s="146" t="s">
        <v>429</v>
      </c>
      <c r="E11" s="147"/>
      <c r="F11" s="142" t="s">
        <v>564</v>
      </c>
      <c r="G11" s="142" t="s">
        <v>433</v>
      </c>
      <c r="H11" s="50"/>
    </row>
    <row r="12" spans="1:8" ht="15">
      <c r="A12" s="142"/>
      <c r="B12" s="142"/>
      <c r="C12" s="144"/>
      <c r="D12" s="142" t="s">
        <v>430</v>
      </c>
      <c r="E12" s="142" t="s">
        <v>431</v>
      </c>
      <c r="F12" s="142"/>
      <c r="G12" s="142"/>
      <c r="H12" s="50"/>
    </row>
    <row r="13" spans="1:8" ht="36.75" customHeight="1">
      <c r="A13" s="142"/>
      <c r="B13" s="142"/>
      <c r="C13" s="145"/>
      <c r="D13" s="142"/>
      <c r="E13" s="142"/>
      <c r="F13" s="142"/>
      <c r="G13" s="142"/>
      <c r="H13" s="50"/>
    </row>
    <row r="14" spans="1:8" ht="1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51"/>
    </row>
    <row r="15" spans="1:8" ht="34.5" customHeight="1">
      <c r="A15" s="55">
        <v>1</v>
      </c>
      <c r="B15" s="56" t="s">
        <v>565</v>
      </c>
      <c r="C15" s="53">
        <v>150000</v>
      </c>
      <c r="D15" s="53">
        <v>150000</v>
      </c>
      <c r="E15" s="53">
        <v>108297.4</v>
      </c>
      <c r="F15" s="53">
        <v>108297.4</v>
      </c>
      <c r="G15" s="54">
        <f>F15/E15*100</f>
        <v>100</v>
      </c>
      <c r="H15" s="51"/>
    </row>
    <row r="16" spans="1:8" ht="83.25" customHeight="1">
      <c r="A16" s="55">
        <v>2</v>
      </c>
      <c r="B16" s="52" t="s">
        <v>126</v>
      </c>
      <c r="C16" s="53">
        <v>3000000</v>
      </c>
      <c r="D16" s="53">
        <v>3000000</v>
      </c>
      <c r="E16" s="53">
        <v>2315019.28</v>
      </c>
      <c r="F16" s="53">
        <v>2315019.28</v>
      </c>
      <c r="G16" s="54">
        <f aca="true" t="shared" si="0" ref="G16:G25">F16/E16*100</f>
        <v>100</v>
      </c>
      <c r="H16" s="51"/>
    </row>
    <row r="17" spans="1:8" ht="66" customHeight="1">
      <c r="A17" s="55">
        <v>3</v>
      </c>
      <c r="B17" s="52" t="s">
        <v>186</v>
      </c>
      <c r="C17" s="53">
        <v>50000</v>
      </c>
      <c r="D17" s="53">
        <v>523750</v>
      </c>
      <c r="E17" s="53">
        <v>20000</v>
      </c>
      <c r="F17" s="53">
        <v>20000</v>
      </c>
      <c r="G17" s="54">
        <f t="shared" si="0"/>
        <v>100</v>
      </c>
      <c r="H17" s="51"/>
    </row>
    <row r="18" spans="1:8" ht="66" customHeight="1">
      <c r="A18" s="55">
        <v>4</v>
      </c>
      <c r="B18" s="52" t="s">
        <v>114</v>
      </c>
      <c r="C18" s="53">
        <v>0</v>
      </c>
      <c r="D18" s="53">
        <v>999000</v>
      </c>
      <c r="E18" s="53">
        <v>862078.46</v>
      </c>
      <c r="F18" s="53">
        <v>862078.46</v>
      </c>
      <c r="G18" s="54">
        <f t="shared" si="0"/>
        <v>100</v>
      </c>
      <c r="H18" s="51"/>
    </row>
    <row r="19" spans="1:8" ht="94.5" customHeight="1">
      <c r="A19" s="55">
        <v>5</v>
      </c>
      <c r="B19" s="52" t="s">
        <v>409</v>
      </c>
      <c r="C19" s="53">
        <v>1316760</v>
      </c>
      <c r="D19" s="53">
        <v>2498760</v>
      </c>
      <c r="E19" s="53">
        <v>1335317.8</v>
      </c>
      <c r="F19" s="53">
        <v>1335317.8</v>
      </c>
      <c r="G19" s="54">
        <f t="shared" si="0"/>
        <v>100</v>
      </c>
      <c r="H19" s="51"/>
    </row>
    <row r="20" spans="1:8" ht="48.75" customHeight="1">
      <c r="A20" s="55">
        <v>6</v>
      </c>
      <c r="B20" s="52" t="s">
        <v>336</v>
      </c>
      <c r="C20" s="53">
        <v>100000</v>
      </c>
      <c r="D20" s="53">
        <v>100000</v>
      </c>
      <c r="E20" s="53">
        <v>80496</v>
      </c>
      <c r="F20" s="53">
        <v>80496</v>
      </c>
      <c r="G20" s="54">
        <f t="shared" si="0"/>
        <v>100</v>
      </c>
      <c r="H20" s="51"/>
    </row>
    <row r="21" spans="1:8" ht="48" customHeight="1">
      <c r="A21" s="55">
        <v>7</v>
      </c>
      <c r="B21" s="52" t="s">
        <v>566</v>
      </c>
      <c r="C21" s="53">
        <v>0</v>
      </c>
      <c r="D21" s="53">
        <v>700651</v>
      </c>
      <c r="E21" s="53">
        <v>450532</v>
      </c>
      <c r="F21" s="53">
        <v>450532</v>
      </c>
      <c r="G21" s="54">
        <f t="shared" si="0"/>
        <v>100</v>
      </c>
      <c r="H21" s="51"/>
    </row>
    <row r="22" spans="1:8" ht="61.5" customHeight="1">
      <c r="A22" s="55">
        <v>8</v>
      </c>
      <c r="B22" s="52" t="s">
        <v>567</v>
      </c>
      <c r="C22" s="53">
        <v>0</v>
      </c>
      <c r="D22" s="53">
        <v>511362</v>
      </c>
      <c r="E22" s="53">
        <v>478957</v>
      </c>
      <c r="F22" s="53">
        <v>478957</v>
      </c>
      <c r="G22" s="54">
        <f t="shared" si="0"/>
        <v>100</v>
      </c>
      <c r="H22" s="51"/>
    </row>
    <row r="23" spans="1:8" ht="33.75" customHeight="1">
      <c r="A23" s="55">
        <v>9</v>
      </c>
      <c r="B23" s="52" t="s">
        <v>306</v>
      </c>
      <c r="C23" s="53">
        <v>671000</v>
      </c>
      <c r="D23" s="53">
        <v>771000</v>
      </c>
      <c r="E23" s="53">
        <v>443362.45</v>
      </c>
      <c r="F23" s="53">
        <v>443362.45</v>
      </c>
      <c r="G23" s="54">
        <f t="shared" si="0"/>
        <v>100</v>
      </c>
      <c r="H23" s="51"/>
    </row>
    <row r="24" spans="1:8" ht="66" customHeight="1">
      <c r="A24" s="55">
        <v>10</v>
      </c>
      <c r="B24" s="52" t="s">
        <v>338</v>
      </c>
      <c r="C24" s="53">
        <v>1000000</v>
      </c>
      <c r="D24" s="53">
        <v>1000000</v>
      </c>
      <c r="E24" s="53">
        <v>903341</v>
      </c>
      <c r="F24" s="53">
        <v>903341</v>
      </c>
      <c r="G24" s="54">
        <f t="shared" si="0"/>
        <v>100</v>
      </c>
      <c r="H24" s="51"/>
    </row>
    <row r="25" spans="1:8" s="61" customFormat="1" ht="20.25" customHeight="1">
      <c r="A25" s="57"/>
      <c r="B25" s="58" t="s">
        <v>568</v>
      </c>
      <c r="C25" s="59">
        <f>SUM(C15:C24)</f>
        <v>6287760</v>
      </c>
      <c r="D25" s="59">
        <f>SUM(D15:D24)</f>
        <v>10254523</v>
      </c>
      <c r="E25" s="59">
        <f>SUM(E15:E24)</f>
        <v>6997401.39</v>
      </c>
      <c r="F25" s="59">
        <f>SUM(F15:F24)</f>
        <v>6997401.39</v>
      </c>
      <c r="G25" s="62">
        <f t="shared" si="0"/>
        <v>100</v>
      </c>
      <c r="H25" s="60"/>
    </row>
  </sheetData>
  <sheetProtection/>
  <mergeCells count="12">
    <mergeCell ref="G5:H5"/>
    <mergeCell ref="A7:G7"/>
    <mergeCell ref="A8:G8"/>
    <mergeCell ref="A9:G9"/>
    <mergeCell ref="A11:A13"/>
    <mergeCell ref="B11:B13"/>
    <mergeCell ref="C11:C13"/>
    <mergeCell ref="D11:E11"/>
    <mergeCell ref="F11:F13"/>
    <mergeCell ref="G11:G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 topLeftCell="A1">
      <selection activeCell="B3" sqref="B3"/>
    </sheetView>
  </sheetViews>
  <sheetFormatPr defaultColWidth="47.8515625" defaultRowHeight="12.75"/>
  <cols>
    <col min="1" max="1" width="6.28125" style="68" customWidth="1"/>
    <col min="2" max="2" width="47.8515625" style="68" customWidth="1"/>
    <col min="3" max="3" width="23.8515625" style="68" customWidth="1"/>
    <col min="4" max="4" width="21.00390625" style="68" customWidth="1"/>
    <col min="5" max="5" width="14.7109375" style="68" customWidth="1"/>
    <col min="6" max="6" width="16.421875" style="68" customWidth="1"/>
    <col min="7" max="7" width="18.140625" style="68" customWidth="1"/>
    <col min="8" max="8" width="17.421875" style="68" customWidth="1"/>
    <col min="9" max="9" width="18.7109375" style="68" customWidth="1"/>
    <col min="10" max="16384" width="47.8515625" style="68" customWidth="1"/>
  </cols>
  <sheetData>
    <row r="1" spans="1:14" ht="15">
      <c r="A1" s="66"/>
      <c r="B1" s="66"/>
      <c r="C1" s="66"/>
      <c r="D1" s="66"/>
      <c r="E1" s="66"/>
      <c r="F1" s="66"/>
      <c r="G1" s="67" t="s">
        <v>571</v>
      </c>
      <c r="H1" s="66"/>
      <c r="I1" s="66"/>
      <c r="J1" s="66"/>
      <c r="K1" s="66"/>
      <c r="L1" s="66"/>
      <c r="M1" s="66"/>
      <c r="N1" s="66"/>
    </row>
    <row r="2" spans="1:14" ht="15">
      <c r="A2" s="66"/>
      <c r="B2" s="66"/>
      <c r="C2" s="66"/>
      <c r="D2" s="66"/>
      <c r="E2" s="66"/>
      <c r="F2" s="66"/>
      <c r="G2" s="63" t="s">
        <v>553</v>
      </c>
      <c r="H2" s="66"/>
      <c r="I2" s="66"/>
      <c r="J2" s="66"/>
      <c r="K2" s="66"/>
      <c r="L2" s="66"/>
      <c r="M2" s="66"/>
      <c r="N2" s="66"/>
    </row>
    <row r="3" spans="1:14" ht="15">
      <c r="A3" s="66"/>
      <c r="B3" s="66"/>
      <c r="C3" s="66"/>
      <c r="D3" s="66"/>
      <c r="E3" s="66"/>
      <c r="F3" s="66"/>
      <c r="G3" s="63" t="s">
        <v>534</v>
      </c>
      <c r="H3" s="66"/>
      <c r="I3" s="66"/>
      <c r="J3" s="66"/>
      <c r="K3" s="66"/>
      <c r="L3" s="66"/>
      <c r="M3" s="66"/>
      <c r="N3" s="66"/>
    </row>
    <row r="4" spans="1:14" ht="15">
      <c r="A4" s="66"/>
      <c r="B4" s="66"/>
      <c r="C4" s="66"/>
      <c r="D4" s="66"/>
      <c r="E4" s="66"/>
      <c r="F4" s="66"/>
      <c r="G4" s="63" t="s">
        <v>593</v>
      </c>
      <c r="H4" s="66"/>
      <c r="I4" s="66"/>
      <c r="J4" s="66"/>
      <c r="K4" s="66"/>
      <c r="L4" s="66"/>
      <c r="M4" s="66"/>
      <c r="N4" s="66"/>
    </row>
    <row r="6" spans="1:14" ht="15">
      <c r="A6" s="66"/>
      <c r="B6" s="66"/>
      <c r="C6" s="122"/>
      <c r="D6" s="123" t="s">
        <v>572</v>
      </c>
      <c r="E6" s="122"/>
      <c r="F6" s="122"/>
      <c r="G6" s="66"/>
      <c r="H6" s="66"/>
      <c r="I6" s="66"/>
      <c r="J6" s="66"/>
      <c r="K6" s="66"/>
      <c r="L6" s="66"/>
      <c r="M6" s="66"/>
      <c r="N6" s="66"/>
    </row>
    <row r="7" spans="1:14" ht="15">
      <c r="A7" s="66"/>
      <c r="B7" s="66"/>
      <c r="C7" s="122"/>
      <c r="D7" s="123" t="s">
        <v>573</v>
      </c>
      <c r="E7" s="122"/>
      <c r="F7" s="122"/>
      <c r="G7" s="66"/>
      <c r="H7" s="66"/>
      <c r="I7" s="66"/>
      <c r="J7" s="66"/>
      <c r="K7" s="66"/>
      <c r="L7" s="66"/>
      <c r="M7" s="66"/>
      <c r="N7" s="66"/>
    </row>
    <row r="8" spans="1:14" ht="15">
      <c r="A8" s="66"/>
      <c r="B8" s="66"/>
      <c r="C8" s="148" t="s">
        <v>594</v>
      </c>
      <c r="D8" s="148"/>
      <c r="E8" s="148"/>
      <c r="F8" s="148"/>
      <c r="G8" s="66"/>
      <c r="H8" s="66"/>
      <c r="I8" s="66"/>
      <c r="J8" s="66"/>
      <c r="K8" s="66"/>
      <c r="L8" s="66"/>
      <c r="M8" s="66"/>
      <c r="N8" s="66"/>
    </row>
    <row r="9" spans="1:14" ht="15">
      <c r="A9" s="66"/>
      <c r="B9" s="66"/>
      <c r="C9" s="66"/>
      <c r="D9" s="69"/>
      <c r="E9" s="66"/>
      <c r="F9" s="66"/>
      <c r="G9" s="66"/>
      <c r="H9" s="66"/>
      <c r="I9" s="70" t="s">
        <v>574</v>
      </c>
      <c r="J9" s="66"/>
      <c r="K9" s="66"/>
      <c r="L9" s="66"/>
      <c r="M9" s="66"/>
      <c r="N9" s="66"/>
    </row>
    <row r="10" spans="1:14" ht="15">
      <c r="A10" s="149" t="s">
        <v>561</v>
      </c>
      <c r="B10" s="149" t="s">
        <v>575</v>
      </c>
      <c r="C10" s="149" t="s">
        <v>576</v>
      </c>
      <c r="D10" s="149" t="s">
        <v>577</v>
      </c>
      <c r="E10" s="149" t="s">
        <v>578</v>
      </c>
      <c r="F10" s="149" t="s">
        <v>579</v>
      </c>
      <c r="G10" s="149" t="s">
        <v>580</v>
      </c>
      <c r="H10" s="149" t="s">
        <v>581</v>
      </c>
      <c r="I10" s="149" t="s">
        <v>582</v>
      </c>
      <c r="J10" s="71"/>
      <c r="K10" s="71"/>
      <c r="L10" s="71"/>
      <c r="M10" s="71"/>
      <c r="N10" s="71"/>
    </row>
    <row r="11" spans="1:14" ht="53.2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71"/>
      <c r="K11" s="71"/>
      <c r="L11" s="71"/>
      <c r="M11" s="71"/>
      <c r="N11" s="71"/>
    </row>
    <row r="12" spans="1:14" ht="15">
      <c r="A12" s="73">
        <v>1</v>
      </c>
      <c r="B12" s="73">
        <v>2</v>
      </c>
      <c r="C12" s="74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66"/>
      <c r="K12" s="66"/>
      <c r="L12" s="66"/>
      <c r="M12" s="66"/>
      <c r="N12" s="66"/>
    </row>
    <row r="13" spans="1:14" ht="30">
      <c r="A13" s="75">
        <v>1</v>
      </c>
      <c r="B13" s="76" t="s">
        <v>108</v>
      </c>
      <c r="C13" s="74" t="s">
        <v>583</v>
      </c>
      <c r="D13" s="77">
        <v>0</v>
      </c>
      <c r="E13" s="78" t="s">
        <v>584</v>
      </c>
      <c r="F13" s="77">
        <v>1376236.3</v>
      </c>
      <c r="G13" s="77">
        <v>4918656.7</v>
      </c>
      <c r="H13" s="77">
        <v>1370000</v>
      </c>
      <c r="I13" s="77">
        <v>3548656.7</v>
      </c>
      <c r="J13" s="64"/>
      <c r="K13" s="64"/>
      <c r="L13" s="64"/>
      <c r="M13" s="64"/>
      <c r="N13" s="64"/>
    </row>
    <row r="14" spans="1:14" ht="30">
      <c r="A14" s="75">
        <v>2</v>
      </c>
      <c r="B14" s="76" t="s">
        <v>585</v>
      </c>
      <c r="C14" s="74" t="s">
        <v>583</v>
      </c>
      <c r="D14" s="77">
        <v>17290850</v>
      </c>
      <c r="E14" s="78" t="s">
        <v>584</v>
      </c>
      <c r="F14" s="77">
        <v>2776560</v>
      </c>
      <c r="G14" s="77">
        <v>1007000</v>
      </c>
      <c r="H14" s="77">
        <v>1007000</v>
      </c>
      <c r="I14" s="77">
        <v>0</v>
      </c>
      <c r="J14" s="64"/>
      <c r="K14" s="64"/>
      <c r="L14" s="64"/>
      <c r="M14" s="64"/>
      <c r="N14" s="64"/>
    </row>
    <row r="15" spans="1:14" ht="45">
      <c r="A15" s="75">
        <v>3</v>
      </c>
      <c r="B15" s="76" t="s">
        <v>586</v>
      </c>
      <c r="C15" s="74" t="s">
        <v>583</v>
      </c>
      <c r="D15" s="77">
        <v>0</v>
      </c>
      <c r="E15" s="78" t="s">
        <v>587</v>
      </c>
      <c r="F15" s="77">
        <v>590262</v>
      </c>
      <c r="G15" s="77">
        <v>590262</v>
      </c>
      <c r="H15" s="77">
        <v>590262</v>
      </c>
      <c r="I15" s="77">
        <v>0</v>
      </c>
      <c r="J15" s="64"/>
      <c r="K15" s="64"/>
      <c r="L15" s="64"/>
      <c r="M15" s="64"/>
      <c r="N15" s="64"/>
    </row>
    <row r="16" spans="1:14" ht="15">
      <c r="A16" s="75">
        <v>4</v>
      </c>
      <c r="B16" s="76" t="s">
        <v>588</v>
      </c>
      <c r="C16" s="74" t="s">
        <v>583</v>
      </c>
      <c r="D16" s="77">
        <v>132379200</v>
      </c>
      <c r="E16" s="78" t="s">
        <v>589</v>
      </c>
      <c r="F16" s="77">
        <v>5097000</v>
      </c>
      <c r="G16" s="77">
        <v>11250000</v>
      </c>
      <c r="H16" s="77">
        <v>0</v>
      </c>
      <c r="I16" s="77">
        <v>11250000</v>
      </c>
      <c r="J16" s="64"/>
      <c r="K16" s="64"/>
      <c r="L16" s="64"/>
      <c r="M16" s="64"/>
      <c r="N16" s="64"/>
    </row>
    <row r="17" spans="1:14" ht="30">
      <c r="A17" s="75">
        <v>5</v>
      </c>
      <c r="B17" s="76" t="s">
        <v>590</v>
      </c>
      <c r="C17" s="74" t="s">
        <v>583</v>
      </c>
      <c r="D17" s="77">
        <v>167200236.9</v>
      </c>
      <c r="E17" s="78" t="s">
        <v>591</v>
      </c>
      <c r="F17" s="77">
        <v>166789281.94</v>
      </c>
      <c r="G17" s="77">
        <v>269516.43</v>
      </c>
      <c r="H17" s="77">
        <v>199561.46</v>
      </c>
      <c r="I17" s="77">
        <v>69954.97</v>
      </c>
      <c r="J17" s="64"/>
      <c r="K17" s="64"/>
      <c r="L17" s="64"/>
      <c r="M17" s="64"/>
      <c r="N17" s="64"/>
    </row>
    <row r="18" spans="1:14" ht="15">
      <c r="A18" s="79"/>
      <c r="B18" s="80" t="s">
        <v>592</v>
      </c>
      <c r="C18" s="81"/>
      <c r="D18" s="82">
        <f>SUM(D13:D17)</f>
        <v>316870286.9</v>
      </c>
      <c r="E18" s="83"/>
      <c r="F18" s="82">
        <f>SUM(F13:F17)</f>
        <v>176629340.24</v>
      </c>
      <c r="G18" s="82">
        <f>SUM(G13:G17)</f>
        <v>18035435.13</v>
      </c>
      <c r="H18" s="82">
        <f>SUM(H13:H17)</f>
        <v>3166823.46</v>
      </c>
      <c r="I18" s="82">
        <f>SUM(I13:I17)</f>
        <v>14868611.67</v>
      </c>
      <c r="J18" s="72"/>
      <c r="K18" s="72"/>
      <c r="L18" s="72"/>
      <c r="M18" s="72"/>
      <c r="N18" s="72"/>
    </row>
  </sheetData>
  <sheetProtection/>
  <mergeCells count="10">
    <mergeCell ref="A10:A11"/>
    <mergeCell ref="B10:B11"/>
    <mergeCell ref="C10:C11"/>
    <mergeCell ref="D10:D11"/>
    <mergeCell ref="I10:I11"/>
    <mergeCell ref="C8:F8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Константин</cp:lastModifiedBy>
  <cp:lastPrinted>2013-10-17T05:30:54Z</cp:lastPrinted>
  <dcterms:created xsi:type="dcterms:W3CDTF">2002-03-11T10:22:12Z</dcterms:created>
  <dcterms:modified xsi:type="dcterms:W3CDTF">2013-11-25T15:26:44Z</dcterms:modified>
  <cp:category/>
  <cp:version/>
  <cp:contentType/>
  <cp:contentStatus/>
</cp:coreProperties>
</file>