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ДЧБ!$A$16</definedName>
    <definedName name="FIO" localSheetId="0">ДЧБ!$G$16</definedName>
    <definedName name="LAST_CELL" localSheetId="0">ДЧБ!$M$248</definedName>
    <definedName name="SIGN" localSheetId="0">ДЧБ!$A$16:$I$17</definedName>
    <definedName name="_xlnm.Print_Titles" localSheetId="0">ДЧБ!$5:$6</definedName>
  </definedNames>
  <calcPr calcId="124519"/>
</workbook>
</file>

<file path=xl/calcChain.xml><?xml version="1.0" encoding="utf-8"?>
<calcChain xmlns="http://schemas.openxmlformats.org/spreadsheetml/2006/main">
  <c r="M162" i="1"/>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6"/>
  <c r="N57"/>
  <c r="N58"/>
  <c r="N59"/>
  <c r="N60"/>
  <c r="N61"/>
  <c r="N62"/>
  <c r="N63"/>
  <c r="N64"/>
  <c r="N65"/>
  <c r="N66"/>
  <c r="N67"/>
  <c r="N68"/>
  <c r="N69"/>
  <c r="N70"/>
  <c r="N71"/>
  <c r="N72"/>
  <c r="N73"/>
  <c r="N74"/>
  <c r="N75"/>
  <c r="N76"/>
  <c r="N77"/>
  <c r="N78"/>
  <c r="N79"/>
  <c r="N80"/>
  <c r="N81"/>
  <c r="N82"/>
  <c r="N83"/>
  <c r="N84"/>
  <c r="N85"/>
  <c r="N86"/>
  <c r="N87"/>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6"/>
  <c r="N127"/>
  <c r="N128"/>
  <c r="N129"/>
  <c r="N130"/>
  <c r="N131"/>
  <c r="N132"/>
  <c r="N135"/>
  <c r="N136"/>
  <c r="N138"/>
  <c r="N139"/>
  <c r="N140"/>
  <c r="N141"/>
  <c r="N142"/>
  <c r="N143"/>
  <c r="N144"/>
  <c r="N145"/>
  <c r="N146"/>
  <c r="N147"/>
  <c r="N149"/>
  <c r="N150"/>
  <c r="N151"/>
  <c r="N152"/>
  <c r="N153"/>
  <c r="N154"/>
  <c r="N155"/>
  <c r="N156"/>
  <c r="N157"/>
  <c r="N158"/>
  <c r="N159"/>
  <c r="N160"/>
  <c r="N161"/>
  <c r="N163"/>
  <c r="N164"/>
  <c r="N166"/>
  <c r="N167"/>
  <c r="N168"/>
  <c r="N169"/>
  <c r="N170"/>
  <c r="N171"/>
  <c r="N172"/>
  <c r="N173"/>
  <c r="N174"/>
  <c r="N175"/>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5"/>
  <c r="N226"/>
  <c r="N227"/>
  <c r="N228"/>
  <c r="N229"/>
  <c r="N230"/>
  <c r="N231"/>
  <c r="N232"/>
  <c r="N234"/>
  <c r="N235"/>
  <c r="N236"/>
  <c r="N23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6"/>
  <c r="L127"/>
  <c r="L128"/>
  <c r="L129"/>
  <c r="L130"/>
  <c r="L131"/>
  <c r="L132"/>
  <c r="L133"/>
  <c r="L134"/>
  <c r="L135"/>
  <c r="L136"/>
  <c r="L137"/>
  <c r="L138"/>
  <c r="L139"/>
  <c r="L140"/>
  <c r="L141"/>
  <c r="L142"/>
  <c r="L143"/>
  <c r="L144"/>
  <c r="L145"/>
  <c r="L146"/>
  <c r="L147"/>
  <c r="L149"/>
  <c r="L150"/>
  <c r="L151"/>
  <c r="L152"/>
  <c r="L153"/>
  <c r="L154"/>
  <c r="L155"/>
  <c r="L156"/>
  <c r="L157"/>
  <c r="L158"/>
  <c r="L159"/>
  <c r="L160"/>
  <c r="L161"/>
  <c r="L163"/>
  <c r="L164"/>
  <c r="L166"/>
  <c r="L167"/>
  <c r="L168"/>
  <c r="L169"/>
  <c r="L170"/>
  <c r="L171"/>
  <c r="L172"/>
  <c r="L173"/>
  <c r="L174"/>
  <c r="L175"/>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4"/>
  <c r="L235"/>
  <c r="L236"/>
  <c r="L23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6"/>
  <c r="J127"/>
  <c r="J128"/>
  <c r="J129"/>
  <c r="J130"/>
  <c r="J131"/>
  <c r="J132"/>
  <c r="J133"/>
  <c r="J134"/>
  <c r="J135"/>
  <c r="J136"/>
  <c r="J137"/>
  <c r="J138"/>
  <c r="J139"/>
  <c r="J140"/>
  <c r="J141"/>
  <c r="J142"/>
  <c r="J143"/>
  <c r="J144"/>
  <c r="J145"/>
  <c r="J146"/>
  <c r="J147"/>
  <c r="J149"/>
  <c r="J150"/>
  <c r="J151"/>
  <c r="J152"/>
  <c r="J153"/>
  <c r="J154"/>
  <c r="J155"/>
  <c r="J156"/>
  <c r="J157"/>
  <c r="J158"/>
  <c r="J159"/>
  <c r="J160"/>
  <c r="J161"/>
  <c r="J163"/>
  <c r="J164"/>
  <c r="J166"/>
  <c r="J167"/>
  <c r="J168"/>
  <c r="J169"/>
  <c r="J170"/>
  <c r="J171"/>
  <c r="J172"/>
  <c r="J173"/>
  <c r="J174"/>
  <c r="J177"/>
  <c r="J178"/>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5"/>
  <c r="J226"/>
  <c r="J228"/>
  <c r="J230"/>
  <c r="J232"/>
  <c r="J234"/>
  <c r="J235"/>
  <c r="J236"/>
  <c r="J23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6"/>
  <c r="H167"/>
  <c r="H168"/>
  <c r="H169"/>
  <c r="H170"/>
  <c r="H171"/>
  <c r="H172"/>
  <c r="H173"/>
  <c r="H174"/>
  <c r="H177"/>
  <c r="H178"/>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5"/>
  <c r="H226"/>
  <c r="H227"/>
  <c r="H228"/>
  <c r="H230"/>
  <c r="H231"/>
  <c r="H232"/>
  <c r="H233"/>
  <c r="H234"/>
  <c r="H235"/>
  <c r="H236"/>
  <c r="H237"/>
  <c r="H238"/>
  <c r="G140"/>
  <c r="D227"/>
  <c r="E227"/>
  <c r="F227"/>
  <c r="G227"/>
  <c r="C227"/>
  <c r="D10"/>
  <c r="E10"/>
  <c r="F10"/>
  <c r="O10" s="1"/>
  <c r="G10"/>
  <c r="D9"/>
  <c r="D8" s="1"/>
  <c r="E9"/>
  <c r="D220"/>
  <c r="D183" s="1"/>
  <c r="E220"/>
  <c r="E183" s="1"/>
  <c r="F220"/>
  <c r="G220"/>
  <c r="F183"/>
  <c r="F182" s="1"/>
  <c r="G183"/>
  <c r="D175"/>
  <c r="E175"/>
  <c r="F175"/>
  <c r="G175"/>
  <c r="D140"/>
  <c r="E140"/>
  <c r="F140"/>
  <c r="D133"/>
  <c r="D128" s="1"/>
  <c r="E133"/>
  <c r="E128" s="1"/>
  <c r="F133"/>
  <c r="G133"/>
  <c r="G128" s="1"/>
  <c r="F128"/>
  <c r="D121"/>
  <c r="D116" s="1"/>
  <c r="E121"/>
  <c r="F121"/>
  <c r="G121"/>
  <c r="G116" s="1"/>
  <c r="E116"/>
  <c r="F116"/>
  <c r="D84"/>
  <c r="D83" s="1"/>
  <c r="E84"/>
  <c r="E83" s="1"/>
  <c r="F84"/>
  <c r="F83" s="1"/>
  <c r="G84"/>
  <c r="G83" s="1"/>
  <c r="D62"/>
  <c r="D61" s="1"/>
  <c r="E62"/>
  <c r="E61" s="1"/>
  <c r="F62"/>
  <c r="F61" s="1"/>
  <c r="G62"/>
  <c r="G61" s="1"/>
  <c r="G9" s="1"/>
  <c r="D44"/>
  <c r="E44"/>
  <c r="F44"/>
  <c r="G44"/>
  <c r="F9" l="1"/>
  <c r="G182"/>
  <c r="D182"/>
  <c r="D7" s="1"/>
  <c r="E182"/>
  <c r="G82"/>
  <c r="G8" s="1"/>
  <c r="F82"/>
  <c r="E82"/>
  <c r="E8" s="1"/>
  <c r="D82"/>
  <c r="N9" l="1"/>
  <c r="O9"/>
  <c r="F8"/>
  <c r="G7"/>
  <c r="E7"/>
  <c r="F7" l="1"/>
  <c r="O8"/>
  <c r="N8"/>
  <c r="C220"/>
  <c r="C183" s="1"/>
  <c r="C175"/>
  <c r="C140"/>
  <c r="C128"/>
  <c r="C133"/>
  <c r="C121"/>
  <c r="C84"/>
  <c r="C182" l="1"/>
  <c r="C83"/>
  <c r="C116"/>
  <c r="C62"/>
  <c r="C61" s="1"/>
  <c r="C44"/>
  <c r="C10"/>
  <c r="O7"/>
  <c r="N7"/>
  <c r="M7"/>
  <c r="L7"/>
  <c r="K7"/>
  <c r="J7"/>
  <c r="C82" l="1"/>
  <c r="C9"/>
  <c r="C8" l="1"/>
  <c r="C7" l="1"/>
  <c r="H7" l="1"/>
  <c r="I7"/>
</calcChain>
</file>

<file path=xl/sharedStrings.xml><?xml version="1.0" encoding="utf-8"?>
<sst xmlns="http://schemas.openxmlformats.org/spreadsheetml/2006/main" count="492" uniqueCount="338">
  <si>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</si>
  <si>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</si>
  <si>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</si>
  <si>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</si>
  <si>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</si>
  <si>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</si>
  <si>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</si>
  <si>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</si>
  <si>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</si>
  <si>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</si>
  <si>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</si>
  <si>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</si>
  <si>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</si>
  <si>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</si>
  <si>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</si>
  <si>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</si>
  <si>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</si>
  <si>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</si>
  <si>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</si>
  <si>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</si>
  <si>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</si>
  <si>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</si>
  <si>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</si>
  <si>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</si>
  <si>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</si>
  <si>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</si>
  <si>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</si>
  <si>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</si>
  <si>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</si>
  <si>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</si>
  <si>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</si>
  <si>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</si>
  <si>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</si>
  <si>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</si>
  <si>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</si>
  <si>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</si>
  <si>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</si>
  <si>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</si>
  <si>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</si>
  <si>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</si>
  <si>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</si>
  <si>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</si>
  <si>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</si>
  <si>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</si>
  <si>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</si>
  <si>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</si>
  <si>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</si>
  <si>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</si>
  <si>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</si>
  <si>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</si>
  <si>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</si>
  <si>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</si>
  <si>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</si>
  <si>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</si>
  <si>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</si>
  <si>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</si>
  <si>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</si>
  <si>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</si>
  <si>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</si>
  <si>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</si>
  <si>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</si>
  <si>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</si>
  <si>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</si>
  <si>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</si>
  <si>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</si>
  <si>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</si>
  <si>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</si>
  <si>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</si>
  <si>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</si>
  <si>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</si>
  <si>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</si>
  <si>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</si>
  <si>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</si>
  <si>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</si>
  <si>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</si>
  <si>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</si>
  <si>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</si>
  <si>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</si>
  <si>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10604011024000110</t>
  </si>
  <si>
    <t>Транспортный налог с организаций (прочие поступления)</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</si>
  <si>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</si>
  <si>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</si>
  <si>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</si>
  <si>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</si>
  <si>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</si>
  <si>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</si>
  <si>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</si>
  <si>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</si>
  <si>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</si>
  <si>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</si>
  <si>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</si>
  <si>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</si>
  <si>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</si>
  <si>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</si>
  <si>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</si>
  <si>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</si>
  <si>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</si>
  <si>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</si>
  <si>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</si>
  <si>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</si>
  <si>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</si>
  <si>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</si>
  <si>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</si>
  <si>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</si>
  <si>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</si>
  <si>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</si>
  <si>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</si>
  <si>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</si>
  <si>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</si>
  <si>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</si>
  <si>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</si>
  <si>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</si>
  <si>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</si>
  <si>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</si>
  <si>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</si>
  <si>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</si>
  <si>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</si>
  <si>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</si>
  <si>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</si>
  <si>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</si>
  <si>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</si>
  <si>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</si>
  <si>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</si>
  <si>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</si>
  <si>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</si>
  <si>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</si>
  <si>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</si>
  <si>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</si>
  <si>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</si>
  <si>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</si>
  <si>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</si>
  <si>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</si>
  <si>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</si>
  <si>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</si>
  <si>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</si>
  <si>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</si>
  <si>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</si>
  <si>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</si>
  <si>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</si>
  <si>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</si>
  <si>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</si>
  <si>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</si>
  <si>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</si>
  <si>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</si>
  <si>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</si>
  <si>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</si>
  <si>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</si>
  <si>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</si>
  <si>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</si>
  <si>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</si>
  <si>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</si>
  <si>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</si>
  <si>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</si>
  <si>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</si>
  <si>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</si>
  <si>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</si>
  <si>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</si>
  <si>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</si>
  <si>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</si>
  <si>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</si>
  <si>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</si>
  <si>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</si>
  <si>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</si>
  <si>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</si>
  <si>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</si>
  <si>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</si>
  <si>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</si>
  <si>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</si>
  <si>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</si>
  <si>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</si>
  <si>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</si>
  <si>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</si>
  <si>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</si>
  <si>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</si>
  <si>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</si>
  <si>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</si>
  <si>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</si>
  <si>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</si>
  <si>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</si>
  <si>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</si>
  <si>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</si>
  <si>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</si>
  <si>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</si>
  <si>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</si>
  <si>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</si>
  <si>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</si>
  <si>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</si>
  <si>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</si>
  <si>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</si>
  <si>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</si>
  <si>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</si>
  <si>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</si>
  <si>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</si>
  <si>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</si>
  <si>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</si>
  <si>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</si>
  <si>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</si>
  <si>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</si>
  <si>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</si>
  <si>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</si>
  <si>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</si>
  <si>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</si>
  <si>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</si>
  <si>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</si>
  <si>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</si>
  <si>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</si>
  <si>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</si>
  <si>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</si>
  <si>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</si>
  <si>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</si>
  <si>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</si>
  <si>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</si>
  <si>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</si>
  <si>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</si>
  <si>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</si>
  <si>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</si>
  <si>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</si>
  <si>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</si>
  <si>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</si>
  <si>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</si>
  <si>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</si>
  <si>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</si>
  <si>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</si>
  <si>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</si>
  <si>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</si>
  <si>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</si>
  <si>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</si>
  <si>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</si>
  <si>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</si>
  <si>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</si>
  <si>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</si>
  <si>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</si>
  <si>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</si>
  <si>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</si>
  <si>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</si>
  <si>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</si>
  <si>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</si>
  <si>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</si>
  <si>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</si>
  <si>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</si>
  <si>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</si>
  <si>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</si>
  <si>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20220077000000151</t>
  </si>
  <si>
    <t>Субсидии бюджетам на софинансирование капитальных вложений в объекты государственной (муниципальной) собственности</t>
  </si>
  <si>
    <t>20220077050000151</t>
  </si>
  <si>
    <t>Субсидии бюджетам муниципальных районов на софинансирование капитальных вложений в объекты муниципальной собственности</t>
  </si>
  <si>
    <t>20225467000000151</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</si>
  <si>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</si>
  <si>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20225467050000151</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</si>
  <si>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</si>
  <si>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</si>
  <si>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</si>
  <si>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</si>
  <si>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</si>
  <si>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</si>
  <si>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</si>
  <si>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</si>
  <si>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</si>
  <si>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</si>
  <si>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</si>
  <si>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</si>
  <si>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</si>
  <si>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</si>
  <si>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</si>
  <si>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</si>
  <si>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</si>
  <si>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</si>
  <si>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</si>
  <si>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</si>
  <si>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</si>
  <si>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</si>
  <si>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</si>
  <si>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20235543000000151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</si>
  <si>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</si>
  <si>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</si>
  <si>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</si>
  <si>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</si>
  <si>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</si>
  <si>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</si>
  <si>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</si>
  <si>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</si>
  <si>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</si>
  <si>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</si>
  <si>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</si>
  <si>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</si>
  <si>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</si>
  <si>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</si>
  <si>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</si>
  <si>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</si>
  <si>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</si>
  <si>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20249999000000151</t>
  </si>
  <si>
    <t>Прочие межбюджетные трансферты, передаваемые бюджетам</t>
  </si>
  <si>
    <t>20249999050000151</t>
  </si>
  <si>
    <t>Прочие межбюджетные трансферты, передаваемые бюджетам муниципальных районов</t>
  </si>
  <si>
    <t>20700000000000000</t>
  </si>
  <si>
    <t>ПРОЧИЕ БЕЗВОЗМЕЗДНЫЕ ПОСТУПЛЕНИЯ</t>
  </si>
  <si>
    <t>20705000050000180</t>
  </si>
  <si>
    <t>Прочие безвозмездные поступления в бюджеты муниципальных районов</t>
  </si>
  <si>
    <t>20705020050000180</t>
  </si>
  <si>
    <t>Поступления от денежных пожертвований, предоставляемых физическими лицами получателям средств бюджетов муниципальных районов</t>
  </si>
  <si>
    <t>20705030050000180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</si>
  <si>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</si>
  <si>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</si>
  <si>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</si>
  <si>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</si>
  <si>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</si>
  <si>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</si>
  <si>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</si>
  <si>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</si>
  <si>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</si>
  <si>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</si>
  <si>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</si>
  <si>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</si>
  <si>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21925018050000151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</si>
  <si>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</si>
  <si>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</si>
  <si>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</si>
  <si>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НАЛОГИ НА ТОВАРЫ (РАБОТЫ, УСЛУГИ), РЕАЛИЗУЕМЫЕ НА ТЕРРИТОРИИ РОССИЙСКОЙ ФЕДЕРАЦИИ (АКЦИЗЫ)</t>
  </si>
  <si>
    <t>Уточненный план на 2018 год</t>
  </si>
  <si>
    <t>Первоначаль-ный план на 2018 год</t>
  </si>
  <si>
    <t>%</t>
  </si>
  <si>
    <t>(+,-)</t>
  </si>
  <si>
    <t>Исполнение к первоначальному плану 2018 года</t>
  </si>
  <si>
    <t>Исполнение к уточненному плану 2018 года</t>
  </si>
  <si>
    <t>НАЛОГОВЫЕ ДОХОДЫ</t>
  </si>
  <si>
    <t>НЕНАЛОГОВЫЕ ДОХОДЫ</t>
  </si>
  <si>
    <t>ВСЕГО ДОХОДОВ</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</si>
  <si>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</si>
  <si>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</si>
  <si>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Факт за             1 полугодие 2017 года</t>
  </si>
  <si>
    <t>План на                   1 полугодие 2018 года</t>
  </si>
  <si>
    <t>Факт за                1 полугодие  2018 года</t>
  </si>
  <si>
    <t>Исполнение к факту 1 полугодия 2017 года</t>
  </si>
  <si>
    <t>Исполнение к плану 1 полугодия 2018 года</t>
  </si>
  <si>
    <t>11635000010000140</t>
  </si>
  <si>
    <t>Суммы по искам о возмещении вреда, причиненного окружающей среде</t>
  </si>
  <si>
    <t>Анализ исполнения доходной части районного бюджета за 1 полугодие 2018 года</t>
  </si>
  <si>
    <t>руб.</t>
  </si>
</sst>
</file>

<file path=xl/styles.xml><?xml version="1.0" encoding="utf-8"?>
<styleSheet xmlns="http://schemas.openxmlformats.org/spreadsheetml/2006/main">
  <numFmts count="2">
    <numFmt numFmtId="164" formatCode="?"/>
    <numFmt numFmtId="165" formatCode="#,##0.0"/>
  </numFmts>
  <fonts count="6">
    <font>
      <sz val="10"/>
      <name val="Arial"/>
    </font>
    <font>
      <b/>
      <sz val="11"/>
      <name val="Times New Roman"/>
    </font>
    <font>
      <b/>
      <sz val="14"/>
      <name val="Times New Roman"/>
      <family val="1"/>
      <charset val="204"/>
    </font>
    <font>
      <sz val="8.5"/>
      <name val="Times New Roman"/>
      <family val="1"/>
      <charset val="204"/>
    </font>
    <font>
      <b/>
      <sz val="8"/>
      <name val="Arial Narrow"/>
      <family val="2"/>
      <charset val="204"/>
    </font>
    <font>
      <sz val="8"/>
      <name val="Arial Narrow"/>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0" xfId="0" applyFont="1" applyFill="1" applyBorder="1" applyAlignment="1" applyProtection="1">
      <alignment horizontal="left"/>
    </xf>
    <xf numFmtId="0" fontId="1" fillId="2" borderId="0" xfId="0" applyFont="1" applyFill="1" applyBorder="1" applyAlignment="1" applyProtection="1">
      <alignment horizontal="center"/>
    </xf>
    <xf numFmtId="0" fontId="0" fillId="2" borderId="0" xfId="0" applyFill="1"/>
    <xf numFmtId="0" fontId="3" fillId="2" borderId="0" xfId="0" applyFont="1" applyFill="1" applyBorder="1" applyAlignment="1" applyProtection="1">
      <alignment wrapText="1"/>
    </xf>
    <xf numFmtId="0" fontId="3" fillId="2" borderId="0" xfId="0" applyFont="1" applyFill="1" applyBorder="1" applyAlignment="1" applyProtection="1"/>
    <xf numFmtId="49" fontId="4" fillId="2" borderId="1" xfId="0" applyNumberFormat="1" applyFont="1" applyFill="1" applyBorder="1" applyAlignment="1" applyProtection="1">
      <alignment horizontal="center" vertical="center" wrapText="1"/>
    </xf>
    <xf numFmtId="0" fontId="5" fillId="2" borderId="0" xfId="0" applyFont="1" applyFill="1"/>
    <xf numFmtId="49" fontId="4" fillId="2" borderId="1" xfId="0" applyNumberFormat="1" applyFont="1" applyFill="1" applyBorder="1" applyAlignment="1" applyProtection="1">
      <alignment horizontal="center"/>
    </xf>
    <xf numFmtId="49" fontId="4" fillId="2" borderId="1" xfId="0" applyNumberFormat="1" applyFont="1" applyFill="1" applyBorder="1" applyAlignment="1" applyProtection="1">
      <alignment horizontal="left"/>
    </xf>
    <xf numFmtId="4" fontId="4" fillId="2" borderId="1" xfId="0" applyNumberFormat="1" applyFont="1" applyFill="1" applyBorder="1" applyAlignment="1" applyProtection="1">
      <alignment horizontal="right" vertical="center"/>
    </xf>
    <xf numFmtId="165" fontId="4" fillId="2" borderId="1" xfId="0" applyNumberFormat="1" applyFont="1" applyFill="1" applyBorder="1" applyAlignment="1" applyProtection="1">
      <alignment horizontal="right" vertical="center"/>
    </xf>
    <xf numFmtId="49" fontId="4" fillId="2" borderId="1" xfId="0" applyNumberFormat="1" applyFont="1" applyFill="1" applyBorder="1" applyAlignment="1" applyProtection="1">
      <alignment horizontal="left" vertical="center" wrapText="1"/>
    </xf>
    <xf numFmtId="4" fontId="4" fillId="2" borderId="1" xfId="0" applyNumberFormat="1" applyFont="1" applyFill="1" applyBorder="1" applyAlignment="1" applyProtection="1">
      <alignment horizontal="right" vertical="center" wrapText="1"/>
    </xf>
    <xf numFmtId="49"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left" vertical="center" wrapText="1"/>
    </xf>
    <xf numFmtId="4" fontId="5" fillId="2" borderId="1" xfId="0" applyNumberFormat="1" applyFont="1" applyFill="1" applyBorder="1" applyAlignment="1" applyProtection="1">
      <alignment horizontal="right" vertical="center" wrapText="1"/>
    </xf>
    <xf numFmtId="165" fontId="5" fillId="2" borderId="1" xfId="0" applyNumberFormat="1" applyFont="1" applyFill="1" applyBorder="1" applyAlignment="1" applyProtection="1">
      <alignment horizontal="right" vertical="center"/>
    </xf>
    <xf numFmtId="4" fontId="5" fillId="2" borderId="1" xfId="0" applyNumberFormat="1" applyFont="1" applyFill="1" applyBorder="1" applyAlignment="1" applyProtection="1">
      <alignment horizontal="right" vertical="center"/>
    </xf>
    <xf numFmtId="164" fontId="4" fillId="2" borderId="1" xfId="0" applyNumberFormat="1" applyFont="1" applyFill="1" applyBorder="1" applyAlignment="1" applyProtection="1">
      <alignment horizontal="left" vertical="center" wrapText="1"/>
    </xf>
    <xf numFmtId="164" fontId="5" fillId="2" borderId="1" xfId="0" applyNumberFormat="1" applyFont="1" applyFill="1" applyBorder="1" applyAlignment="1" applyProtection="1">
      <alignment horizontal="left" vertical="center" wrapText="1"/>
    </xf>
    <xf numFmtId="0" fontId="4" fillId="2" borderId="0" xfId="0" applyFont="1" applyFill="1"/>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left" vertical="center" wrapText="1"/>
    </xf>
    <xf numFmtId="4" fontId="4" fillId="2" borderId="3" xfId="0" applyNumberFormat="1" applyFont="1" applyFill="1" applyBorder="1" applyAlignment="1" applyProtection="1">
      <alignment horizontal="right" vertical="center" wrapText="1"/>
    </xf>
    <xf numFmtId="49" fontId="5" fillId="2" borderId="4" xfId="0" applyNumberFormat="1" applyFont="1" applyFill="1" applyBorder="1" applyAlignment="1" applyProtection="1">
      <alignment horizontal="center" vertical="center" wrapText="1"/>
    </xf>
    <xf numFmtId="49" fontId="5" fillId="2" borderId="4" xfId="0" applyNumberFormat="1" applyFont="1" applyFill="1" applyBorder="1" applyAlignment="1" applyProtection="1">
      <alignment horizontal="left" vertical="center" wrapText="1"/>
    </xf>
    <xf numFmtId="4" fontId="5" fillId="2" borderId="4"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right"/>
    </xf>
    <xf numFmtId="49" fontId="4" fillId="2" borderId="5"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O244"/>
  <sheetViews>
    <sheetView showGridLines="0" tabSelected="1" workbookViewId="0">
      <pane xSplit="2" ySplit="6" topLeftCell="C91" activePane="bottomRight" state="frozen"/>
      <selection pane="topRight" activeCell="C1" sqref="C1"/>
      <selection pane="bottomLeft" activeCell="A7" sqref="A7"/>
      <selection pane="bottomRight" activeCell="O227" sqref="O227"/>
    </sheetView>
  </sheetViews>
  <sheetFormatPr defaultRowHeight="12.75" customHeight="1" outlineLevelRow="7"/>
  <cols>
    <col min="1" max="1" width="14.7109375" style="3" customWidth="1"/>
    <col min="2" max="2" width="30.7109375" style="3" customWidth="1"/>
    <col min="3" max="3" width="10.85546875" style="3" customWidth="1"/>
    <col min="4" max="4" width="10.28515625" style="3" customWidth="1"/>
    <col min="5" max="5" width="10.5703125" style="3" customWidth="1"/>
    <col min="6" max="6" width="10" style="3" customWidth="1"/>
    <col min="7" max="7" width="10.28515625" style="3" customWidth="1"/>
    <col min="8" max="8" width="6.140625" style="3" customWidth="1"/>
    <col min="9" max="9" width="10.85546875" style="3" customWidth="1"/>
    <col min="10" max="10" width="6.5703125" style="3" customWidth="1"/>
    <col min="11" max="11" width="12.7109375" style="3" customWidth="1"/>
    <col min="12" max="12" width="5.28515625" style="3" customWidth="1"/>
    <col min="13" max="13" width="12.140625" style="3" customWidth="1"/>
    <col min="14" max="14" width="5.28515625" style="3" customWidth="1"/>
    <col min="15" max="15" width="11.140625" style="3" customWidth="1"/>
    <col min="16" max="16384" width="9.140625" style="3"/>
  </cols>
  <sheetData>
    <row r="1" spans="1:15" ht="14.25">
      <c r="A1" s="1"/>
      <c r="B1" s="2"/>
      <c r="C1" s="2"/>
      <c r="D1" s="2"/>
      <c r="E1" s="2"/>
      <c r="F1" s="2"/>
      <c r="G1" s="2"/>
      <c r="H1" s="2"/>
      <c r="I1" s="2"/>
      <c r="J1" s="2"/>
      <c r="K1" s="2"/>
      <c r="L1" s="2"/>
      <c r="M1" s="2"/>
      <c r="N1" s="2"/>
      <c r="O1" s="2"/>
    </row>
    <row r="2" spans="1:15" ht="18.75">
      <c r="A2" s="31" t="s">
        <v>336</v>
      </c>
      <c r="B2" s="31"/>
      <c r="C2" s="31"/>
      <c r="D2" s="31"/>
      <c r="E2" s="31"/>
      <c r="F2" s="31"/>
      <c r="G2" s="31"/>
      <c r="H2" s="31"/>
      <c r="I2" s="31"/>
      <c r="J2" s="31"/>
      <c r="K2" s="31"/>
      <c r="L2" s="31"/>
      <c r="M2" s="31"/>
      <c r="N2" s="31"/>
      <c r="O2" s="31"/>
    </row>
    <row r="3" spans="1:15">
      <c r="A3" s="4"/>
      <c r="B3" s="4"/>
      <c r="C3" s="4"/>
      <c r="D3" s="4"/>
      <c r="E3" s="4"/>
      <c r="F3" s="4"/>
      <c r="G3" s="4"/>
      <c r="H3" s="4"/>
      <c r="I3" s="4"/>
      <c r="J3" s="4"/>
      <c r="K3" s="4"/>
      <c r="L3" s="4"/>
      <c r="M3" s="4"/>
      <c r="N3" s="4"/>
      <c r="O3" s="4"/>
    </row>
    <row r="4" spans="1:15" ht="13.5">
      <c r="A4" s="5"/>
      <c r="B4" s="5"/>
      <c r="C4" s="5"/>
      <c r="D4" s="5"/>
      <c r="E4" s="5"/>
      <c r="F4" s="5"/>
      <c r="G4" s="5"/>
      <c r="H4" s="5"/>
      <c r="I4" s="5"/>
      <c r="J4" s="5"/>
      <c r="K4" s="5"/>
      <c r="L4" s="5"/>
      <c r="M4" s="5"/>
      <c r="N4" s="5"/>
      <c r="O4" s="28" t="s">
        <v>337</v>
      </c>
    </row>
    <row r="5" spans="1:15" s="7" customFormat="1" ht="36.75" customHeight="1">
      <c r="A5" s="6" t="s">
        <v>0</v>
      </c>
      <c r="B5" s="6" t="s">
        <v>1</v>
      </c>
      <c r="C5" s="6" t="s">
        <v>329</v>
      </c>
      <c r="D5" s="6" t="s">
        <v>319</v>
      </c>
      <c r="E5" s="6" t="s">
        <v>318</v>
      </c>
      <c r="F5" s="6" t="s">
        <v>330</v>
      </c>
      <c r="G5" s="6" t="s">
        <v>331</v>
      </c>
      <c r="H5" s="29" t="s">
        <v>332</v>
      </c>
      <c r="I5" s="30"/>
      <c r="J5" s="29" t="s">
        <v>322</v>
      </c>
      <c r="K5" s="30"/>
      <c r="L5" s="29" t="s">
        <v>323</v>
      </c>
      <c r="M5" s="30"/>
      <c r="N5" s="29" t="s">
        <v>333</v>
      </c>
      <c r="O5" s="30"/>
    </row>
    <row r="6" spans="1:15" s="7" customFormat="1">
      <c r="A6" s="6"/>
      <c r="B6" s="6"/>
      <c r="C6" s="6"/>
      <c r="D6" s="6"/>
      <c r="E6" s="6"/>
      <c r="F6" s="6"/>
      <c r="G6" s="6"/>
      <c r="H6" s="6" t="s">
        <v>320</v>
      </c>
      <c r="I6" s="6" t="s">
        <v>321</v>
      </c>
      <c r="J6" s="6" t="s">
        <v>320</v>
      </c>
      <c r="K6" s="6" t="s">
        <v>321</v>
      </c>
      <c r="L6" s="6" t="s">
        <v>320</v>
      </c>
      <c r="M6" s="6" t="s">
        <v>321</v>
      </c>
      <c r="N6" s="6" t="s">
        <v>320</v>
      </c>
      <c r="O6" s="6" t="s">
        <v>321</v>
      </c>
    </row>
    <row r="7" spans="1:15" s="7" customFormat="1">
      <c r="A7" s="8"/>
      <c r="B7" s="9" t="s">
        <v>326</v>
      </c>
      <c r="C7" s="10">
        <f>C8+C182</f>
        <v>165469762.28000003</v>
      </c>
      <c r="D7" s="10">
        <f t="shared" ref="D7:G7" si="0">D8+D182</f>
        <v>322176423.73000002</v>
      </c>
      <c r="E7" s="10">
        <f t="shared" si="0"/>
        <v>389429199.44</v>
      </c>
      <c r="F7" s="10">
        <f t="shared" si="0"/>
        <v>172930093.38</v>
      </c>
      <c r="G7" s="10">
        <f t="shared" si="0"/>
        <v>170134379.78999999</v>
      </c>
      <c r="H7" s="11">
        <f>G7/C7*100</f>
        <v>102.8190150549118</v>
      </c>
      <c r="I7" s="10">
        <f>G7-C7</f>
        <v>4664617.5099999607</v>
      </c>
      <c r="J7" s="11">
        <f>G7/D7*100</f>
        <v>52.807830511080823</v>
      </c>
      <c r="K7" s="10">
        <f>G7-D7</f>
        <v>-152042043.94000003</v>
      </c>
      <c r="L7" s="11">
        <f>G7/E7*100</f>
        <v>43.688141524737638</v>
      </c>
      <c r="M7" s="10">
        <f>G7-E7</f>
        <v>-219294819.65000001</v>
      </c>
      <c r="N7" s="11">
        <f>G7/F7*100</f>
        <v>98.383327311425987</v>
      </c>
      <c r="O7" s="10">
        <f>G7-F7</f>
        <v>-2795713.5900000036</v>
      </c>
    </row>
    <row r="8" spans="1:15" s="7" customFormat="1">
      <c r="A8" s="6" t="s">
        <v>2</v>
      </c>
      <c r="B8" s="12" t="s">
        <v>3</v>
      </c>
      <c r="C8" s="13">
        <f>C9+C82</f>
        <v>24056898.329999998</v>
      </c>
      <c r="D8" s="13">
        <f t="shared" ref="D8:G8" si="1">D9+D82</f>
        <v>49475000</v>
      </c>
      <c r="E8" s="13">
        <f t="shared" si="1"/>
        <v>53358710</v>
      </c>
      <c r="F8" s="13">
        <f t="shared" si="1"/>
        <v>27802810</v>
      </c>
      <c r="G8" s="13">
        <f t="shared" si="1"/>
        <v>28917657.43</v>
      </c>
      <c r="H8" s="11">
        <f t="shared" ref="H8:H71" si="2">G8/C8*100</f>
        <v>120.20526101628997</v>
      </c>
      <c r="I8" s="10">
        <f t="shared" ref="I8:I71" si="3">G8-C8</f>
        <v>4860759.1000000015</v>
      </c>
      <c r="J8" s="11">
        <f t="shared" ref="J8:J71" si="4">G8/D8*100</f>
        <v>58.449029671551287</v>
      </c>
      <c r="K8" s="10">
        <f t="shared" ref="K8:K71" si="5">G8-D8</f>
        <v>-20557342.57</v>
      </c>
      <c r="L8" s="11">
        <f t="shared" ref="L8:L71" si="6">G8/E8*100</f>
        <v>54.194821107931581</v>
      </c>
      <c r="M8" s="10">
        <f t="shared" ref="M8:M71" si="7">G8-E8</f>
        <v>-24441052.57</v>
      </c>
      <c r="N8" s="11">
        <f t="shared" ref="N8:N71" si="8">G8/F8*100</f>
        <v>104.00983724307002</v>
      </c>
      <c r="O8" s="10">
        <f t="shared" ref="O8:O71" si="9">G8-F8</f>
        <v>1114847.4299999997</v>
      </c>
    </row>
    <row r="9" spans="1:15" s="7" customFormat="1">
      <c r="A9" s="6"/>
      <c r="B9" s="12" t="s">
        <v>324</v>
      </c>
      <c r="C9" s="13">
        <f>C10+C34+C44+C61+C77</f>
        <v>10728136.950000001</v>
      </c>
      <c r="D9" s="13">
        <f t="shared" ref="D9:G9" si="10">D10+D34+D44+D61+D77</f>
        <v>25859600</v>
      </c>
      <c r="E9" s="13">
        <f t="shared" si="10"/>
        <v>25859600</v>
      </c>
      <c r="F9" s="13">
        <f t="shared" si="10"/>
        <v>11363700</v>
      </c>
      <c r="G9" s="13">
        <f t="shared" si="10"/>
        <v>11390135.23</v>
      </c>
      <c r="H9" s="11">
        <f t="shared" si="2"/>
        <v>106.17067327799165</v>
      </c>
      <c r="I9" s="10">
        <f t="shared" si="3"/>
        <v>661998.27999999933</v>
      </c>
      <c r="J9" s="11">
        <f t="shared" si="4"/>
        <v>44.04606115330477</v>
      </c>
      <c r="K9" s="10">
        <f t="shared" si="5"/>
        <v>-14469464.77</v>
      </c>
      <c r="L9" s="11">
        <f t="shared" si="6"/>
        <v>44.04606115330477</v>
      </c>
      <c r="M9" s="10">
        <f t="shared" si="7"/>
        <v>-14469464.77</v>
      </c>
      <c r="N9" s="11">
        <f t="shared" si="8"/>
        <v>100.23262872127916</v>
      </c>
      <c r="O9" s="10">
        <f t="shared" si="9"/>
        <v>26435.230000000447</v>
      </c>
    </row>
    <row r="10" spans="1:15" s="7" customFormat="1" outlineLevel="1">
      <c r="A10" s="6" t="s">
        <v>4</v>
      </c>
      <c r="B10" s="12" t="s">
        <v>5</v>
      </c>
      <c r="C10" s="13">
        <f>C11</f>
        <v>6519652.0300000003</v>
      </c>
      <c r="D10" s="13">
        <f t="shared" ref="D10:G10" si="11">D11</f>
        <v>13210000</v>
      </c>
      <c r="E10" s="13">
        <f t="shared" si="11"/>
        <v>13210000</v>
      </c>
      <c r="F10" s="13">
        <f t="shared" si="11"/>
        <v>6993000</v>
      </c>
      <c r="G10" s="13">
        <f t="shared" si="11"/>
        <v>6993499.4500000002</v>
      </c>
      <c r="H10" s="11">
        <f t="shared" si="2"/>
        <v>107.26798635601415</v>
      </c>
      <c r="I10" s="10">
        <f t="shared" si="3"/>
        <v>473847.41999999993</v>
      </c>
      <c r="J10" s="11">
        <f t="shared" si="4"/>
        <v>52.940949659348981</v>
      </c>
      <c r="K10" s="10">
        <f t="shared" si="5"/>
        <v>-6216500.5499999998</v>
      </c>
      <c r="L10" s="11">
        <f t="shared" si="6"/>
        <v>52.940949659348981</v>
      </c>
      <c r="M10" s="10">
        <f t="shared" si="7"/>
        <v>-6216500.5499999998</v>
      </c>
      <c r="N10" s="11">
        <f t="shared" si="8"/>
        <v>100.00714214214214</v>
      </c>
      <c r="O10" s="10">
        <f t="shared" si="9"/>
        <v>499.45000000018626</v>
      </c>
    </row>
    <row r="11" spans="1:15" s="7" customFormat="1" outlineLevel="2" collapsed="1">
      <c r="A11" s="14" t="s">
        <v>6</v>
      </c>
      <c r="B11" s="15" t="s">
        <v>7</v>
      </c>
      <c r="C11" s="16">
        <v>6519652.0300000003</v>
      </c>
      <c r="D11" s="16">
        <v>13210000</v>
      </c>
      <c r="E11" s="16">
        <v>13210000</v>
      </c>
      <c r="F11" s="16">
        <v>6993000</v>
      </c>
      <c r="G11" s="16">
        <v>6993499.4500000002</v>
      </c>
      <c r="H11" s="17">
        <f t="shared" si="2"/>
        <v>107.26798635601415</v>
      </c>
      <c r="I11" s="18">
        <f t="shared" si="3"/>
        <v>473847.41999999993</v>
      </c>
      <c r="J11" s="17">
        <f t="shared" si="4"/>
        <v>52.940949659348981</v>
      </c>
      <c r="K11" s="18">
        <f t="shared" si="5"/>
        <v>-6216500.5499999998</v>
      </c>
      <c r="L11" s="17">
        <f t="shared" si="6"/>
        <v>52.940949659348981</v>
      </c>
      <c r="M11" s="18">
        <f t="shared" si="7"/>
        <v>-6216500.5499999998</v>
      </c>
      <c r="N11" s="17">
        <f t="shared" si="8"/>
        <v>100.00714214214214</v>
      </c>
      <c r="O11" s="18">
        <f t="shared" si="9"/>
        <v>499.45000000018626</v>
      </c>
    </row>
    <row r="12" spans="1:15" s="7" customFormat="1" ht="102" hidden="1" outlineLevel="3">
      <c r="A12" s="6" t="s">
        <v>8</v>
      </c>
      <c r="B12" s="12" t="s">
        <v>9</v>
      </c>
      <c r="C12" s="13"/>
      <c r="D12" s="13">
        <v>13088000</v>
      </c>
      <c r="E12" s="13">
        <v>13088000</v>
      </c>
      <c r="F12" s="13">
        <v>2947000</v>
      </c>
      <c r="G12" s="13">
        <v>2951009.55</v>
      </c>
      <c r="H12" s="11" t="e">
        <f t="shared" si="2"/>
        <v>#DIV/0!</v>
      </c>
      <c r="I12" s="10">
        <f t="shared" si="3"/>
        <v>2951009.55</v>
      </c>
      <c r="J12" s="11">
        <f t="shared" si="4"/>
        <v>22.547444605745721</v>
      </c>
      <c r="K12" s="10">
        <f t="shared" si="5"/>
        <v>-10136990.449999999</v>
      </c>
      <c r="L12" s="11">
        <f t="shared" si="6"/>
        <v>22.547444605745721</v>
      </c>
      <c r="M12" s="10">
        <f t="shared" si="7"/>
        <v>-10136990.449999999</v>
      </c>
      <c r="N12" s="11">
        <f t="shared" si="8"/>
        <v>100.13605531048523</v>
      </c>
      <c r="O12" s="10">
        <f t="shared" si="9"/>
        <v>4009.5499999998137</v>
      </c>
    </row>
    <row r="13" spans="1:15" s="7" customFormat="1" ht="140.25" hidden="1" outlineLevel="4">
      <c r="A13" s="6" t="s">
        <v>10</v>
      </c>
      <c r="B13" s="19" t="s">
        <v>11</v>
      </c>
      <c r="C13" s="13"/>
      <c r="D13" s="13">
        <v>13088000</v>
      </c>
      <c r="E13" s="13">
        <v>13088000</v>
      </c>
      <c r="F13" s="13">
        <v>2947000</v>
      </c>
      <c r="G13" s="13">
        <v>3021862.41</v>
      </c>
      <c r="H13" s="11" t="e">
        <f t="shared" si="2"/>
        <v>#DIV/0!</v>
      </c>
      <c r="I13" s="10">
        <f t="shared" si="3"/>
        <v>3021862.41</v>
      </c>
      <c r="J13" s="11">
        <f t="shared" si="4"/>
        <v>23.088802032396089</v>
      </c>
      <c r="K13" s="10">
        <f t="shared" si="5"/>
        <v>-10066137.59</v>
      </c>
      <c r="L13" s="11">
        <f t="shared" si="6"/>
        <v>23.088802032396089</v>
      </c>
      <c r="M13" s="10">
        <f t="shared" si="7"/>
        <v>-10066137.59</v>
      </c>
      <c r="N13" s="11">
        <f t="shared" si="8"/>
        <v>102.54029216152018</v>
      </c>
      <c r="O13" s="10">
        <f t="shared" si="9"/>
        <v>74862.410000000149</v>
      </c>
    </row>
    <row r="14" spans="1:15" s="7" customFormat="1" ht="127.5" hidden="1" outlineLevel="7">
      <c r="A14" s="14" t="s">
        <v>10</v>
      </c>
      <c r="B14" s="20" t="s">
        <v>11</v>
      </c>
      <c r="C14" s="16"/>
      <c r="D14" s="16">
        <v>13088000</v>
      </c>
      <c r="E14" s="16">
        <v>13088000</v>
      </c>
      <c r="F14" s="16">
        <v>2947000</v>
      </c>
      <c r="G14" s="16">
        <v>3021862.41</v>
      </c>
      <c r="H14" s="11" t="e">
        <f t="shared" si="2"/>
        <v>#DIV/0!</v>
      </c>
      <c r="I14" s="10">
        <f t="shared" si="3"/>
        <v>3021862.41</v>
      </c>
      <c r="J14" s="11">
        <f t="shared" si="4"/>
        <v>23.088802032396089</v>
      </c>
      <c r="K14" s="10">
        <f t="shared" si="5"/>
        <v>-10066137.59</v>
      </c>
      <c r="L14" s="11">
        <f t="shared" si="6"/>
        <v>23.088802032396089</v>
      </c>
      <c r="M14" s="10">
        <f t="shared" si="7"/>
        <v>-10066137.59</v>
      </c>
      <c r="N14" s="11">
        <f t="shared" si="8"/>
        <v>102.54029216152018</v>
      </c>
      <c r="O14" s="10">
        <f t="shared" si="9"/>
        <v>74862.410000000149</v>
      </c>
    </row>
    <row r="15" spans="1:15" s="7" customFormat="1" ht="114.75" hidden="1" outlineLevel="4">
      <c r="A15" s="6" t="s">
        <v>12</v>
      </c>
      <c r="B15" s="19" t="s">
        <v>13</v>
      </c>
      <c r="C15" s="13"/>
      <c r="D15" s="13">
        <v>0</v>
      </c>
      <c r="E15" s="13">
        <v>0</v>
      </c>
      <c r="F15" s="13">
        <v>0</v>
      </c>
      <c r="G15" s="13">
        <v>-73678.47</v>
      </c>
      <c r="H15" s="11" t="e">
        <f t="shared" si="2"/>
        <v>#DIV/0!</v>
      </c>
      <c r="I15" s="10">
        <f t="shared" si="3"/>
        <v>-73678.47</v>
      </c>
      <c r="J15" s="11" t="e">
        <f t="shared" si="4"/>
        <v>#DIV/0!</v>
      </c>
      <c r="K15" s="10">
        <f t="shared" si="5"/>
        <v>-73678.47</v>
      </c>
      <c r="L15" s="11" t="e">
        <f t="shared" si="6"/>
        <v>#DIV/0!</v>
      </c>
      <c r="M15" s="10">
        <f t="shared" si="7"/>
        <v>-73678.47</v>
      </c>
      <c r="N15" s="11" t="e">
        <f t="shared" si="8"/>
        <v>#DIV/0!</v>
      </c>
      <c r="O15" s="10">
        <f t="shared" si="9"/>
        <v>-73678.47</v>
      </c>
    </row>
    <row r="16" spans="1:15" s="7" customFormat="1" ht="102" hidden="1" outlineLevel="7">
      <c r="A16" s="14" t="s">
        <v>12</v>
      </c>
      <c r="B16" s="20" t="s">
        <v>13</v>
      </c>
      <c r="C16" s="16"/>
      <c r="D16" s="16">
        <v>0</v>
      </c>
      <c r="E16" s="16">
        <v>0</v>
      </c>
      <c r="F16" s="16">
        <v>0</v>
      </c>
      <c r="G16" s="16">
        <v>-73678.47</v>
      </c>
      <c r="H16" s="11" t="e">
        <f t="shared" si="2"/>
        <v>#DIV/0!</v>
      </c>
      <c r="I16" s="10">
        <f t="shared" si="3"/>
        <v>-73678.47</v>
      </c>
      <c r="J16" s="11" t="e">
        <f t="shared" si="4"/>
        <v>#DIV/0!</v>
      </c>
      <c r="K16" s="10">
        <f t="shared" si="5"/>
        <v>-73678.47</v>
      </c>
      <c r="L16" s="11" t="e">
        <f t="shared" si="6"/>
        <v>#DIV/0!</v>
      </c>
      <c r="M16" s="10">
        <f t="shared" si="7"/>
        <v>-73678.47</v>
      </c>
      <c r="N16" s="11" t="e">
        <f t="shared" si="8"/>
        <v>#DIV/0!</v>
      </c>
      <c r="O16" s="10">
        <f t="shared" si="9"/>
        <v>-73678.47</v>
      </c>
    </row>
    <row r="17" spans="1:15" s="7" customFormat="1" ht="140.25" hidden="1" outlineLevel="4">
      <c r="A17" s="6" t="s">
        <v>14</v>
      </c>
      <c r="B17" s="19" t="s">
        <v>15</v>
      </c>
      <c r="C17" s="13"/>
      <c r="D17" s="13">
        <v>0</v>
      </c>
      <c r="E17" s="13">
        <v>0</v>
      </c>
      <c r="F17" s="13">
        <v>0</v>
      </c>
      <c r="G17" s="13">
        <v>2825.61</v>
      </c>
      <c r="H17" s="11" t="e">
        <f t="shared" si="2"/>
        <v>#DIV/0!</v>
      </c>
      <c r="I17" s="10">
        <f t="shared" si="3"/>
        <v>2825.61</v>
      </c>
      <c r="J17" s="11" t="e">
        <f t="shared" si="4"/>
        <v>#DIV/0!</v>
      </c>
      <c r="K17" s="10">
        <f t="shared" si="5"/>
        <v>2825.61</v>
      </c>
      <c r="L17" s="11" t="e">
        <f t="shared" si="6"/>
        <v>#DIV/0!</v>
      </c>
      <c r="M17" s="10">
        <f t="shared" si="7"/>
        <v>2825.61</v>
      </c>
      <c r="N17" s="11" t="e">
        <f t="shared" si="8"/>
        <v>#DIV/0!</v>
      </c>
      <c r="O17" s="10">
        <f t="shared" si="9"/>
        <v>2825.61</v>
      </c>
    </row>
    <row r="18" spans="1:15" s="7" customFormat="1" ht="127.5" hidden="1" outlineLevel="7">
      <c r="A18" s="14" t="s">
        <v>14</v>
      </c>
      <c r="B18" s="20" t="s">
        <v>15</v>
      </c>
      <c r="C18" s="16"/>
      <c r="D18" s="16">
        <v>0</v>
      </c>
      <c r="E18" s="16">
        <v>0</v>
      </c>
      <c r="F18" s="16">
        <v>0</v>
      </c>
      <c r="G18" s="16">
        <v>2825.61</v>
      </c>
      <c r="H18" s="11" t="e">
        <f t="shared" si="2"/>
        <v>#DIV/0!</v>
      </c>
      <c r="I18" s="10">
        <f t="shared" si="3"/>
        <v>2825.61</v>
      </c>
      <c r="J18" s="11" t="e">
        <f t="shared" si="4"/>
        <v>#DIV/0!</v>
      </c>
      <c r="K18" s="10">
        <f t="shared" si="5"/>
        <v>2825.61</v>
      </c>
      <c r="L18" s="11" t="e">
        <f t="shared" si="6"/>
        <v>#DIV/0!</v>
      </c>
      <c r="M18" s="10">
        <f t="shared" si="7"/>
        <v>2825.61</v>
      </c>
      <c r="N18" s="11" t="e">
        <f t="shared" si="8"/>
        <v>#DIV/0!</v>
      </c>
      <c r="O18" s="10">
        <f t="shared" si="9"/>
        <v>2825.61</v>
      </c>
    </row>
    <row r="19" spans="1:15" s="7" customFormat="1" ht="140.25" hidden="1" outlineLevel="3">
      <c r="A19" s="6" t="s">
        <v>16</v>
      </c>
      <c r="B19" s="19" t="s">
        <v>17</v>
      </c>
      <c r="C19" s="13"/>
      <c r="D19" s="13">
        <v>40000</v>
      </c>
      <c r="E19" s="13">
        <v>40000</v>
      </c>
      <c r="F19" s="13">
        <v>10000</v>
      </c>
      <c r="G19" s="13">
        <v>6007.5</v>
      </c>
      <c r="H19" s="11" t="e">
        <f t="shared" si="2"/>
        <v>#DIV/0!</v>
      </c>
      <c r="I19" s="10">
        <f t="shared" si="3"/>
        <v>6007.5</v>
      </c>
      <c r="J19" s="11">
        <f t="shared" si="4"/>
        <v>15.018750000000001</v>
      </c>
      <c r="K19" s="10">
        <f t="shared" si="5"/>
        <v>-33992.5</v>
      </c>
      <c r="L19" s="11">
        <f t="shared" si="6"/>
        <v>15.018750000000001</v>
      </c>
      <c r="M19" s="10">
        <f t="shared" si="7"/>
        <v>-33992.5</v>
      </c>
      <c r="N19" s="11">
        <f t="shared" si="8"/>
        <v>60.075000000000003</v>
      </c>
      <c r="O19" s="10">
        <f t="shared" si="9"/>
        <v>-3992.5</v>
      </c>
    </row>
    <row r="20" spans="1:15" s="7" customFormat="1" ht="178.5" hidden="1" outlineLevel="4">
      <c r="A20" s="6" t="s">
        <v>18</v>
      </c>
      <c r="B20" s="19" t="s">
        <v>19</v>
      </c>
      <c r="C20" s="13"/>
      <c r="D20" s="13">
        <v>40000</v>
      </c>
      <c r="E20" s="13">
        <v>40000</v>
      </c>
      <c r="F20" s="13">
        <v>10000</v>
      </c>
      <c r="G20" s="13">
        <v>0</v>
      </c>
      <c r="H20" s="11" t="e">
        <f t="shared" si="2"/>
        <v>#DIV/0!</v>
      </c>
      <c r="I20" s="10">
        <f t="shared" si="3"/>
        <v>0</v>
      </c>
      <c r="J20" s="11">
        <f t="shared" si="4"/>
        <v>0</v>
      </c>
      <c r="K20" s="10">
        <f t="shared" si="5"/>
        <v>-40000</v>
      </c>
      <c r="L20" s="11">
        <f t="shared" si="6"/>
        <v>0</v>
      </c>
      <c r="M20" s="10">
        <f t="shared" si="7"/>
        <v>-40000</v>
      </c>
      <c r="N20" s="11">
        <f t="shared" si="8"/>
        <v>0</v>
      </c>
      <c r="O20" s="10">
        <f t="shared" si="9"/>
        <v>-10000</v>
      </c>
    </row>
    <row r="21" spans="1:15" s="7" customFormat="1" ht="165.75" hidden="1" outlineLevel="7">
      <c r="A21" s="14" t="s">
        <v>18</v>
      </c>
      <c r="B21" s="20" t="s">
        <v>19</v>
      </c>
      <c r="C21" s="16"/>
      <c r="D21" s="16">
        <v>40000</v>
      </c>
      <c r="E21" s="16">
        <v>40000</v>
      </c>
      <c r="F21" s="16">
        <v>10000</v>
      </c>
      <c r="G21" s="16">
        <v>0</v>
      </c>
      <c r="H21" s="11" t="e">
        <f t="shared" si="2"/>
        <v>#DIV/0!</v>
      </c>
      <c r="I21" s="10">
        <f t="shared" si="3"/>
        <v>0</v>
      </c>
      <c r="J21" s="11">
        <f t="shared" si="4"/>
        <v>0</v>
      </c>
      <c r="K21" s="10">
        <f t="shared" si="5"/>
        <v>-40000</v>
      </c>
      <c r="L21" s="11">
        <f t="shared" si="6"/>
        <v>0</v>
      </c>
      <c r="M21" s="10">
        <f t="shared" si="7"/>
        <v>-40000</v>
      </c>
      <c r="N21" s="11">
        <f t="shared" si="8"/>
        <v>0</v>
      </c>
      <c r="O21" s="10">
        <f t="shared" si="9"/>
        <v>-10000</v>
      </c>
    </row>
    <row r="22" spans="1:15" s="7" customFormat="1" ht="153" hidden="1" outlineLevel="4">
      <c r="A22" s="6" t="s">
        <v>20</v>
      </c>
      <c r="B22" s="19" t="s">
        <v>21</v>
      </c>
      <c r="C22" s="13"/>
      <c r="D22" s="13">
        <v>0</v>
      </c>
      <c r="E22" s="13">
        <v>0</v>
      </c>
      <c r="F22" s="13">
        <v>0</v>
      </c>
      <c r="G22" s="13">
        <v>6007.5</v>
      </c>
      <c r="H22" s="11" t="e">
        <f t="shared" si="2"/>
        <v>#DIV/0!</v>
      </c>
      <c r="I22" s="10">
        <f t="shared" si="3"/>
        <v>6007.5</v>
      </c>
      <c r="J22" s="11" t="e">
        <f t="shared" si="4"/>
        <v>#DIV/0!</v>
      </c>
      <c r="K22" s="10">
        <f t="shared" si="5"/>
        <v>6007.5</v>
      </c>
      <c r="L22" s="11" t="e">
        <f t="shared" si="6"/>
        <v>#DIV/0!</v>
      </c>
      <c r="M22" s="10">
        <f t="shared" si="7"/>
        <v>6007.5</v>
      </c>
      <c r="N22" s="11" t="e">
        <f t="shared" si="8"/>
        <v>#DIV/0!</v>
      </c>
      <c r="O22" s="10">
        <f t="shared" si="9"/>
        <v>6007.5</v>
      </c>
    </row>
    <row r="23" spans="1:15" s="7" customFormat="1" ht="140.25" hidden="1" outlineLevel="7">
      <c r="A23" s="14" t="s">
        <v>20</v>
      </c>
      <c r="B23" s="20" t="s">
        <v>21</v>
      </c>
      <c r="C23" s="16"/>
      <c r="D23" s="16">
        <v>0</v>
      </c>
      <c r="E23" s="16">
        <v>0</v>
      </c>
      <c r="F23" s="16">
        <v>0</v>
      </c>
      <c r="G23" s="16">
        <v>6007.5</v>
      </c>
      <c r="H23" s="11" t="e">
        <f t="shared" si="2"/>
        <v>#DIV/0!</v>
      </c>
      <c r="I23" s="10">
        <f t="shared" si="3"/>
        <v>6007.5</v>
      </c>
      <c r="J23" s="11" t="e">
        <f t="shared" si="4"/>
        <v>#DIV/0!</v>
      </c>
      <c r="K23" s="10">
        <f t="shared" si="5"/>
        <v>6007.5</v>
      </c>
      <c r="L23" s="11" t="e">
        <f t="shared" si="6"/>
        <v>#DIV/0!</v>
      </c>
      <c r="M23" s="10">
        <f t="shared" si="7"/>
        <v>6007.5</v>
      </c>
      <c r="N23" s="11" t="e">
        <f t="shared" si="8"/>
        <v>#DIV/0!</v>
      </c>
      <c r="O23" s="10">
        <f t="shared" si="9"/>
        <v>6007.5</v>
      </c>
    </row>
    <row r="24" spans="1:15" s="7" customFormat="1" ht="63.75" hidden="1" outlineLevel="3">
      <c r="A24" s="6" t="s">
        <v>22</v>
      </c>
      <c r="B24" s="12" t="s">
        <v>23</v>
      </c>
      <c r="C24" s="13"/>
      <c r="D24" s="13">
        <v>79000</v>
      </c>
      <c r="E24" s="13">
        <v>79000</v>
      </c>
      <c r="F24" s="13">
        <v>10000</v>
      </c>
      <c r="G24" s="13">
        <v>9959.6</v>
      </c>
      <c r="H24" s="11" t="e">
        <f t="shared" si="2"/>
        <v>#DIV/0!</v>
      </c>
      <c r="I24" s="10">
        <f t="shared" si="3"/>
        <v>9959.6</v>
      </c>
      <c r="J24" s="11">
        <f t="shared" si="4"/>
        <v>12.607088607594937</v>
      </c>
      <c r="K24" s="10">
        <f t="shared" si="5"/>
        <v>-69040.399999999994</v>
      </c>
      <c r="L24" s="11">
        <f t="shared" si="6"/>
        <v>12.607088607594937</v>
      </c>
      <c r="M24" s="10">
        <f t="shared" si="7"/>
        <v>-69040.399999999994</v>
      </c>
      <c r="N24" s="11">
        <f t="shared" si="8"/>
        <v>99.596000000000004</v>
      </c>
      <c r="O24" s="10">
        <f t="shared" si="9"/>
        <v>-40.399999999999636</v>
      </c>
    </row>
    <row r="25" spans="1:15" s="7" customFormat="1" ht="102" hidden="1" outlineLevel="4">
      <c r="A25" s="6" t="s">
        <v>24</v>
      </c>
      <c r="B25" s="12" t="s">
        <v>25</v>
      </c>
      <c r="C25" s="13"/>
      <c r="D25" s="13">
        <v>79000</v>
      </c>
      <c r="E25" s="13">
        <v>79000</v>
      </c>
      <c r="F25" s="13">
        <v>10000</v>
      </c>
      <c r="G25" s="13">
        <v>9057.15</v>
      </c>
      <c r="H25" s="11" t="e">
        <f t="shared" si="2"/>
        <v>#DIV/0!</v>
      </c>
      <c r="I25" s="10">
        <f t="shared" si="3"/>
        <v>9057.15</v>
      </c>
      <c r="J25" s="11">
        <f t="shared" si="4"/>
        <v>11.464746835443037</v>
      </c>
      <c r="K25" s="10">
        <f t="shared" si="5"/>
        <v>-69942.850000000006</v>
      </c>
      <c r="L25" s="11">
        <f t="shared" si="6"/>
        <v>11.464746835443037</v>
      </c>
      <c r="M25" s="10">
        <f t="shared" si="7"/>
        <v>-69942.850000000006</v>
      </c>
      <c r="N25" s="11">
        <f t="shared" si="8"/>
        <v>90.5715</v>
      </c>
      <c r="O25" s="10">
        <f t="shared" si="9"/>
        <v>-942.85000000000036</v>
      </c>
    </row>
    <row r="26" spans="1:15" s="7" customFormat="1" ht="89.25" hidden="1" outlineLevel="7">
      <c r="A26" s="14" t="s">
        <v>24</v>
      </c>
      <c r="B26" s="15" t="s">
        <v>25</v>
      </c>
      <c r="C26" s="16"/>
      <c r="D26" s="16">
        <v>79000</v>
      </c>
      <c r="E26" s="16">
        <v>79000</v>
      </c>
      <c r="F26" s="16">
        <v>10000</v>
      </c>
      <c r="G26" s="16">
        <v>9057.15</v>
      </c>
      <c r="H26" s="11" t="e">
        <f t="shared" si="2"/>
        <v>#DIV/0!</v>
      </c>
      <c r="I26" s="10">
        <f t="shared" si="3"/>
        <v>9057.15</v>
      </c>
      <c r="J26" s="11">
        <f t="shared" si="4"/>
        <v>11.464746835443037</v>
      </c>
      <c r="K26" s="10">
        <f t="shared" si="5"/>
        <v>-69942.850000000006</v>
      </c>
      <c r="L26" s="11">
        <f t="shared" si="6"/>
        <v>11.464746835443037</v>
      </c>
      <c r="M26" s="10">
        <f t="shared" si="7"/>
        <v>-69942.850000000006</v>
      </c>
      <c r="N26" s="11">
        <f t="shared" si="8"/>
        <v>90.5715</v>
      </c>
      <c r="O26" s="10">
        <f t="shared" si="9"/>
        <v>-942.85000000000036</v>
      </c>
    </row>
    <row r="27" spans="1:15" s="7" customFormat="1" ht="76.5" hidden="1" outlineLevel="4">
      <c r="A27" s="6" t="s">
        <v>26</v>
      </c>
      <c r="B27" s="12" t="s">
        <v>27</v>
      </c>
      <c r="C27" s="13"/>
      <c r="D27" s="13">
        <v>0</v>
      </c>
      <c r="E27" s="13">
        <v>0</v>
      </c>
      <c r="F27" s="13">
        <v>0</v>
      </c>
      <c r="G27" s="13">
        <v>125.87</v>
      </c>
      <c r="H27" s="11" t="e">
        <f t="shared" si="2"/>
        <v>#DIV/0!</v>
      </c>
      <c r="I27" s="10">
        <f t="shared" si="3"/>
        <v>125.87</v>
      </c>
      <c r="J27" s="11" t="e">
        <f t="shared" si="4"/>
        <v>#DIV/0!</v>
      </c>
      <c r="K27" s="10">
        <f t="shared" si="5"/>
        <v>125.87</v>
      </c>
      <c r="L27" s="11" t="e">
        <f t="shared" si="6"/>
        <v>#DIV/0!</v>
      </c>
      <c r="M27" s="10">
        <f t="shared" si="7"/>
        <v>125.87</v>
      </c>
      <c r="N27" s="11" t="e">
        <f t="shared" si="8"/>
        <v>#DIV/0!</v>
      </c>
      <c r="O27" s="10">
        <f t="shared" si="9"/>
        <v>125.87</v>
      </c>
    </row>
    <row r="28" spans="1:15" s="7" customFormat="1" ht="63.75" hidden="1" outlineLevel="7">
      <c r="A28" s="14" t="s">
        <v>26</v>
      </c>
      <c r="B28" s="15" t="s">
        <v>27</v>
      </c>
      <c r="C28" s="16"/>
      <c r="D28" s="16">
        <v>0</v>
      </c>
      <c r="E28" s="16">
        <v>0</v>
      </c>
      <c r="F28" s="16">
        <v>0</v>
      </c>
      <c r="G28" s="16">
        <v>125.87</v>
      </c>
      <c r="H28" s="11" t="e">
        <f t="shared" si="2"/>
        <v>#DIV/0!</v>
      </c>
      <c r="I28" s="10">
        <f t="shared" si="3"/>
        <v>125.87</v>
      </c>
      <c r="J28" s="11" t="e">
        <f t="shared" si="4"/>
        <v>#DIV/0!</v>
      </c>
      <c r="K28" s="10">
        <f t="shared" si="5"/>
        <v>125.87</v>
      </c>
      <c r="L28" s="11" t="e">
        <f t="shared" si="6"/>
        <v>#DIV/0!</v>
      </c>
      <c r="M28" s="10">
        <f t="shared" si="7"/>
        <v>125.87</v>
      </c>
      <c r="N28" s="11" t="e">
        <f t="shared" si="8"/>
        <v>#DIV/0!</v>
      </c>
      <c r="O28" s="10">
        <f t="shared" si="9"/>
        <v>125.87</v>
      </c>
    </row>
    <row r="29" spans="1:15" s="7" customFormat="1" ht="102" hidden="1" outlineLevel="4">
      <c r="A29" s="6" t="s">
        <v>28</v>
      </c>
      <c r="B29" s="12" t="s">
        <v>29</v>
      </c>
      <c r="C29" s="13"/>
      <c r="D29" s="13">
        <v>0</v>
      </c>
      <c r="E29" s="13">
        <v>0</v>
      </c>
      <c r="F29" s="13">
        <v>0</v>
      </c>
      <c r="G29" s="13">
        <v>776.58</v>
      </c>
      <c r="H29" s="11" t="e">
        <f t="shared" si="2"/>
        <v>#DIV/0!</v>
      </c>
      <c r="I29" s="10">
        <f t="shared" si="3"/>
        <v>776.58</v>
      </c>
      <c r="J29" s="11" t="e">
        <f t="shared" si="4"/>
        <v>#DIV/0!</v>
      </c>
      <c r="K29" s="10">
        <f t="shared" si="5"/>
        <v>776.58</v>
      </c>
      <c r="L29" s="11" t="e">
        <f t="shared" si="6"/>
        <v>#DIV/0!</v>
      </c>
      <c r="M29" s="10">
        <f t="shared" si="7"/>
        <v>776.58</v>
      </c>
      <c r="N29" s="11" t="e">
        <f t="shared" si="8"/>
        <v>#DIV/0!</v>
      </c>
      <c r="O29" s="10">
        <f t="shared" si="9"/>
        <v>776.58</v>
      </c>
    </row>
    <row r="30" spans="1:15" s="7" customFormat="1" ht="89.25" hidden="1" outlineLevel="7">
      <c r="A30" s="14" t="s">
        <v>28</v>
      </c>
      <c r="B30" s="15" t="s">
        <v>29</v>
      </c>
      <c r="C30" s="16"/>
      <c r="D30" s="16">
        <v>0</v>
      </c>
      <c r="E30" s="16">
        <v>0</v>
      </c>
      <c r="F30" s="16">
        <v>0</v>
      </c>
      <c r="G30" s="16">
        <v>776.58</v>
      </c>
      <c r="H30" s="11" t="e">
        <f t="shared" si="2"/>
        <v>#DIV/0!</v>
      </c>
      <c r="I30" s="10">
        <f t="shared" si="3"/>
        <v>776.58</v>
      </c>
      <c r="J30" s="11" t="e">
        <f t="shared" si="4"/>
        <v>#DIV/0!</v>
      </c>
      <c r="K30" s="10">
        <f t="shared" si="5"/>
        <v>776.58</v>
      </c>
      <c r="L30" s="11" t="e">
        <f t="shared" si="6"/>
        <v>#DIV/0!</v>
      </c>
      <c r="M30" s="10">
        <f t="shared" si="7"/>
        <v>776.58</v>
      </c>
      <c r="N30" s="11" t="e">
        <f t="shared" si="8"/>
        <v>#DIV/0!</v>
      </c>
      <c r="O30" s="10">
        <f t="shared" si="9"/>
        <v>776.58</v>
      </c>
    </row>
    <row r="31" spans="1:15" s="7" customFormat="1" ht="114.75" hidden="1" outlineLevel="3">
      <c r="A31" s="6" t="s">
        <v>30</v>
      </c>
      <c r="B31" s="19" t="s">
        <v>31</v>
      </c>
      <c r="C31" s="13"/>
      <c r="D31" s="13">
        <v>3000</v>
      </c>
      <c r="E31" s="13">
        <v>3000</v>
      </c>
      <c r="F31" s="13">
        <v>0</v>
      </c>
      <c r="G31" s="13">
        <v>0</v>
      </c>
      <c r="H31" s="11" t="e">
        <f t="shared" si="2"/>
        <v>#DIV/0!</v>
      </c>
      <c r="I31" s="10">
        <f t="shared" si="3"/>
        <v>0</v>
      </c>
      <c r="J31" s="11">
        <f t="shared" si="4"/>
        <v>0</v>
      </c>
      <c r="K31" s="10">
        <f t="shared" si="5"/>
        <v>-3000</v>
      </c>
      <c r="L31" s="11">
        <f t="shared" si="6"/>
        <v>0</v>
      </c>
      <c r="M31" s="10">
        <f t="shared" si="7"/>
        <v>-3000</v>
      </c>
      <c r="N31" s="11" t="e">
        <f t="shared" si="8"/>
        <v>#DIV/0!</v>
      </c>
      <c r="O31" s="10">
        <f t="shared" si="9"/>
        <v>0</v>
      </c>
    </row>
    <row r="32" spans="1:15" s="7" customFormat="1" ht="153" hidden="1" outlineLevel="4">
      <c r="A32" s="6" t="s">
        <v>32</v>
      </c>
      <c r="B32" s="19" t="s">
        <v>33</v>
      </c>
      <c r="C32" s="13"/>
      <c r="D32" s="13">
        <v>3000</v>
      </c>
      <c r="E32" s="13">
        <v>3000</v>
      </c>
      <c r="F32" s="13">
        <v>0</v>
      </c>
      <c r="G32" s="13">
        <v>0</v>
      </c>
      <c r="H32" s="11" t="e">
        <f t="shared" si="2"/>
        <v>#DIV/0!</v>
      </c>
      <c r="I32" s="10">
        <f t="shared" si="3"/>
        <v>0</v>
      </c>
      <c r="J32" s="11">
        <f t="shared" si="4"/>
        <v>0</v>
      </c>
      <c r="K32" s="10">
        <f t="shared" si="5"/>
        <v>-3000</v>
      </c>
      <c r="L32" s="11">
        <f t="shared" si="6"/>
        <v>0</v>
      </c>
      <c r="M32" s="10">
        <f t="shared" si="7"/>
        <v>-3000</v>
      </c>
      <c r="N32" s="11" t="e">
        <f t="shared" si="8"/>
        <v>#DIV/0!</v>
      </c>
      <c r="O32" s="10">
        <f t="shared" si="9"/>
        <v>0</v>
      </c>
    </row>
    <row r="33" spans="1:15" s="7" customFormat="1" ht="140.25" hidden="1" outlineLevel="7">
      <c r="A33" s="14" t="s">
        <v>32</v>
      </c>
      <c r="B33" s="20" t="s">
        <v>33</v>
      </c>
      <c r="C33" s="16"/>
      <c r="D33" s="16">
        <v>3000</v>
      </c>
      <c r="E33" s="16">
        <v>3000</v>
      </c>
      <c r="F33" s="16">
        <v>0</v>
      </c>
      <c r="G33" s="16">
        <v>0</v>
      </c>
      <c r="H33" s="11" t="e">
        <f t="shared" si="2"/>
        <v>#DIV/0!</v>
      </c>
      <c r="I33" s="10">
        <f t="shared" si="3"/>
        <v>0</v>
      </c>
      <c r="J33" s="11">
        <f t="shared" si="4"/>
        <v>0</v>
      </c>
      <c r="K33" s="10">
        <f t="shared" si="5"/>
        <v>-3000</v>
      </c>
      <c r="L33" s="11">
        <f t="shared" si="6"/>
        <v>0</v>
      </c>
      <c r="M33" s="10">
        <f t="shared" si="7"/>
        <v>-3000</v>
      </c>
      <c r="N33" s="11" t="e">
        <f t="shared" si="8"/>
        <v>#DIV/0!</v>
      </c>
      <c r="O33" s="10">
        <f t="shared" si="9"/>
        <v>0</v>
      </c>
    </row>
    <row r="34" spans="1:15" s="7" customFormat="1" ht="38.25" outlineLevel="1" collapsed="1">
      <c r="A34" s="6" t="s">
        <v>34</v>
      </c>
      <c r="B34" s="12" t="s">
        <v>317</v>
      </c>
      <c r="C34" s="13">
        <v>1491431.45</v>
      </c>
      <c r="D34" s="13">
        <v>3565100</v>
      </c>
      <c r="E34" s="13">
        <v>3565100</v>
      </c>
      <c r="F34" s="13">
        <v>1636200</v>
      </c>
      <c r="G34" s="13">
        <v>1576049.73</v>
      </c>
      <c r="H34" s="11">
        <f t="shared" si="2"/>
        <v>105.67362851306375</v>
      </c>
      <c r="I34" s="10">
        <f t="shared" si="3"/>
        <v>84618.280000000028</v>
      </c>
      <c r="J34" s="11">
        <f t="shared" si="4"/>
        <v>44.207728534963955</v>
      </c>
      <c r="K34" s="10">
        <f t="shared" si="5"/>
        <v>-1989050.27</v>
      </c>
      <c r="L34" s="11">
        <f t="shared" si="6"/>
        <v>44.207728534963955</v>
      </c>
      <c r="M34" s="10">
        <f t="shared" si="7"/>
        <v>-1989050.27</v>
      </c>
      <c r="N34" s="11">
        <f t="shared" si="8"/>
        <v>96.323782544921158</v>
      </c>
      <c r="O34" s="10">
        <f t="shared" si="9"/>
        <v>-60150.270000000019</v>
      </c>
    </row>
    <row r="35" spans="1:15" s="7" customFormat="1" ht="38.25" hidden="1" outlineLevel="2">
      <c r="A35" s="6" t="s">
        <v>35</v>
      </c>
      <c r="B35" s="12" t="s">
        <v>36</v>
      </c>
      <c r="C35" s="13"/>
      <c r="D35" s="13">
        <v>3565100</v>
      </c>
      <c r="E35" s="13">
        <v>3565100</v>
      </c>
      <c r="F35" s="13">
        <v>793100</v>
      </c>
      <c r="G35" s="13">
        <v>761160.73</v>
      </c>
      <c r="H35" s="11" t="e">
        <f t="shared" si="2"/>
        <v>#DIV/0!</v>
      </c>
      <c r="I35" s="10">
        <f t="shared" si="3"/>
        <v>761160.73</v>
      </c>
      <c r="J35" s="11">
        <f t="shared" si="4"/>
        <v>21.350333230484416</v>
      </c>
      <c r="K35" s="10">
        <f t="shared" si="5"/>
        <v>-2803939.27</v>
      </c>
      <c r="L35" s="11">
        <f t="shared" si="6"/>
        <v>21.350333230484416</v>
      </c>
      <c r="M35" s="10">
        <f t="shared" si="7"/>
        <v>-2803939.27</v>
      </c>
      <c r="N35" s="11">
        <f t="shared" si="8"/>
        <v>95.972857142857137</v>
      </c>
      <c r="O35" s="10">
        <f t="shared" si="9"/>
        <v>-31939.270000000019</v>
      </c>
    </row>
    <row r="36" spans="1:15" s="7" customFormat="1" ht="89.25" hidden="1" outlineLevel="3">
      <c r="A36" s="6" t="s">
        <v>37</v>
      </c>
      <c r="B36" s="12" t="s">
        <v>38</v>
      </c>
      <c r="C36" s="13"/>
      <c r="D36" s="13">
        <v>1347100</v>
      </c>
      <c r="E36" s="13">
        <v>1347100</v>
      </c>
      <c r="F36" s="13">
        <v>270000</v>
      </c>
      <c r="G36" s="13">
        <v>313585.83</v>
      </c>
      <c r="H36" s="11" t="e">
        <f t="shared" si="2"/>
        <v>#DIV/0!</v>
      </c>
      <c r="I36" s="10">
        <f t="shared" si="3"/>
        <v>313585.83</v>
      </c>
      <c r="J36" s="11">
        <f t="shared" si="4"/>
        <v>23.27858585108752</v>
      </c>
      <c r="K36" s="10">
        <f t="shared" si="5"/>
        <v>-1033514.1699999999</v>
      </c>
      <c r="L36" s="11">
        <f t="shared" si="6"/>
        <v>23.27858585108752</v>
      </c>
      <c r="M36" s="10">
        <f t="shared" si="7"/>
        <v>-1033514.1699999999</v>
      </c>
      <c r="N36" s="11">
        <f t="shared" si="8"/>
        <v>116.1429</v>
      </c>
      <c r="O36" s="10">
        <f t="shared" si="9"/>
        <v>43585.830000000016</v>
      </c>
    </row>
    <row r="37" spans="1:15" s="7" customFormat="1" ht="76.5" hidden="1" outlineLevel="7">
      <c r="A37" s="14" t="s">
        <v>37</v>
      </c>
      <c r="B37" s="15" t="s">
        <v>38</v>
      </c>
      <c r="C37" s="16"/>
      <c r="D37" s="16">
        <v>1347100</v>
      </c>
      <c r="E37" s="16">
        <v>1347100</v>
      </c>
      <c r="F37" s="16">
        <v>270000</v>
      </c>
      <c r="G37" s="16">
        <v>313585.83</v>
      </c>
      <c r="H37" s="11" t="e">
        <f t="shared" si="2"/>
        <v>#DIV/0!</v>
      </c>
      <c r="I37" s="10">
        <f t="shared" si="3"/>
        <v>313585.83</v>
      </c>
      <c r="J37" s="11">
        <f t="shared" si="4"/>
        <v>23.27858585108752</v>
      </c>
      <c r="K37" s="10">
        <f t="shared" si="5"/>
        <v>-1033514.1699999999</v>
      </c>
      <c r="L37" s="11">
        <f t="shared" si="6"/>
        <v>23.27858585108752</v>
      </c>
      <c r="M37" s="10">
        <f t="shared" si="7"/>
        <v>-1033514.1699999999</v>
      </c>
      <c r="N37" s="11">
        <f t="shared" si="8"/>
        <v>116.1429</v>
      </c>
      <c r="O37" s="10">
        <f t="shared" si="9"/>
        <v>43585.830000000016</v>
      </c>
    </row>
    <row r="38" spans="1:15" s="7" customFormat="1" ht="114.75" hidden="1" outlineLevel="3">
      <c r="A38" s="6" t="s">
        <v>39</v>
      </c>
      <c r="B38" s="19" t="s">
        <v>40</v>
      </c>
      <c r="C38" s="13"/>
      <c r="D38" s="13">
        <v>12400</v>
      </c>
      <c r="E38" s="13">
        <v>12400</v>
      </c>
      <c r="F38" s="13">
        <v>3100</v>
      </c>
      <c r="G38" s="13">
        <v>2113.92</v>
      </c>
      <c r="H38" s="11" t="e">
        <f t="shared" si="2"/>
        <v>#DIV/0!</v>
      </c>
      <c r="I38" s="10">
        <f t="shared" si="3"/>
        <v>2113.92</v>
      </c>
      <c r="J38" s="11">
        <f t="shared" si="4"/>
        <v>17.04774193548387</v>
      </c>
      <c r="K38" s="10">
        <f t="shared" si="5"/>
        <v>-10286.08</v>
      </c>
      <c r="L38" s="11">
        <f t="shared" si="6"/>
        <v>17.04774193548387</v>
      </c>
      <c r="M38" s="10">
        <f t="shared" si="7"/>
        <v>-10286.08</v>
      </c>
      <c r="N38" s="11">
        <f t="shared" si="8"/>
        <v>68.190967741935481</v>
      </c>
      <c r="O38" s="10">
        <f t="shared" si="9"/>
        <v>-986.07999999999993</v>
      </c>
    </row>
    <row r="39" spans="1:15" s="7" customFormat="1" ht="102" hidden="1" outlineLevel="7">
      <c r="A39" s="14" t="s">
        <v>39</v>
      </c>
      <c r="B39" s="20" t="s">
        <v>40</v>
      </c>
      <c r="C39" s="16"/>
      <c r="D39" s="16">
        <v>12400</v>
      </c>
      <c r="E39" s="16">
        <v>12400</v>
      </c>
      <c r="F39" s="16">
        <v>3100</v>
      </c>
      <c r="G39" s="16">
        <v>2113.92</v>
      </c>
      <c r="H39" s="11" t="e">
        <f t="shared" si="2"/>
        <v>#DIV/0!</v>
      </c>
      <c r="I39" s="10">
        <f t="shared" si="3"/>
        <v>2113.92</v>
      </c>
      <c r="J39" s="11">
        <f t="shared" si="4"/>
        <v>17.04774193548387</v>
      </c>
      <c r="K39" s="10">
        <f t="shared" si="5"/>
        <v>-10286.08</v>
      </c>
      <c r="L39" s="11">
        <f t="shared" si="6"/>
        <v>17.04774193548387</v>
      </c>
      <c r="M39" s="10">
        <f t="shared" si="7"/>
        <v>-10286.08</v>
      </c>
      <c r="N39" s="11">
        <f t="shared" si="8"/>
        <v>68.190967741935481</v>
      </c>
      <c r="O39" s="10">
        <f t="shared" si="9"/>
        <v>-986.07999999999993</v>
      </c>
    </row>
    <row r="40" spans="1:15" s="7" customFormat="1" ht="102" hidden="1" outlineLevel="3">
      <c r="A40" s="6" t="s">
        <v>41</v>
      </c>
      <c r="B40" s="12" t="s">
        <v>42</v>
      </c>
      <c r="C40" s="13"/>
      <c r="D40" s="13">
        <v>2205600</v>
      </c>
      <c r="E40" s="13">
        <v>2205600</v>
      </c>
      <c r="F40" s="13">
        <v>520000</v>
      </c>
      <c r="G40" s="13">
        <v>510804.03</v>
      </c>
      <c r="H40" s="11" t="e">
        <f t="shared" si="2"/>
        <v>#DIV/0!</v>
      </c>
      <c r="I40" s="10">
        <f t="shared" si="3"/>
        <v>510804.03</v>
      </c>
      <c r="J40" s="11">
        <f t="shared" si="4"/>
        <v>23.159413764961919</v>
      </c>
      <c r="K40" s="10">
        <f t="shared" si="5"/>
        <v>-1694795.97</v>
      </c>
      <c r="L40" s="11">
        <f t="shared" si="6"/>
        <v>23.159413764961919</v>
      </c>
      <c r="M40" s="10">
        <f t="shared" si="7"/>
        <v>-1694795.97</v>
      </c>
      <c r="N40" s="11">
        <f t="shared" si="8"/>
        <v>98.231544230769245</v>
      </c>
      <c r="O40" s="10">
        <f t="shared" si="9"/>
        <v>-9195.9699999999721</v>
      </c>
    </row>
    <row r="41" spans="1:15" s="7" customFormat="1" ht="76.5" hidden="1" outlineLevel="7">
      <c r="A41" s="14" t="s">
        <v>41</v>
      </c>
      <c r="B41" s="15" t="s">
        <v>42</v>
      </c>
      <c r="C41" s="16"/>
      <c r="D41" s="16">
        <v>2205600</v>
      </c>
      <c r="E41" s="16">
        <v>2205600</v>
      </c>
      <c r="F41" s="16">
        <v>520000</v>
      </c>
      <c r="G41" s="16">
        <v>510804.03</v>
      </c>
      <c r="H41" s="11" t="e">
        <f t="shared" si="2"/>
        <v>#DIV/0!</v>
      </c>
      <c r="I41" s="10">
        <f t="shared" si="3"/>
        <v>510804.03</v>
      </c>
      <c r="J41" s="11">
        <f t="shared" si="4"/>
        <v>23.159413764961919</v>
      </c>
      <c r="K41" s="10">
        <f t="shared" si="5"/>
        <v>-1694795.97</v>
      </c>
      <c r="L41" s="11">
        <f t="shared" si="6"/>
        <v>23.159413764961919</v>
      </c>
      <c r="M41" s="10">
        <f t="shared" si="7"/>
        <v>-1694795.97</v>
      </c>
      <c r="N41" s="11">
        <f t="shared" si="8"/>
        <v>98.231544230769245</v>
      </c>
      <c r="O41" s="10">
        <f t="shared" si="9"/>
        <v>-9195.9699999999721</v>
      </c>
    </row>
    <row r="42" spans="1:15" s="7" customFormat="1" ht="102" hidden="1" outlineLevel="3">
      <c r="A42" s="6" t="s">
        <v>43</v>
      </c>
      <c r="B42" s="12" t="s">
        <v>44</v>
      </c>
      <c r="C42" s="13"/>
      <c r="D42" s="13">
        <v>0</v>
      </c>
      <c r="E42" s="13">
        <v>0</v>
      </c>
      <c r="F42" s="13">
        <v>0</v>
      </c>
      <c r="G42" s="13">
        <v>-65343.05</v>
      </c>
      <c r="H42" s="11" t="e">
        <f t="shared" si="2"/>
        <v>#DIV/0!</v>
      </c>
      <c r="I42" s="10">
        <f t="shared" si="3"/>
        <v>-65343.05</v>
      </c>
      <c r="J42" s="11" t="e">
        <f t="shared" si="4"/>
        <v>#DIV/0!</v>
      </c>
      <c r="K42" s="10">
        <f t="shared" si="5"/>
        <v>-65343.05</v>
      </c>
      <c r="L42" s="11" t="e">
        <f t="shared" si="6"/>
        <v>#DIV/0!</v>
      </c>
      <c r="M42" s="10">
        <f t="shared" si="7"/>
        <v>-65343.05</v>
      </c>
      <c r="N42" s="11" t="e">
        <f t="shared" si="8"/>
        <v>#DIV/0!</v>
      </c>
      <c r="O42" s="10">
        <f t="shared" si="9"/>
        <v>-65343.05</v>
      </c>
    </row>
    <row r="43" spans="1:15" s="7" customFormat="1" ht="76.5" hidden="1" outlineLevel="7">
      <c r="A43" s="14" t="s">
        <v>43</v>
      </c>
      <c r="B43" s="15" t="s">
        <v>44</v>
      </c>
      <c r="C43" s="16"/>
      <c r="D43" s="16">
        <v>0</v>
      </c>
      <c r="E43" s="16">
        <v>0</v>
      </c>
      <c r="F43" s="16">
        <v>0</v>
      </c>
      <c r="G43" s="16">
        <v>-65343.05</v>
      </c>
      <c r="H43" s="11" t="e">
        <f t="shared" si="2"/>
        <v>#DIV/0!</v>
      </c>
      <c r="I43" s="10">
        <f t="shared" si="3"/>
        <v>-65343.05</v>
      </c>
      <c r="J43" s="11" t="e">
        <f t="shared" si="4"/>
        <v>#DIV/0!</v>
      </c>
      <c r="K43" s="10">
        <f t="shared" si="5"/>
        <v>-65343.05</v>
      </c>
      <c r="L43" s="11" t="e">
        <f t="shared" si="6"/>
        <v>#DIV/0!</v>
      </c>
      <c r="M43" s="10">
        <f t="shared" si="7"/>
        <v>-65343.05</v>
      </c>
      <c r="N43" s="11" t="e">
        <f t="shared" si="8"/>
        <v>#DIV/0!</v>
      </c>
      <c r="O43" s="10">
        <f t="shared" si="9"/>
        <v>-65343.05</v>
      </c>
    </row>
    <row r="44" spans="1:15" s="7" customFormat="1" outlineLevel="1">
      <c r="A44" s="6" t="s">
        <v>45</v>
      </c>
      <c r="B44" s="12" t="s">
        <v>46</v>
      </c>
      <c r="C44" s="13">
        <f>C45+C55</f>
        <v>1646417.61</v>
      </c>
      <c r="D44" s="13">
        <f t="shared" ref="D44:G44" si="12">D45+D55</f>
        <v>3255000</v>
      </c>
      <c r="E44" s="13">
        <f t="shared" si="12"/>
        <v>3255000</v>
      </c>
      <c r="F44" s="13">
        <f t="shared" si="12"/>
        <v>1640000</v>
      </c>
      <c r="G44" s="13">
        <f t="shared" si="12"/>
        <v>1635539.83</v>
      </c>
      <c r="H44" s="11">
        <f t="shared" si="2"/>
        <v>99.339306143597426</v>
      </c>
      <c r="I44" s="10">
        <f t="shared" si="3"/>
        <v>-10877.780000000028</v>
      </c>
      <c r="J44" s="11">
        <f t="shared" si="4"/>
        <v>50.246999385560677</v>
      </c>
      <c r="K44" s="10">
        <f t="shared" si="5"/>
        <v>-1619460.17</v>
      </c>
      <c r="L44" s="11">
        <f t="shared" si="6"/>
        <v>50.246999385560677</v>
      </c>
      <c r="M44" s="10">
        <f t="shared" si="7"/>
        <v>-1619460.17</v>
      </c>
      <c r="N44" s="11">
        <f t="shared" si="8"/>
        <v>99.728038414634142</v>
      </c>
      <c r="O44" s="10">
        <f t="shared" si="9"/>
        <v>-4460.1699999999255</v>
      </c>
    </row>
    <row r="45" spans="1:15" s="7" customFormat="1" ht="25.5" outlineLevel="2" collapsed="1">
      <c r="A45" s="14" t="s">
        <v>47</v>
      </c>
      <c r="B45" s="15" t="s">
        <v>48</v>
      </c>
      <c r="C45" s="16">
        <v>1637357.61</v>
      </c>
      <c r="D45" s="16">
        <v>3255000</v>
      </c>
      <c r="E45" s="16">
        <v>3255000</v>
      </c>
      <c r="F45" s="16">
        <v>1640000</v>
      </c>
      <c r="G45" s="16">
        <v>1609586.83</v>
      </c>
      <c r="H45" s="17">
        <f t="shared" si="2"/>
        <v>98.303927020560891</v>
      </c>
      <c r="I45" s="18">
        <f t="shared" si="3"/>
        <v>-27770.780000000028</v>
      </c>
      <c r="J45" s="17">
        <f t="shared" si="4"/>
        <v>49.44967219662059</v>
      </c>
      <c r="K45" s="18">
        <f t="shared" si="5"/>
        <v>-1645413.17</v>
      </c>
      <c r="L45" s="17">
        <f t="shared" si="6"/>
        <v>49.44967219662059</v>
      </c>
      <c r="M45" s="18">
        <f t="shared" si="7"/>
        <v>-1645413.17</v>
      </c>
      <c r="N45" s="17">
        <f t="shared" si="8"/>
        <v>98.145538414634146</v>
      </c>
      <c r="O45" s="18">
        <f t="shared" si="9"/>
        <v>-30413.169999999925</v>
      </c>
    </row>
    <row r="46" spans="1:15" s="7" customFormat="1" ht="25.5" hidden="1" outlineLevel="3">
      <c r="A46" s="14" t="s">
        <v>49</v>
      </c>
      <c r="B46" s="15" t="s">
        <v>48</v>
      </c>
      <c r="C46" s="16"/>
      <c r="D46" s="16">
        <v>3255000</v>
      </c>
      <c r="E46" s="16">
        <v>3255000</v>
      </c>
      <c r="F46" s="16">
        <v>845900</v>
      </c>
      <c r="G46" s="16">
        <v>846710.17</v>
      </c>
      <c r="H46" s="11" t="e">
        <f t="shared" si="2"/>
        <v>#DIV/0!</v>
      </c>
      <c r="I46" s="10">
        <f t="shared" si="3"/>
        <v>846710.17</v>
      </c>
      <c r="J46" s="11">
        <f t="shared" si="4"/>
        <v>26.012601228878651</v>
      </c>
      <c r="K46" s="10">
        <f t="shared" si="5"/>
        <v>-2408289.83</v>
      </c>
      <c r="L46" s="11">
        <f t="shared" si="6"/>
        <v>26.012601228878651</v>
      </c>
      <c r="M46" s="10">
        <f t="shared" si="7"/>
        <v>-2408289.83</v>
      </c>
      <c r="N46" s="11">
        <f t="shared" si="8"/>
        <v>100.09577609646531</v>
      </c>
      <c r="O46" s="10">
        <f t="shared" si="9"/>
        <v>810.17000000004191</v>
      </c>
    </row>
    <row r="47" spans="1:15" s="7" customFormat="1" ht="63.75" hidden="1" outlineLevel="4">
      <c r="A47" s="14" t="s">
        <v>50</v>
      </c>
      <c r="B47" s="15" t="s">
        <v>51</v>
      </c>
      <c r="C47" s="16"/>
      <c r="D47" s="16">
        <v>3255000</v>
      </c>
      <c r="E47" s="16">
        <v>3255000</v>
      </c>
      <c r="F47" s="16">
        <v>845900</v>
      </c>
      <c r="G47" s="16">
        <v>845886.9</v>
      </c>
      <c r="H47" s="11" t="e">
        <f t="shared" si="2"/>
        <v>#DIV/0!</v>
      </c>
      <c r="I47" s="10">
        <f t="shared" si="3"/>
        <v>845886.9</v>
      </c>
      <c r="J47" s="11">
        <f t="shared" si="4"/>
        <v>25.98730875576037</v>
      </c>
      <c r="K47" s="10">
        <f t="shared" si="5"/>
        <v>-2409113.1</v>
      </c>
      <c r="L47" s="11">
        <f t="shared" si="6"/>
        <v>25.98730875576037</v>
      </c>
      <c r="M47" s="10">
        <f t="shared" si="7"/>
        <v>-2409113.1</v>
      </c>
      <c r="N47" s="11">
        <f t="shared" si="8"/>
        <v>99.998451353587896</v>
      </c>
      <c r="O47" s="10">
        <f t="shared" si="9"/>
        <v>-13.099999999976717</v>
      </c>
    </row>
    <row r="48" spans="1:15" s="7" customFormat="1" ht="63.75" hidden="1" outlineLevel="7">
      <c r="A48" s="14" t="s">
        <v>50</v>
      </c>
      <c r="B48" s="15" t="s">
        <v>51</v>
      </c>
      <c r="C48" s="16"/>
      <c r="D48" s="16">
        <v>3255000</v>
      </c>
      <c r="E48" s="16">
        <v>3255000</v>
      </c>
      <c r="F48" s="16">
        <v>845900</v>
      </c>
      <c r="G48" s="16">
        <v>845886.9</v>
      </c>
      <c r="H48" s="11" t="e">
        <f t="shared" si="2"/>
        <v>#DIV/0!</v>
      </c>
      <c r="I48" s="10">
        <f t="shared" si="3"/>
        <v>845886.9</v>
      </c>
      <c r="J48" s="11">
        <f t="shared" si="4"/>
        <v>25.98730875576037</v>
      </c>
      <c r="K48" s="10">
        <f t="shared" si="5"/>
        <v>-2409113.1</v>
      </c>
      <c r="L48" s="11">
        <f t="shared" si="6"/>
        <v>25.98730875576037</v>
      </c>
      <c r="M48" s="10">
        <f t="shared" si="7"/>
        <v>-2409113.1</v>
      </c>
      <c r="N48" s="11">
        <f t="shared" si="8"/>
        <v>99.998451353587896</v>
      </c>
      <c r="O48" s="10">
        <f t="shared" si="9"/>
        <v>-13.099999999976717</v>
      </c>
    </row>
    <row r="49" spans="1:15" s="7" customFormat="1" ht="38.25" hidden="1" outlineLevel="4">
      <c r="A49" s="14" t="s">
        <v>52</v>
      </c>
      <c r="B49" s="15" t="s">
        <v>53</v>
      </c>
      <c r="C49" s="16"/>
      <c r="D49" s="16">
        <v>0</v>
      </c>
      <c r="E49" s="16">
        <v>0</v>
      </c>
      <c r="F49" s="16">
        <v>0</v>
      </c>
      <c r="G49" s="16">
        <v>307.39</v>
      </c>
      <c r="H49" s="11" t="e">
        <f t="shared" si="2"/>
        <v>#DIV/0!</v>
      </c>
      <c r="I49" s="10">
        <f t="shared" si="3"/>
        <v>307.39</v>
      </c>
      <c r="J49" s="11" t="e">
        <f t="shared" si="4"/>
        <v>#DIV/0!</v>
      </c>
      <c r="K49" s="10">
        <f t="shared" si="5"/>
        <v>307.39</v>
      </c>
      <c r="L49" s="11" t="e">
        <f t="shared" si="6"/>
        <v>#DIV/0!</v>
      </c>
      <c r="M49" s="10">
        <f t="shared" si="7"/>
        <v>307.39</v>
      </c>
      <c r="N49" s="11" t="e">
        <f t="shared" si="8"/>
        <v>#DIV/0!</v>
      </c>
      <c r="O49" s="10">
        <f t="shared" si="9"/>
        <v>307.39</v>
      </c>
    </row>
    <row r="50" spans="1:15" s="7" customFormat="1" ht="38.25" hidden="1" outlineLevel="7">
      <c r="A50" s="14" t="s">
        <v>52</v>
      </c>
      <c r="B50" s="15" t="s">
        <v>53</v>
      </c>
      <c r="C50" s="16"/>
      <c r="D50" s="16">
        <v>0</v>
      </c>
      <c r="E50" s="16">
        <v>0</v>
      </c>
      <c r="F50" s="16">
        <v>0</v>
      </c>
      <c r="G50" s="16">
        <v>307.39</v>
      </c>
      <c r="H50" s="11" t="e">
        <f t="shared" si="2"/>
        <v>#DIV/0!</v>
      </c>
      <c r="I50" s="10">
        <f t="shared" si="3"/>
        <v>307.39</v>
      </c>
      <c r="J50" s="11" t="e">
        <f t="shared" si="4"/>
        <v>#DIV/0!</v>
      </c>
      <c r="K50" s="10">
        <f t="shared" si="5"/>
        <v>307.39</v>
      </c>
      <c r="L50" s="11" t="e">
        <f t="shared" si="6"/>
        <v>#DIV/0!</v>
      </c>
      <c r="M50" s="10">
        <f t="shared" si="7"/>
        <v>307.39</v>
      </c>
      <c r="N50" s="11" t="e">
        <f t="shared" si="8"/>
        <v>#DIV/0!</v>
      </c>
      <c r="O50" s="10">
        <f t="shared" si="9"/>
        <v>307.39</v>
      </c>
    </row>
    <row r="51" spans="1:15" s="7" customFormat="1" ht="63.75" hidden="1" outlineLevel="4">
      <c r="A51" s="14" t="s">
        <v>54</v>
      </c>
      <c r="B51" s="15" t="s">
        <v>55</v>
      </c>
      <c r="C51" s="16"/>
      <c r="D51" s="16">
        <v>0</v>
      </c>
      <c r="E51" s="16">
        <v>0</v>
      </c>
      <c r="F51" s="16">
        <v>0</v>
      </c>
      <c r="G51" s="16">
        <v>531</v>
      </c>
      <c r="H51" s="11" t="e">
        <f t="shared" si="2"/>
        <v>#DIV/0!</v>
      </c>
      <c r="I51" s="10">
        <f t="shared" si="3"/>
        <v>531</v>
      </c>
      <c r="J51" s="11" t="e">
        <f t="shared" si="4"/>
        <v>#DIV/0!</v>
      </c>
      <c r="K51" s="10">
        <f t="shared" si="5"/>
        <v>531</v>
      </c>
      <c r="L51" s="11" t="e">
        <f t="shared" si="6"/>
        <v>#DIV/0!</v>
      </c>
      <c r="M51" s="10">
        <f t="shared" si="7"/>
        <v>531</v>
      </c>
      <c r="N51" s="11" t="e">
        <f t="shared" si="8"/>
        <v>#DIV/0!</v>
      </c>
      <c r="O51" s="10">
        <f t="shared" si="9"/>
        <v>531</v>
      </c>
    </row>
    <row r="52" spans="1:15" s="7" customFormat="1" ht="63.75" hidden="1" outlineLevel="7">
      <c r="A52" s="14" t="s">
        <v>54</v>
      </c>
      <c r="B52" s="15" t="s">
        <v>55</v>
      </c>
      <c r="C52" s="16"/>
      <c r="D52" s="16">
        <v>0</v>
      </c>
      <c r="E52" s="16">
        <v>0</v>
      </c>
      <c r="F52" s="16">
        <v>0</v>
      </c>
      <c r="G52" s="16">
        <v>531</v>
      </c>
      <c r="H52" s="11" t="e">
        <f t="shared" si="2"/>
        <v>#DIV/0!</v>
      </c>
      <c r="I52" s="10">
        <f t="shared" si="3"/>
        <v>531</v>
      </c>
      <c r="J52" s="11" t="e">
        <f t="shared" si="4"/>
        <v>#DIV/0!</v>
      </c>
      <c r="K52" s="10">
        <f t="shared" si="5"/>
        <v>531</v>
      </c>
      <c r="L52" s="11" t="e">
        <f t="shared" si="6"/>
        <v>#DIV/0!</v>
      </c>
      <c r="M52" s="10">
        <f t="shared" si="7"/>
        <v>531</v>
      </c>
      <c r="N52" s="11" t="e">
        <f t="shared" si="8"/>
        <v>#DIV/0!</v>
      </c>
      <c r="O52" s="10">
        <f t="shared" si="9"/>
        <v>531</v>
      </c>
    </row>
    <row r="53" spans="1:15" s="7" customFormat="1" ht="38.25" hidden="1" outlineLevel="4">
      <c r="A53" s="14" t="s">
        <v>56</v>
      </c>
      <c r="B53" s="15" t="s">
        <v>57</v>
      </c>
      <c r="C53" s="16"/>
      <c r="D53" s="16">
        <v>0</v>
      </c>
      <c r="E53" s="16">
        <v>0</v>
      </c>
      <c r="F53" s="16">
        <v>0</v>
      </c>
      <c r="G53" s="16">
        <v>-15.12</v>
      </c>
      <c r="H53" s="11" t="e">
        <f t="shared" si="2"/>
        <v>#DIV/0!</v>
      </c>
      <c r="I53" s="10">
        <f t="shared" si="3"/>
        <v>-15.12</v>
      </c>
      <c r="J53" s="11" t="e">
        <f t="shared" si="4"/>
        <v>#DIV/0!</v>
      </c>
      <c r="K53" s="10">
        <f t="shared" si="5"/>
        <v>-15.12</v>
      </c>
      <c r="L53" s="11" t="e">
        <f t="shared" si="6"/>
        <v>#DIV/0!</v>
      </c>
      <c r="M53" s="10">
        <f t="shared" si="7"/>
        <v>-15.12</v>
      </c>
      <c r="N53" s="11" t="e">
        <f t="shared" si="8"/>
        <v>#DIV/0!</v>
      </c>
      <c r="O53" s="10">
        <f t="shared" si="9"/>
        <v>-15.12</v>
      </c>
    </row>
    <row r="54" spans="1:15" s="7" customFormat="1" ht="38.25" hidden="1" outlineLevel="7">
      <c r="A54" s="14" t="s">
        <v>56</v>
      </c>
      <c r="B54" s="15" t="s">
        <v>57</v>
      </c>
      <c r="C54" s="16"/>
      <c r="D54" s="16">
        <v>0</v>
      </c>
      <c r="E54" s="16">
        <v>0</v>
      </c>
      <c r="F54" s="16">
        <v>0</v>
      </c>
      <c r="G54" s="16">
        <v>-15.12</v>
      </c>
      <c r="H54" s="11" t="e">
        <f t="shared" si="2"/>
        <v>#DIV/0!</v>
      </c>
      <c r="I54" s="10">
        <f t="shared" si="3"/>
        <v>-15.12</v>
      </c>
      <c r="J54" s="11" t="e">
        <f t="shared" si="4"/>
        <v>#DIV/0!</v>
      </c>
      <c r="K54" s="10">
        <f t="shared" si="5"/>
        <v>-15.12</v>
      </c>
      <c r="L54" s="11" t="e">
        <f t="shared" si="6"/>
        <v>#DIV/0!</v>
      </c>
      <c r="M54" s="10">
        <f t="shared" si="7"/>
        <v>-15.12</v>
      </c>
      <c r="N54" s="11" t="e">
        <f t="shared" si="8"/>
        <v>#DIV/0!</v>
      </c>
      <c r="O54" s="10">
        <f t="shared" si="9"/>
        <v>-15.12</v>
      </c>
    </row>
    <row r="55" spans="1:15" s="7" customFormat="1" ht="25.5" outlineLevel="2" collapsed="1">
      <c r="A55" s="14" t="s">
        <v>58</v>
      </c>
      <c r="B55" s="15" t="s">
        <v>59</v>
      </c>
      <c r="C55" s="16">
        <v>9060</v>
      </c>
      <c r="D55" s="16">
        <v>0</v>
      </c>
      <c r="E55" s="16">
        <v>0</v>
      </c>
      <c r="F55" s="16">
        <v>0</v>
      </c>
      <c r="G55" s="16">
        <v>25953</v>
      </c>
      <c r="H55" s="17">
        <f t="shared" si="2"/>
        <v>286.45695364238412</v>
      </c>
      <c r="I55" s="18">
        <f t="shared" si="3"/>
        <v>16893</v>
      </c>
      <c r="J55" s="17">
        <v>0</v>
      </c>
      <c r="K55" s="18">
        <f t="shared" si="5"/>
        <v>25953</v>
      </c>
      <c r="L55" s="17">
        <v>0</v>
      </c>
      <c r="M55" s="18">
        <f t="shared" si="7"/>
        <v>25953</v>
      </c>
      <c r="N55" s="17">
        <v>0</v>
      </c>
      <c r="O55" s="18">
        <f t="shared" si="9"/>
        <v>25953</v>
      </c>
    </row>
    <row r="56" spans="1:15" s="7" customFormat="1" ht="51" hidden="1" outlineLevel="3">
      <c r="A56" s="6" t="s">
        <v>60</v>
      </c>
      <c r="B56" s="12" t="s">
        <v>61</v>
      </c>
      <c r="C56" s="13"/>
      <c r="D56" s="13">
        <v>0</v>
      </c>
      <c r="E56" s="13">
        <v>0</v>
      </c>
      <c r="F56" s="13">
        <v>0</v>
      </c>
      <c r="G56" s="13">
        <v>14631</v>
      </c>
      <c r="H56" s="11" t="e">
        <f t="shared" si="2"/>
        <v>#DIV/0!</v>
      </c>
      <c r="I56" s="10">
        <f t="shared" si="3"/>
        <v>14631</v>
      </c>
      <c r="J56" s="11" t="e">
        <f t="shared" si="4"/>
        <v>#DIV/0!</v>
      </c>
      <c r="K56" s="10">
        <f t="shared" si="5"/>
        <v>14631</v>
      </c>
      <c r="L56" s="11" t="e">
        <f t="shared" si="6"/>
        <v>#DIV/0!</v>
      </c>
      <c r="M56" s="10">
        <f t="shared" si="7"/>
        <v>14631</v>
      </c>
      <c r="N56" s="11" t="e">
        <f t="shared" si="8"/>
        <v>#DIV/0!</v>
      </c>
      <c r="O56" s="10">
        <f t="shared" si="9"/>
        <v>14631</v>
      </c>
    </row>
    <row r="57" spans="1:15" s="7" customFormat="1" ht="89.25" hidden="1" outlineLevel="4">
      <c r="A57" s="6" t="s">
        <v>62</v>
      </c>
      <c r="B57" s="12" t="s">
        <v>63</v>
      </c>
      <c r="C57" s="13"/>
      <c r="D57" s="13">
        <v>0</v>
      </c>
      <c r="E57" s="13">
        <v>0</v>
      </c>
      <c r="F57" s="13">
        <v>0</v>
      </c>
      <c r="G57" s="13">
        <v>14606</v>
      </c>
      <c r="H57" s="11" t="e">
        <f t="shared" si="2"/>
        <v>#DIV/0!</v>
      </c>
      <c r="I57" s="10">
        <f t="shared" si="3"/>
        <v>14606</v>
      </c>
      <c r="J57" s="11" t="e">
        <f t="shared" si="4"/>
        <v>#DIV/0!</v>
      </c>
      <c r="K57" s="10">
        <f t="shared" si="5"/>
        <v>14606</v>
      </c>
      <c r="L57" s="11" t="e">
        <f t="shared" si="6"/>
        <v>#DIV/0!</v>
      </c>
      <c r="M57" s="10">
        <f t="shared" si="7"/>
        <v>14606</v>
      </c>
      <c r="N57" s="11" t="e">
        <f t="shared" si="8"/>
        <v>#DIV/0!</v>
      </c>
      <c r="O57" s="10">
        <f t="shared" si="9"/>
        <v>14606</v>
      </c>
    </row>
    <row r="58" spans="1:15" s="7" customFormat="1" ht="89.25" hidden="1" outlineLevel="7">
      <c r="A58" s="14" t="s">
        <v>62</v>
      </c>
      <c r="B58" s="15" t="s">
        <v>63</v>
      </c>
      <c r="C58" s="16"/>
      <c r="D58" s="16">
        <v>0</v>
      </c>
      <c r="E58" s="16">
        <v>0</v>
      </c>
      <c r="F58" s="16">
        <v>0</v>
      </c>
      <c r="G58" s="16">
        <v>14606</v>
      </c>
      <c r="H58" s="11" t="e">
        <f t="shared" si="2"/>
        <v>#DIV/0!</v>
      </c>
      <c r="I58" s="10">
        <f t="shared" si="3"/>
        <v>14606</v>
      </c>
      <c r="J58" s="11" t="e">
        <f t="shared" si="4"/>
        <v>#DIV/0!</v>
      </c>
      <c r="K58" s="10">
        <f t="shared" si="5"/>
        <v>14606</v>
      </c>
      <c r="L58" s="11" t="e">
        <f t="shared" si="6"/>
        <v>#DIV/0!</v>
      </c>
      <c r="M58" s="10">
        <f t="shared" si="7"/>
        <v>14606</v>
      </c>
      <c r="N58" s="11" t="e">
        <f t="shared" si="8"/>
        <v>#DIV/0!</v>
      </c>
      <c r="O58" s="10">
        <f t="shared" si="9"/>
        <v>14606</v>
      </c>
    </row>
    <row r="59" spans="1:15" s="7" customFormat="1" ht="63.75" hidden="1" outlineLevel="4">
      <c r="A59" s="6" t="s">
        <v>64</v>
      </c>
      <c r="B59" s="12" t="s">
        <v>65</v>
      </c>
      <c r="C59" s="13"/>
      <c r="D59" s="13">
        <v>0</v>
      </c>
      <c r="E59" s="13">
        <v>0</v>
      </c>
      <c r="F59" s="13">
        <v>0</v>
      </c>
      <c r="G59" s="13">
        <v>25</v>
      </c>
      <c r="H59" s="11" t="e">
        <f t="shared" si="2"/>
        <v>#DIV/0!</v>
      </c>
      <c r="I59" s="10">
        <f t="shared" si="3"/>
        <v>25</v>
      </c>
      <c r="J59" s="11" t="e">
        <f t="shared" si="4"/>
        <v>#DIV/0!</v>
      </c>
      <c r="K59" s="10">
        <f t="shared" si="5"/>
        <v>25</v>
      </c>
      <c r="L59" s="11" t="e">
        <f t="shared" si="6"/>
        <v>#DIV/0!</v>
      </c>
      <c r="M59" s="10">
        <f t="shared" si="7"/>
        <v>25</v>
      </c>
      <c r="N59" s="11" t="e">
        <f t="shared" si="8"/>
        <v>#DIV/0!</v>
      </c>
      <c r="O59" s="10">
        <f t="shared" si="9"/>
        <v>25</v>
      </c>
    </row>
    <row r="60" spans="1:15" s="7" customFormat="1" ht="63.75" hidden="1" outlineLevel="7">
      <c r="A60" s="14" t="s">
        <v>64</v>
      </c>
      <c r="B60" s="15" t="s">
        <v>65</v>
      </c>
      <c r="C60" s="16"/>
      <c r="D60" s="16">
        <v>0</v>
      </c>
      <c r="E60" s="16">
        <v>0</v>
      </c>
      <c r="F60" s="16">
        <v>0</v>
      </c>
      <c r="G60" s="16">
        <v>25</v>
      </c>
      <c r="H60" s="11" t="e">
        <f t="shared" si="2"/>
        <v>#DIV/0!</v>
      </c>
      <c r="I60" s="10">
        <f t="shared" si="3"/>
        <v>25</v>
      </c>
      <c r="J60" s="11" t="e">
        <f t="shared" si="4"/>
        <v>#DIV/0!</v>
      </c>
      <c r="K60" s="10">
        <f t="shared" si="5"/>
        <v>25</v>
      </c>
      <c r="L60" s="11" t="e">
        <f t="shared" si="6"/>
        <v>#DIV/0!</v>
      </c>
      <c r="M60" s="10">
        <f t="shared" si="7"/>
        <v>25</v>
      </c>
      <c r="N60" s="11" t="e">
        <f t="shared" si="8"/>
        <v>#DIV/0!</v>
      </c>
      <c r="O60" s="10">
        <f t="shared" si="9"/>
        <v>25</v>
      </c>
    </row>
    <row r="61" spans="1:15" s="7" customFormat="1" outlineLevel="1">
      <c r="A61" s="6" t="s">
        <v>66</v>
      </c>
      <c r="B61" s="12" t="s">
        <v>67</v>
      </c>
      <c r="C61" s="13">
        <f>C62</f>
        <v>779634.8</v>
      </c>
      <c r="D61" s="13">
        <f t="shared" ref="D61:G61" si="13">D62</f>
        <v>5350500</v>
      </c>
      <c r="E61" s="13">
        <f t="shared" si="13"/>
        <v>5350500</v>
      </c>
      <c r="F61" s="13">
        <f t="shared" si="13"/>
        <v>854500</v>
      </c>
      <c r="G61" s="13">
        <f t="shared" si="13"/>
        <v>942822.17</v>
      </c>
      <c r="H61" s="11">
        <f t="shared" si="2"/>
        <v>120.93125781455625</v>
      </c>
      <c r="I61" s="10">
        <f t="shared" si="3"/>
        <v>163187.37</v>
      </c>
      <c r="J61" s="11">
        <f t="shared" si="4"/>
        <v>17.621197458181477</v>
      </c>
      <c r="K61" s="10">
        <f t="shared" si="5"/>
        <v>-4407677.83</v>
      </c>
      <c r="L61" s="11">
        <f t="shared" si="6"/>
        <v>17.621197458181477</v>
      </c>
      <c r="M61" s="10">
        <f t="shared" si="7"/>
        <v>-4407677.83</v>
      </c>
      <c r="N61" s="11">
        <f t="shared" si="8"/>
        <v>110.33612287887652</v>
      </c>
      <c r="O61" s="10">
        <f t="shared" si="9"/>
        <v>88322.170000000042</v>
      </c>
    </row>
    <row r="62" spans="1:15" s="7" customFormat="1" outlineLevel="2">
      <c r="A62" s="14" t="s">
        <v>68</v>
      </c>
      <c r="B62" s="15" t="s">
        <v>69</v>
      </c>
      <c r="C62" s="16">
        <f>C63+C72</f>
        <v>779634.8</v>
      </c>
      <c r="D62" s="16">
        <f t="shared" ref="D62:G62" si="14">D63+D72</f>
        <v>5350500</v>
      </c>
      <c r="E62" s="16">
        <f t="shared" si="14"/>
        <v>5350500</v>
      </c>
      <c r="F62" s="16">
        <f t="shared" si="14"/>
        <v>854500</v>
      </c>
      <c r="G62" s="16">
        <f t="shared" si="14"/>
        <v>942822.17</v>
      </c>
      <c r="H62" s="17">
        <f t="shared" si="2"/>
        <v>120.93125781455625</v>
      </c>
      <c r="I62" s="18">
        <f t="shared" si="3"/>
        <v>163187.37</v>
      </c>
      <c r="J62" s="17">
        <f t="shared" si="4"/>
        <v>17.621197458181477</v>
      </c>
      <c r="K62" s="18">
        <f t="shared" si="5"/>
        <v>-4407677.83</v>
      </c>
      <c r="L62" s="17">
        <f t="shared" si="6"/>
        <v>17.621197458181477</v>
      </c>
      <c r="M62" s="18">
        <f t="shared" si="7"/>
        <v>-4407677.83</v>
      </c>
      <c r="N62" s="17">
        <f t="shared" si="8"/>
        <v>110.33612287887652</v>
      </c>
      <c r="O62" s="18">
        <f t="shared" si="9"/>
        <v>88322.170000000042</v>
      </c>
    </row>
    <row r="63" spans="1:15" s="7" customFormat="1" outlineLevel="3" collapsed="1">
      <c r="A63" s="14" t="s">
        <v>70</v>
      </c>
      <c r="B63" s="15" t="s">
        <v>71</v>
      </c>
      <c r="C63" s="16">
        <v>365220.66</v>
      </c>
      <c r="D63" s="16">
        <v>654500</v>
      </c>
      <c r="E63" s="16">
        <v>654500</v>
      </c>
      <c r="F63" s="16">
        <v>454500</v>
      </c>
      <c r="G63" s="16">
        <v>430695.4</v>
      </c>
      <c r="H63" s="17">
        <f t="shared" si="2"/>
        <v>117.92744693030237</v>
      </c>
      <c r="I63" s="18">
        <f t="shared" si="3"/>
        <v>65474.740000000049</v>
      </c>
      <c r="J63" s="17">
        <f t="shared" si="4"/>
        <v>65.805255920550039</v>
      </c>
      <c r="K63" s="18">
        <f t="shared" si="5"/>
        <v>-223804.59999999998</v>
      </c>
      <c r="L63" s="17">
        <f t="shared" si="6"/>
        <v>65.805255920550039</v>
      </c>
      <c r="M63" s="18">
        <f t="shared" si="7"/>
        <v>-223804.59999999998</v>
      </c>
      <c r="N63" s="17">
        <f t="shared" si="8"/>
        <v>94.762464246424656</v>
      </c>
      <c r="O63" s="18">
        <f t="shared" si="9"/>
        <v>-23804.599999999977</v>
      </c>
    </row>
    <row r="64" spans="1:15" s="7" customFormat="1" ht="51" hidden="1" outlineLevel="4">
      <c r="A64" s="14" t="s">
        <v>72</v>
      </c>
      <c r="B64" s="15" t="s">
        <v>73</v>
      </c>
      <c r="C64" s="16"/>
      <c r="D64" s="16">
        <v>654500</v>
      </c>
      <c r="E64" s="16">
        <v>654500</v>
      </c>
      <c r="F64" s="16">
        <v>334000</v>
      </c>
      <c r="G64" s="16">
        <v>334454.94</v>
      </c>
      <c r="H64" s="11" t="e">
        <f t="shared" si="2"/>
        <v>#DIV/0!</v>
      </c>
      <c r="I64" s="10">
        <f t="shared" si="3"/>
        <v>334454.94</v>
      </c>
      <c r="J64" s="11">
        <f t="shared" si="4"/>
        <v>51.100831168831171</v>
      </c>
      <c r="K64" s="10">
        <f t="shared" si="5"/>
        <v>-320045.06</v>
      </c>
      <c r="L64" s="11">
        <f t="shared" si="6"/>
        <v>51.100831168831171</v>
      </c>
      <c r="M64" s="10">
        <f t="shared" si="7"/>
        <v>-320045.06</v>
      </c>
      <c r="N64" s="11">
        <f t="shared" si="8"/>
        <v>100.13620958083833</v>
      </c>
      <c r="O64" s="10">
        <f t="shared" si="9"/>
        <v>454.94000000000233</v>
      </c>
    </row>
    <row r="65" spans="1:15" s="7" customFormat="1" ht="51" hidden="1" outlineLevel="7">
      <c r="A65" s="14" t="s">
        <v>72</v>
      </c>
      <c r="B65" s="15" t="s">
        <v>73</v>
      </c>
      <c r="C65" s="16"/>
      <c r="D65" s="16">
        <v>654500</v>
      </c>
      <c r="E65" s="16">
        <v>654500</v>
      </c>
      <c r="F65" s="16">
        <v>334000</v>
      </c>
      <c r="G65" s="16">
        <v>334454.94</v>
      </c>
      <c r="H65" s="11" t="e">
        <f t="shared" si="2"/>
        <v>#DIV/0!</v>
      </c>
      <c r="I65" s="10">
        <f t="shared" si="3"/>
        <v>334454.94</v>
      </c>
      <c r="J65" s="11">
        <f t="shared" si="4"/>
        <v>51.100831168831171</v>
      </c>
      <c r="K65" s="10">
        <f t="shared" si="5"/>
        <v>-320045.06</v>
      </c>
      <c r="L65" s="11">
        <f t="shared" si="6"/>
        <v>51.100831168831171</v>
      </c>
      <c r="M65" s="10">
        <f t="shared" si="7"/>
        <v>-320045.06</v>
      </c>
      <c r="N65" s="11">
        <f t="shared" si="8"/>
        <v>100.13620958083833</v>
      </c>
      <c r="O65" s="10">
        <f t="shared" si="9"/>
        <v>454.94000000000233</v>
      </c>
    </row>
    <row r="66" spans="1:15" s="7" customFormat="1" ht="25.5" hidden="1" outlineLevel="4">
      <c r="A66" s="14" t="s">
        <v>74</v>
      </c>
      <c r="B66" s="15" t="s">
        <v>75</v>
      </c>
      <c r="C66" s="16"/>
      <c r="D66" s="16">
        <v>0</v>
      </c>
      <c r="E66" s="16">
        <v>0</v>
      </c>
      <c r="F66" s="16">
        <v>0</v>
      </c>
      <c r="G66" s="16">
        <v>22053.15</v>
      </c>
      <c r="H66" s="11" t="e">
        <f t="shared" si="2"/>
        <v>#DIV/0!</v>
      </c>
      <c r="I66" s="10">
        <f t="shared" si="3"/>
        <v>22053.15</v>
      </c>
      <c r="J66" s="11" t="e">
        <f t="shared" si="4"/>
        <v>#DIV/0!</v>
      </c>
      <c r="K66" s="10">
        <f t="shared" si="5"/>
        <v>22053.15</v>
      </c>
      <c r="L66" s="11" t="e">
        <f t="shared" si="6"/>
        <v>#DIV/0!</v>
      </c>
      <c r="M66" s="10">
        <f t="shared" si="7"/>
        <v>22053.15</v>
      </c>
      <c r="N66" s="11" t="e">
        <f t="shared" si="8"/>
        <v>#DIV/0!</v>
      </c>
      <c r="O66" s="10">
        <f t="shared" si="9"/>
        <v>22053.15</v>
      </c>
    </row>
    <row r="67" spans="1:15" s="7" customFormat="1" ht="25.5" hidden="1" outlineLevel="7">
      <c r="A67" s="14" t="s">
        <v>74</v>
      </c>
      <c r="B67" s="15" t="s">
        <v>75</v>
      </c>
      <c r="C67" s="16"/>
      <c r="D67" s="16">
        <v>0</v>
      </c>
      <c r="E67" s="16">
        <v>0</v>
      </c>
      <c r="F67" s="16">
        <v>0</v>
      </c>
      <c r="G67" s="16">
        <v>22053.15</v>
      </c>
      <c r="H67" s="11" t="e">
        <f t="shared" si="2"/>
        <v>#DIV/0!</v>
      </c>
      <c r="I67" s="10">
        <f t="shared" si="3"/>
        <v>22053.15</v>
      </c>
      <c r="J67" s="11" t="e">
        <f t="shared" si="4"/>
        <v>#DIV/0!</v>
      </c>
      <c r="K67" s="10">
        <f t="shared" si="5"/>
        <v>22053.15</v>
      </c>
      <c r="L67" s="11" t="e">
        <f t="shared" si="6"/>
        <v>#DIV/0!</v>
      </c>
      <c r="M67" s="10">
        <f t="shared" si="7"/>
        <v>22053.15</v>
      </c>
      <c r="N67" s="11" t="e">
        <f t="shared" si="8"/>
        <v>#DIV/0!</v>
      </c>
      <c r="O67" s="10">
        <f t="shared" si="9"/>
        <v>22053.15</v>
      </c>
    </row>
    <row r="68" spans="1:15" s="7" customFormat="1" ht="51" hidden="1" outlineLevel="4">
      <c r="A68" s="14" t="s">
        <v>76</v>
      </c>
      <c r="B68" s="15" t="s">
        <v>77</v>
      </c>
      <c r="C68" s="16"/>
      <c r="D68" s="16">
        <v>0</v>
      </c>
      <c r="E68" s="16">
        <v>0</v>
      </c>
      <c r="F68" s="16">
        <v>0</v>
      </c>
      <c r="G68" s="16">
        <v>250</v>
      </c>
      <c r="H68" s="11" t="e">
        <f t="shared" si="2"/>
        <v>#DIV/0!</v>
      </c>
      <c r="I68" s="10">
        <f t="shared" si="3"/>
        <v>250</v>
      </c>
      <c r="J68" s="11" t="e">
        <f t="shared" si="4"/>
        <v>#DIV/0!</v>
      </c>
      <c r="K68" s="10">
        <f t="shared" si="5"/>
        <v>250</v>
      </c>
      <c r="L68" s="11" t="e">
        <f t="shared" si="6"/>
        <v>#DIV/0!</v>
      </c>
      <c r="M68" s="10">
        <f t="shared" si="7"/>
        <v>250</v>
      </c>
      <c r="N68" s="11" t="e">
        <f t="shared" si="8"/>
        <v>#DIV/0!</v>
      </c>
      <c r="O68" s="10">
        <f t="shared" si="9"/>
        <v>250</v>
      </c>
    </row>
    <row r="69" spans="1:15" s="7" customFormat="1" ht="51" hidden="1" outlineLevel="7">
      <c r="A69" s="14" t="s">
        <v>76</v>
      </c>
      <c r="B69" s="15" t="s">
        <v>77</v>
      </c>
      <c r="C69" s="16"/>
      <c r="D69" s="16">
        <v>0</v>
      </c>
      <c r="E69" s="16">
        <v>0</v>
      </c>
      <c r="F69" s="16">
        <v>0</v>
      </c>
      <c r="G69" s="16">
        <v>250</v>
      </c>
      <c r="H69" s="11" t="e">
        <f t="shared" si="2"/>
        <v>#DIV/0!</v>
      </c>
      <c r="I69" s="10">
        <f t="shared" si="3"/>
        <v>250</v>
      </c>
      <c r="J69" s="11" t="e">
        <f t="shared" si="4"/>
        <v>#DIV/0!</v>
      </c>
      <c r="K69" s="10">
        <f t="shared" si="5"/>
        <v>250</v>
      </c>
      <c r="L69" s="11" t="e">
        <f t="shared" si="6"/>
        <v>#DIV/0!</v>
      </c>
      <c r="M69" s="10">
        <f t="shared" si="7"/>
        <v>250</v>
      </c>
      <c r="N69" s="11" t="e">
        <f t="shared" si="8"/>
        <v>#DIV/0!</v>
      </c>
      <c r="O69" s="10">
        <f t="shared" si="9"/>
        <v>250</v>
      </c>
    </row>
    <row r="70" spans="1:15" s="7" customFormat="1" ht="25.5" hidden="1" outlineLevel="4">
      <c r="A70" s="14" t="s">
        <v>78</v>
      </c>
      <c r="B70" s="15" t="s">
        <v>79</v>
      </c>
      <c r="C70" s="16"/>
      <c r="D70" s="16">
        <v>0</v>
      </c>
      <c r="E70" s="16">
        <v>0</v>
      </c>
      <c r="F70" s="16">
        <v>0</v>
      </c>
      <c r="G70" s="16">
        <v>215.67</v>
      </c>
      <c r="H70" s="11" t="e">
        <f t="shared" si="2"/>
        <v>#DIV/0!</v>
      </c>
      <c r="I70" s="10">
        <f t="shared" si="3"/>
        <v>215.67</v>
      </c>
      <c r="J70" s="11" t="e">
        <f t="shared" si="4"/>
        <v>#DIV/0!</v>
      </c>
      <c r="K70" s="10">
        <f t="shared" si="5"/>
        <v>215.67</v>
      </c>
      <c r="L70" s="11" t="e">
        <f t="shared" si="6"/>
        <v>#DIV/0!</v>
      </c>
      <c r="M70" s="10">
        <f t="shared" si="7"/>
        <v>215.67</v>
      </c>
      <c r="N70" s="11" t="e">
        <f t="shared" si="8"/>
        <v>#DIV/0!</v>
      </c>
      <c r="O70" s="10">
        <f t="shared" si="9"/>
        <v>215.67</v>
      </c>
    </row>
    <row r="71" spans="1:15" s="7" customFormat="1" ht="25.5" hidden="1" outlineLevel="7">
      <c r="A71" s="14" t="s">
        <v>78</v>
      </c>
      <c r="B71" s="15" t="s">
        <v>79</v>
      </c>
      <c r="C71" s="16"/>
      <c r="D71" s="16">
        <v>0</v>
      </c>
      <c r="E71" s="16">
        <v>0</v>
      </c>
      <c r="F71" s="16">
        <v>0</v>
      </c>
      <c r="G71" s="16">
        <v>215.67</v>
      </c>
      <c r="H71" s="11" t="e">
        <f t="shared" si="2"/>
        <v>#DIV/0!</v>
      </c>
      <c r="I71" s="10">
        <f t="shared" si="3"/>
        <v>215.67</v>
      </c>
      <c r="J71" s="11" t="e">
        <f t="shared" si="4"/>
        <v>#DIV/0!</v>
      </c>
      <c r="K71" s="10">
        <f t="shared" si="5"/>
        <v>215.67</v>
      </c>
      <c r="L71" s="11" t="e">
        <f t="shared" si="6"/>
        <v>#DIV/0!</v>
      </c>
      <c r="M71" s="10">
        <f t="shared" si="7"/>
        <v>215.67</v>
      </c>
      <c r="N71" s="11" t="e">
        <f t="shared" si="8"/>
        <v>#DIV/0!</v>
      </c>
      <c r="O71" s="10">
        <f t="shared" si="9"/>
        <v>215.67</v>
      </c>
    </row>
    <row r="72" spans="1:15" s="7" customFormat="1" outlineLevel="3" collapsed="1">
      <c r="A72" s="14" t="s">
        <v>80</v>
      </c>
      <c r="B72" s="15" t="s">
        <v>81</v>
      </c>
      <c r="C72" s="16">
        <v>414414.14</v>
      </c>
      <c r="D72" s="16">
        <v>4696000</v>
      </c>
      <c r="E72" s="16">
        <v>4696000</v>
      </c>
      <c r="F72" s="16">
        <v>400000</v>
      </c>
      <c r="G72" s="16">
        <v>512126.77</v>
      </c>
      <c r="H72" s="17">
        <f t="shared" ref="H72:H135" si="15">G72/C72*100</f>
        <v>123.57849806958808</v>
      </c>
      <c r="I72" s="18">
        <f t="shared" ref="I72:I135" si="16">G72-C72</f>
        <v>97712.63</v>
      </c>
      <c r="J72" s="17">
        <f t="shared" ref="J72:J135" si="17">G72/D72*100</f>
        <v>10.905595613287906</v>
      </c>
      <c r="K72" s="18">
        <f t="shared" ref="K72:K135" si="18">G72-D72</f>
        <v>-4183873.23</v>
      </c>
      <c r="L72" s="17">
        <f t="shared" ref="L72:L135" si="19">G72/E72*100</f>
        <v>10.905595613287906</v>
      </c>
      <c r="M72" s="18">
        <f t="shared" ref="M72:M135" si="20">G72-E72</f>
        <v>-4183873.23</v>
      </c>
      <c r="N72" s="17">
        <f t="shared" ref="N72:N135" si="21">G72/F72*100</f>
        <v>128.03169249999999</v>
      </c>
      <c r="O72" s="18">
        <f t="shared" ref="O72:O135" si="22">G72-F72</f>
        <v>112126.77000000002</v>
      </c>
    </row>
    <row r="73" spans="1:15" s="7" customFormat="1" ht="51" hidden="1" outlineLevel="4">
      <c r="A73" s="6" t="s">
        <v>82</v>
      </c>
      <c r="B73" s="12" t="s">
        <v>83</v>
      </c>
      <c r="C73" s="13"/>
      <c r="D73" s="13">
        <v>4696000</v>
      </c>
      <c r="E73" s="13">
        <v>4696000</v>
      </c>
      <c r="F73" s="13">
        <v>311300</v>
      </c>
      <c r="G73" s="13">
        <v>311312.28999999998</v>
      </c>
      <c r="H73" s="11" t="e">
        <f t="shared" si="15"/>
        <v>#DIV/0!</v>
      </c>
      <c r="I73" s="10">
        <f t="shared" si="16"/>
        <v>311312.28999999998</v>
      </c>
      <c r="J73" s="11">
        <f t="shared" si="17"/>
        <v>6.6293077086882448</v>
      </c>
      <c r="K73" s="10">
        <f t="shared" si="18"/>
        <v>-4384687.71</v>
      </c>
      <c r="L73" s="11">
        <f t="shared" si="19"/>
        <v>6.6293077086882448</v>
      </c>
      <c r="M73" s="10">
        <f t="shared" si="20"/>
        <v>-4384687.71</v>
      </c>
      <c r="N73" s="11">
        <f t="shared" si="21"/>
        <v>100.00394796016703</v>
      </c>
      <c r="O73" s="10">
        <f t="shared" si="22"/>
        <v>12.289999999979045</v>
      </c>
    </row>
    <row r="74" spans="1:15" s="7" customFormat="1" ht="51" hidden="1" outlineLevel="7">
      <c r="A74" s="14" t="s">
        <v>82</v>
      </c>
      <c r="B74" s="15" t="s">
        <v>83</v>
      </c>
      <c r="C74" s="16"/>
      <c r="D74" s="16">
        <v>4696000</v>
      </c>
      <c r="E74" s="16">
        <v>4696000</v>
      </c>
      <c r="F74" s="16">
        <v>311300</v>
      </c>
      <c r="G74" s="16">
        <v>311312.28999999998</v>
      </c>
      <c r="H74" s="11" t="e">
        <f t="shared" si="15"/>
        <v>#DIV/0!</v>
      </c>
      <c r="I74" s="10">
        <f t="shared" si="16"/>
        <v>311312.28999999998</v>
      </c>
      <c r="J74" s="11">
        <f t="shared" si="17"/>
        <v>6.6293077086882448</v>
      </c>
      <c r="K74" s="10">
        <f t="shared" si="18"/>
        <v>-4384687.71</v>
      </c>
      <c r="L74" s="11">
        <f t="shared" si="19"/>
        <v>6.6293077086882448</v>
      </c>
      <c r="M74" s="10">
        <f t="shared" si="20"/>
        <v>-4384687.71</v>
      </c>
      <c r="N74" s="11">
        <f t="shared" si="21"/>
        <v>100.00394796016703</v>
      </c>
      <c r="O74" s="10">
        <f t="shared" si="22"/>
        <v>12.289999999979045</v>
      </c>
    </row>
    <row r="75" spans="1:15" s="7" customFormat="1" ht="25.5" hidden="1" outlineLevel="4">
      <c r="A75" s="6" t="s">
        <v>84</v>
      </c>
      <c r="B75" s="12" t="s">
        <v>85</v>
      </c>
      <c r="C75" s="13"/>
      <c r="D75" s="13">
        <v>0</v>
      </c>
      <c r="E75" s="13">
        <v>0</v>
      </c>
      <c r="F75" s="13">
        <v>0</v>
      </c>
      <c r="G75" s="13">
        <v>9625.07</v>
      </c>
      <c r="H75" s="11" t="e">
        <f t="shared" si="15"/>
        <v>#DIV/0!</v>
      </c>
      <c r="I75" s="10">
        <f t="shared" si="16"/>
        <v>9625.07</v>
      </c>
      <c r="J75" s="11" t="e">
        <f t="shared" si="17"/>
        <v>#DIV/0!</v>
      </c>
      <c r="K75" s="10">
        <f t="shared" si="18"/>
        <v>9625.07</v>
      </c>
      <c r="L75" s="11" t="e">
        <f t="shared" si="19"/>
        <v>#DIV/0!</v>
      </c>
      <c r="M75" s="10">
        <f t="shared" si="20"/>
        <v>9625.07</v>
      </c>
      <c r="N75" s="11" t="e">
        <f t="shared" si="21"/>
        <v>#DIV/0!</v>
      </c>
      <c r="O75" s="10">
        <f t="shared" si="22"/>
        <v>9625.07</v>
      </c>
    </row>
    <row r="76" spans="1:15" s="7" customFormat="1" ht="25.5" hidden="1" outlineLevel="7">
      <c r="A76" s="14" t="s">
        <v>84</v>
      </c>
      <c r="B76" s="15" t="s">
        <v>85</v>
      </c>
      <c r="C76" s="16"/>
      <c r="D76" s="16">
        <v>0</v>
      </c>
      <c r="E76" s="16">
        <v>0</v>
      </c>
      <c r="F76" s="16">
        <v>0</v>
      </c>
      <c r="G76" s="16">
        <v>9625.07</v>
      </c>
      <c r="H76" s="11" t="e">
        <f t="shared" si="15"/>
        <v>#DIV/0!</v>
      </c>
      <c r="I76" s="10">
        <f t="shared" si="16"/>
        <v>9625.07</v>
      </c>
      <c r="J76" s="11" t="e">
        <f t="shared" si="17"/>
        <v>#DIV/0!</v>
      </c>
      <c r="K76" s="10">
        <f t="shared" si="18"/>
        <v>9625.07</v>
      </c>
      <c r="L76" s="11" t="e">
        <f t="shared" si="19"/>
        <v>#DIV/0!</v>
      </c>
      <c r="M76" s="10">
        <f t="shared" si="20"/>
        <v>9625.07</v>
      </c>
      <c r="N76" s="11" t="e">
        <f t="shared" si="21"/>
        <v>#DIV/0!</v>
      </c>
      <c r="O76" s="10">
        <f t="shared" si="22"/>
        <v>9625.07</v>
      </c>
    </row>
    <row r="77" spans="1:15" s="7" customFormat="1" outlineLevel="1" collapsed="1">
      <c r="A77" s="6" t="s">
        <v>86</v>
      </c>
      <c r="B77" s="12" t="s">
        <v>87</v>
      </c>
      <c r="C77" s="13">
        <v>291001.06</v>
      </c>
      <c r="D77" s="13">
        <v>479000</v>
      </c>
      <c r="E77" s="13">
        <v>479000</v>
      </c>
      <c r="F77" s="13">
        <v>240000</v>
      </c>
      <c r="G77" s="13">
        <v>242224.05</v>
      </c>
      <c r="H77" s="11">
        <f t="shared" si="15"/>
        <v>83.238201950192206</v>
      </c>
      <c r="I77" s="10">
        <f t="shared" si="16"/>
        <v>-48777.010000000009</v>
      </c>
      <c r="J77" s="11">
        <f t="shared" si="17"/>
        <v>50.568695198329848</v>
      </c>
      <c r="K77" s="10">
        <f t="shared" si="18"/>
        <v>-236775.95</v>
      </c>
      <c r="L77" s="11">
        <f t="shared" si="19"/>
        <v>50.568695198329848</v>
      </c>
      <c r="M77" s="10">
        <f t="shared" si="20"/>
        <v>-236775.95</v>
      </c>
      <c r="N77" s="11">
        <f t="shared" si="21"/>
        <v>100.9266875</v>
      </c>
      <c r="O77" s="10">
        <f t="shared" si="22"/>
        <v>2224.0499999999884</v>
      </c>
    </row>
    <row r="78" spans="1:15" s="7" customFormat="1" ht="38.25" hidden="1" outlineLevel="2">
      <c r="A78" s="6" t="s">
        <v>88</v>
      </c>
      <c r="B78" s="12" t="s">
        <v>89</v>
      </c>
      <c r="C78" s="13"/>
      <c r="D78" s="13">
        <v>479000</v>
      </c>
      <c r="E78" s="13">
        <v>479000</v>
      </c>
      <c r="F78" s="13">
        <v>120000</v>
      </c>
      <c r="G78" s="13">
        <v>135031.57</v>
      </c>
      <c r="H78" s="11" t="e">
        <f t="shared" si="15"/>
        <v>#DIV/0!</v>
      </c>
      <c r="I78" s="10">
        <f t="shared" si="16"/>
        <v>135031.57</v>
      </c>
      <c r="J78" s="11">
        <f t="shared" si="17"/>
        <v>28.190306889352819</v>
      </c>
      <c r="K78" s="10">
        <f t="shared" si="18"/>
        <v>-343968.43</v>
      </c>
      <c r="L78" s="11">
        <f t="shared" si="19"/>
        <v>28.190306889352819</v>
      </c>
      <c r="M78" s="10">
        <f t="shared" si="20"/>
        <v>-343968.43</v>
      </c>
      <c r="N78" s="11">
        <f t="shared" si="21"/>
        <v>112.52630833333335</v>
      </c>
      <c r="O78" s="10">
        <f t="shared" si="22"/>
        <v>15031.570000000007</v>
      </c>
    </row>
    <row r="79" spans="1:15" s="7" customFormat="1" ht="63.75" hidden="1" outlineLevel="3">
      <c r="A79" s="6" t="s">
        <v>90</v>
      </c>
      <c r="B79" s="12" t="s">
        <v>91</v>
      </c>
      <c r="C79" s="13"/>
      <c r="D79" s="13">
        <v>479000</v>
      </c>
      <c r="E79" s="13">
        <v>479000</v>
      </c>
      <c r="F79" s="13">
        <v>120000</v>
      </c>
      <c r="G79" s="13">
        <v>135031.57</v>
      </c>
      <c r="H79" s="11" t="e">
        <f t="shared" si="15"/>
        <v>#DIV/0!</v>
      </c>
      <c r="I79" s="10">
        <f t="shared" si="16"/>
        <v>135031.57</v>
      </c>
      <c r="J79" s="11">
        <f t="shared" si="17"/>
        <v>28.190306889352819</v>
      </c>
      <c r="K79" s="10">
        <f t="shared" si="18"/>
        <v>-343968.43</v>
      </c>
      <c r="L79" s="11">
        <f t="shared" si="19"/>
        <v>28.190306889352819</v>
      </c>
      <c r="M79" s="10">
        <f t="shared" si="20"/>
        <v>-343968.43</v>
      </c>
      <c r="N79" s="11">
        <f t="shared" si="21"/>
        <v>112.52630833333335</v>
      </c>
      <c r="O79" s="10">
        <f t="shared" si="22"/>
        <v>15031.570000000007</v>
      </c>
    </row>
    <row r="80" spans="1:15" s="7" customFormat="1" ht="102" hidden="1" outlineLevel="4">
      <c r="A80" s="6" t="s">
        <v>92</v>
      </c>
      <c r="B80" s="19" t="s">
        <v>93</v>
      </c>
      <c r="C80" s="13"/>
      <c r="D80" s="13">
        <v>479000</v>
      </c>
      <c r="E80" s="13">
        <v>479000</v>
      </c>
      <c r="F80" s="13">
        <v>120000</v>
      </c>
      <c r="G80" s="13">
        <v>135031.57</v>
      </c>
      <c r="H80" s="11" t="e">
        <f t="shared" si="15"/>
        <v>#DIV/0!</v>
      </c>
      <c r="I80" s="10">
        <f t="shared" si="16"/>
        <v>135031.57</v>
      </c>
      <c r="J80" s="11">
        <f t="shared" si="17"/>
        <v>28.190306889352819</v>
      </c>
      <c r="K80" s="10">
        <f t="shared" si="18"/>
        <v>-343968.43</v>
      </c>
      <c r="L80" s="11">
        <f t="shared" si="19"/>
        <v>28.190306889352819</v>
      </c>
      <c r="M80" s="10">
        <f t="shared" si="20"/>
        <v>-343968.43</v>
      </c>
      <c r="N80" s="11">
        <f t="shared" si="21"/>
        <v>112.52630833333335</v>
      </c>
      <c r="O80" s="10">
        <f t="shared" si="22"/>
        <v>15031.570000000007</v>
      </c>
    </row>
    <row r="81" spans="1:15" s="7" customFormat="1" ht="102" hidden="1" outlineLevel="7">
      <c r="A81" s="14" t="s">
        <v>92</v>
      </c>
      <c r="B81" s="20" t="s">
        <v>93</v>
      </c>
      <c r="C81" s="16"/>
      <c r="D81" s="16">
        <v>479000</v>
      </c>
      <c r="E81" s="16">
        <v>479000</v>
      </c>
      <c r="F81" s="16">
        <v>120000</v>
      </c>
      <c r="G81" s="16">
        <v>135031.57</v>
      </c>
      <c r="H81" s="11" t="e">
        <f t="shared" si="15"/>
        <v>#DIV/0!</v>
      </c>
      <c r="I81" s="10">
        <f t="shared" si="16"/>
        <v>135031.57</v>
      </c>
      <c r="J81" s="11">
        <f t="shared" si="17"/>
        <v>28.190306889352819</v>
      </c>
      <c r="K81" s="10">
        <f t="shared" si="18"/>
        <v>-343968.43</v>
      </c>
      <c r="L81" s="11">
        <f t="shared" si="19"/>
        <v>28.190306889352819</v>
      </c>
      <c r="M81" s="10">
        <f t="shared" si="20"/>
        <v>-343968.43</v>
      </c>
      <c r="N81" s="11">
        <f t="shared" si="21"/>
        <v>112.52630833333335</v>
      </c>
      <c r="O81" s="10">
        <f t="shared" si="22"/>
        <v>15031.570000000007</v>
      </c>
    </row>
    <row r="82" spans="1:15" s="21" customFormat="1" outlineLevel="7">
      <c r="A82" s="6"/>
      <c r="B82" s="12" t="s">
        <v>325</v>
      </c>
      <c r="C82" s="13">
        <f>C83+C105+C116+C128+C140+C175</f>
        <v>13328761.379999999</v>
      </c>
      <c r="D82" s="13">
        <f t="shared" ref="D82:G82" si="23">D83+D105+D116+D128+D140+D175</f>
        <v>23615400</v>
      </c>
      <c r="E82" s="13">
        <f t="shared" si="23"/>
        <v>27499110</v>
      </c>
      <c r="F82" s="13">
        <f t="shared" si="23"/>
        <v>16439110</v>
      </c>
      <c r="G82" s="13">
        <f t="shared" si="23"/>
        <v>17527522.199999999</v>
      </c>
      <c r="H82" s="11">
        <f t="shared" si="15"/>
        <v>131.50150790680598</v>
      </c>
      <c r="I82" s="10">
        <f t="shared" si="16"/>
        <v>4198760.82</v>
      </c>
      <c r="J82" s="11">
        <f t="shared" si="17"/>
        <v>74.220729693335699</v>
      </c>
      <c r="K82" s="10">
        <f t="shared" si="18"/>
        <v>-6087877.8000000007</v>
      </c>
      <c r="L82" s="11">
        <f t="shared" si="19"/>
        <v>63.738507173504885</v>
      </c>
      <c r="M82" s="10">
        <f t="shared" si="20"/>
        <v>-9971587.8000000007</v>
      </c>
      <c r="N82" s="11">
        <f t="shared" si="21"/>
        <v>106.62087059457599</v>
      </c>
      <c r="O82" s="10">
        <f t="shared" si="22"/>
        <v>1088412.1999999993</v>
      </c>
    </row>
    <row r="83" spans="1:15" s="7" customFormat="1" ht="47.25" customHeight="1" outlineLevel="1">
      <c r="A83" s="6" t="s">
        <v>94</v>
      </c>
      <c r="B83" s="12" t="s">
        <v>95</v>
      </c>
      <c r="C83" s="13">
        <f>C84+C97+C101</f>
        <v>9333423.959999999</v>
      </c>
      <c r="D83" s="13">
        <f t="shared" ref="D83:G83" si="24">D84+D97+D101</f>
        <v>16939000</v>
      </c>
      <c r="E83" s="13">
        <f t="shared" si="24"/>
        <v>16939000</v>
      </c>
      <c r="F83" s="13">
        <f t="shared" si="24"/>
        <v>8958800</v>
      </c>
      <c r="G83" s="13">
        <f t="shared" si="24"/>
        <v>8912692.9899999984</v>
      </c>
      <c r="H83" s="11">
        <f t="shared" si="15"/>
        <v>95.49221194919339</v>
      </c>
      <c r="I83" s="10">
        <f t="shared" si="16"/>
        <v>-420730.97000000067</v>
      </c>
      <c r="J83" s="11">
        <f t="shared" si="17"/>
        <v>52.616405868114988</v>
      </c>
      <c r="K83" s="10">
        <f t="shared" si="18"/>
        <v>-8026307.0100000016</v>
      </c>
      <c r="L83" s="11">
        <f t="shared" si="19"/>
        <v>52.616405868114988</v>
      </c>
      <c r="M83" s="10">
        <f t="shared" si="20"/>
        <v>-8026307.0100000016</v>
      </c>
      <c r="N83" s="11">
        <f t="shared" si="21"/>
        <v>99.485343907666191</v>
      </c>
      <c r="O83" s="10">
        <f t="shared" si="22"/>
        <v>-46107.010000001639</v>
      </c>
    </row>
    <row r="84" spans="1:15" s="7" customFormat="1" ht="90" customHeight="1" outlineLevel="2">
      <c r="A84" s="14" t="s">
        <v>96</v>
      </c>
      <c r="B84" s="20" t="s">
        <v>97</v>
      </c>
      <c r="C84" s="16">
        <f>C85+C88+C91+C94</f>
        <v>9298488.0299999993</v>
      </c>
      <c r="D84" s="16">
        <f t="shared" ref="D84:G84" si="25">D85+D88+D91+D94</f>
        <v>16846200</v>
      </c>
      <c r="E84" s="16">
        <f t="shared" si="25"/>
        <v>16846200</v>
      </c>
      <c r="F84" s="16">
        <f t="shared" si="25"/>
        <v>8907400</v>
      </c>
      <c r="G84" s="16">
        <f t="shared" si="25"/>
        <v>8865188.1999999993</v>
      </c>
      <c r="H84" s="17">
        <f t="shared" si="15"/>
        <v>95.340104449217648</v>
      </c>
      <c r="I84" s="18">
        <f t="shared" si="16"/>
        <v>-433299.83000000007</v>
      </c>
      <c r="J84" s="17">
        <f t="shared" si="17"/>
        <v>52.624260664126034</v>
      </c>
      <c r="K84" s="18">
        <f t="shared" si="18"/>
        <v>-7981011.8000000007</v>
      </c>
      <c r="L84" s="17">
        <f t="shared" si="19"/>
        <v>52.624260664126034</v>
      </c>
      <c r="M84" s="18">
        <f t="shared" si="20"/>
        <v>-7981011.8000000007</v>
      </c>
      <c r="N84" s="17">
        <f t="shared" si="21"/>
        <v>99.526104138132325</v>
      </c>
      <c r="O84" s="18">
        <f t="shared" si="22"/>
        <v>-42211.800000000745</v>
      </c>
    </row>
    <row r="85" spans="1:15" s="7" customFormat="1" ht="75" customHeight="1" outlineLevel="3" collapsed="1">
      <c r="A85" s="14" t="s">
        <v>98</v>
      </c>
      <c r="B85" s="15" t="s">
        <v>99</v>
      </c>
      <c r="C85" s="16">
        <v>8986389.4499999993</v>
      </c>
      <c r="D85" s="16">
        <v>16100000</v>
      </c>
      <c r="E85" s="16">
        <v>16100000</v>
      </c>
      <c r="F85" s="16">
        <v>8542000</v>
      </c>
      <c r="G85" s="16">
        <v>8542321.4199999999</v>
      </c>
      <c r="H85" s="17">
        <f t="shared" si="15"/>
        <v>95.058437735524592</v>
      </c>
      <c r="I85" s="18">
        <f t="shared" si="16"/>
        <v>-444068.02999999933</v>
      </c>
      <c r="J85" s="17">
        <f t="shared" si="17"/>
        <v>53.05789701863354</v>
      </c>
      <c r="K85" s="18">
        <f t="shared" si="18"/>
        <v>-7557678.5800000001</v>
      </c>
      <c r="L85" s="17">
        <f t="shared" si="19"/>
        <v>53.05789701863354</v>
      </c>
      <c r="M85" s="18">
        <f t="shared" si="20"/>
        <v>-7557678.5800000001</v>
      </c>
      <c r="N85" s="17">
        <f t="shared" si="21"/>
        <v>100.00376281901194</v>
      </c>
      <c r="O85" s="18">
        <f t="shared" si="22"/>
        <v>321.41999999992549</v>
      </c>
    </row>
    <row r="86" spans="1:15" s="7" customFormat="1" ht="102" hidden="1" outlineLevel="4">
      <c r="A86" s="14" t="s">
        <v>100</v>
      </c>
      <c r="B86" s="20" t="s">
        <v>101</v>
      </c>
      <c r="C86" s="16"/>
      <c r="D86" s="16">
        <v>16100000</v>
      </c>
      <c r="E86" s="16">
        <v>16100000</v>
      </c>
      <c r="F86" s="16">
        <v>3800000</v>
      </c>
      <c r="G86" s="16">
        <v>4279154.0999999996</v>
      </c>
      <c r="H86" s="11" t="e">
        <f t="shared" si="15"/>
        <v>#DIV/0!</v>
      </c>
      <c r="I86" s="10">
        <f t="shared" si="16"/>
        <v>4279154.0999999996</v>
      </c>
      <c r="J86" s="11">
        <f t="shared" si="17"/>
        <v>26.578596894409934</v>
      </c>
      <c r="K86" s="10">
        <f t="shared" si="18"/>
        <v>-11820845.9</v>
      </c>
      <c r="L86" s="11">
        <f t="shared" si="19"/>
        <v>26.578596894409934</v>
      </c>
      <c r="M86" s="10">
        <f t="shared" si="20"/>
        <v>-11820845.9</v>
      </c>
      <c r="N86" s="11">
        <f t="shared" si="21"/>
        <v>112.60931842105262</v>
      </c>
      <c r="O86" s="10">
        <f t="shared" si="22"/>
        <v>479154.09999999963</v>
      </c>
    </row>
    <row r="87" spans="1:15" s="7" customFormat="1" ht="102" hidden="1" outlineLevel="7">
      <c r="A87" s="14" t="s">
        <v>100</v>
      </c>
      <c r="B87" s="20" t="s">
        <v>101</v>
      </c>
      <c r="C87" s="16"/>
      <c r="D87" s="16">
        <v>16100000</v>
      </c>
      <c r="E87" s="16">
        <v>16100000</v>
      </c>
      <c r="F87" s="16">
        <v>3800000</v>
      </c>
      <c r="G87" s="16">
        <v>4279154.0999999996</v>
      </c>
      <c r="H87" s="11" t="e">
        <f t="shared" si="15"/>
        <v>#DIV/0!</v>
      </c>
      <c r="I87" s="10">
        <f t="shared" si="16"/>
        <v>4279154.0999999996</v>
      </c>
      <c r="J87" s="11">
        <f t="shared" si="17"/>
        <v>26.578596894409934</v>
      </c>
      <c r="K87" s="10">
        <f t="shared" si="18"/>
        <v>-11820845.9</v>
      </c>
      <c r="L87" s="11">
        <f t="shared" si="19"/>
        <v>26.578596894409934</v>
      </c>
      <c r="M87" s="10">
        <f t="shared" si="20"/>
        <v>-11820845.9</v>
      </c>
      <c r="N87" s="11">
        <f t="shared" si="21"/>
        <v>112.60931842105262</v>
      </c>
      <c r="O87" s="10">
        <f t="shared" si="22"/>
        <v>479154.09999999963</v>
      </c>
    </row>
    <row r="88" spans="1:15" s="7" customFormat="1" ht="78.75" customHeight="1" outlineLevel="3" collapsed="1">
      <c r="A88" s="14" t="s">
        <v>102</v>
      </c>
      <c r="B88" s="20" t="s">
        <v>103</v>
      </c>
      <c r="C88" s="16">
        <v>3093.71</v>
      </c>
      <c r="D88" s="16">
        <v>15400</v>
      </c>
      <c r="E88" s="16">
        <v>15400</v>
      </c>
      <c r="F88" s="16">
        <v>0</v>
      </c>
      <c r="G88" s="16">
        <v>2155.27</v>
      </c>
      <c r="H88" s="17">
        <f t="shared" si="15"/>
        <v>69.666193663918079</v>
      </c>
      <c r="I88" s="18">
        <f t="shared" si="16"/>
        <v>-938.44</v>
      </c>
      <c r="J88" s="17">
        <f t="shared" si="17"/>
        <v>13.995259740259741</v>
      </c>
      <c r="K88" s="18">
        <f t="shared" si="18"/>
        <v>-13244.73</v>
      </c>
      <c r="L88" s="17">
        <f t="shared" si="19"/>
        <v>13.995259740259741</v>
      </c>
      <c r="M88" s="18">
        <f t="shared" si="20"/>
        <v>-13244.73</v>
      </c>
      <c r="N88" s="17">
        <v>0</v>
      </c>
      <c r="O88" s="18">
        <f t="shared" si="22"/>
        <v>2155.27</v>
      </c>
    </row>
    <row r="89" spans="1:15" s="7" customFormat="1" ht="89.25" hidden="1" outlineLevel="4">
      <c r="A89" s="14" t="s">
        <v>104</v>
      </c>
      <c r="B89" s="15" t="s">
        <v>105</v>
      </c>
      <c r="C89" s="16"/>
      <c r="D89" s="16">
        <v>15400</v>
      </c>
      <c r="E89" s="16">
        <v>15400</v>
      </c>
      <c r="F89" s="16">
        <v>0</v>
      </c>
      <c r="G89" s="16">
        <v>2155.27</v>
      </c>
      <c r="H89" s="11" t="e">
        <f t="shared" si="15"/>
        <v>#DIV/0!</v>
      </c>
      <c r="I89" s="10">
        <f t="shared" si="16"/>
        <v>2155.27</v>
      </c>
      <c r="J89" s="11">
        <f t="shared" si="17"/>
        <v>13.995259740259741</v>
      </c>
      <c r="K89" s="10">
        <f t="shared" si="18"/>
        <v>-13244.73</v>
      </c>
      <c r="L89" s="11">
        <f t="shared" si="19"/>
        <v>13.995259740259741</v>
      </c>
      <c r="M89" s="10">
        <f t="shared" si="20"/>
        <v>-13244.73</v>
      </c>
      <c r="N89" s="11" t="e">
        <f t="shared" si="21"/>
        <v>#DIV/0!</v>
      </c>
      <c r="O89" s="10">
        <f t="shared" si="22"/>
        <v>2155.27</v>
      </c>
    </row>
    <row r="90" spans="1:15" s="7" customFormat="1" ht="89.25" hidden="1" outlineLevel="7">
      <c r="A90" s="14" t="s">
        <v>104</v>
      </c>
      <c r="B90" s="15" t="s">
        <v>105</v>
      </c>
      <c r="C90" s="16"/>
      <c r="D90" s="16">
        <v>15400</v>
      </c>
      <c r="E90" s="16">
        <v>15400</v>
      </c>
      <c r="F90" s="16">
        <v>0</v>
      </c>
      <c r="G90" s="16">
        <v>2155.27</v>
      </c>
      <c r="H90" s="11" t="e">
        <f t="shared" si="15"/>
        <v>#DIV/0!</v>
      </c>
      <c r="I90" s="10">
        <f t="shared" si="16"/>
        <v>2155.27</v>
      </c>
      <c r="J90" s="11">
        <f t="shared" si="17"/>
        <v>13.995259740259741</v>
      </c>
      <c r="K90" s="10">
        <f t="shared" si="18"/>
        <v>-13244.73</v>
      </c>
      <c r="L90" s="11">
        <f t="shared" si="19"/>
        <v>13.995259740259741</v>
      </c>
      <c r="M90" s="10">
        <f t="shared" si="20"/>
        <v>-13244.73</v>
      </c>
      <c r="N90" s="11" t="e">
        <f t="shared" si="21"/>
        <v>#DIV/0!</v>
      </c>
      <c r="O90" s="10">
        <f t="shared" si="22"/>
        <v>2155.27</v>
      </c>
    </row>
    <row r="91" spans="1:15" s="7" customFormat="1" ht="89.25" customHeight="1" outlineLevel="3" collapsed="1">
      <c r="A91" s="14" t="s">
        <v>106</v>
      </c>
      <c r="B91" s="20" t="s">
        <v>107</v>
      </c>
      <c r="C91" s="16">
        <v>31941.85</v>
      </c>
      <c r="D91" s="16">
        <v>78600</v>
      </c>
      <c r="E91" s="16">
        <v>78600</v>
      </c>
      <c r="F91" s="16">
        <v>39300</v>
      </c>
      <c r="G91" s="16">
        <v>33992.18</v>
      </c>
      <c r="H91" s="17">
        <f t="shared" si="15"/>
        <v>106.41894567784898</v>
      </c>
      <c r="I91" s="18">
        <f t="shared" si="16"/>
        <v>2050.3300000000017</v>
      </c>
      <c r="J91" s="17">
        <f t="shared" si="17"/>
        <v>43.247048346055976</v>
      </c>
      <c r="K91" s="18">
        <f t="shared" si="18"/>
        <v>-44607.82</v>
      </c>
      <c r="L91" s="17">
        <f t="shared" si="19"/>
        <v>43.247048346055976</v>
      </c>
      <c r="M91" s="18">
        <f t="shared" si="20"/>
        <v>-44607.82</v>
      </c>
      <c r="N91" s="17">
        <f t="shared" si="21"/>
        <v>86.494096692111953</v>
      </c>
      <c r="O91" s="18">
        <f t="shared" si="22"/>
        <v>-5307.82</v>
      </c>
    </row>
    <row r="92" spans="1:15" s="7" customFormat="1" ht="76.5" hidden="1" outlineLevel="4">
      <c r="A92" s="14" t="s">
        <v>108</v>
      </c>
      <c r="B92" s="15" t="s">
        <v>109</v>
      </c>
      <c r="C92" s="16"/>
      <c r="D92" s="16">
        <v>78600</v>
      </c>
      <c r="E92" s="16">
        <v>78600</v>
      </c>
      <c r="F92" s="16">
        <v>19650</v>
      </c>
      <c r="G92" s="16">
        <v>18620.060000000001</v>
      </c>
      <c r="H92" s="11" t="e">
        <f t="shared" si="15"/>
        <v>#DIV/0!</v>
      </c>
      <c r="I92" s="10">
        <f t="shared" si="16"/>
        <v>18620.060000000001</v>
      </c>
      <c r="J92" s="11">
        <f t="shared" si="17"/>
        <v>23.689643765903309</v>
      </c>
      <c r="K92" s="10">
        <f t="shared" si="18"/>
        <v>-59979.94</v>
      </c>
      <c r="L92" s="11">
        <f t="shared" si="19"/>
        <v>23.689643765903309</v>
      </c>
      <c r="M92" s="10">
        <f t="shared" si="20"/>
        <v>-59979.94</v>
      </c>
      <c r="N92" s="11">
        <f t="shared" si="21"/>
        <v>94.758575063613236</v>
      </c>
      <c r="O92" s="10">
        <f t="shared" si="22"/>
        <v>-1029.9399999999987</v>
      </c>
    </row>
    <row r="93" spans="1:15" s="7" customFormat="1" ht="76.5" hidden="1" outlineLevel="7">
      <c r="A93" s="14" t="s">
        <v>108</v>
      </c>
      <c r="B93" s="15" t="s">
        <v>109</v>
      </c>
      <c r="C93" s="16"/>
      <c r="D93" s="16">
        <v>78600</v>
      </c>
      <c r="E93" s="16">
        <v>78600</v>
      </c>
      <c r="F93" s="16">
        <v>19650</v>
      </c>
      <c r="G93" s="16">
        <v>18620.060000000001</v>
      </c>
      <c r="H93" s="11" t="e">
        <f t="shared" si="15"/>
        <v>#DIV/0!</v>
      </c>
      <c r="I93" s="10">
        <f t="shared" si="16"/>
        <v>18620.060000000001</v>
      </c>
      <c r="J93" s="11">
        <f t="shared" si="17"/>
        <v>23.689643765903309</v>
      </c>
      <c r="K93" s="10">
        <f t="shared" si="18"/>
        <v>-59979.94</v>
      </c>
      <c r="L93" s="11">
        <f t="shared" si="19"/>
        <v>23.689643765903309</v>
      </c>
      <c r="M93" s="10">
        <f t="shared" si="20"/>
        <v>-59979.94</v>
      </c>
      <c r="N93" s="11">
        <f t="shared" si="21"/>
        <v>94.758575063613236</v>
      </c>
      <c r="O93" s="10">
        <f t="shared" si="22"/>
        <v>-1029.9399999999987</v>
      </c>
    </row>
    <row r="94" spans="1:15" s="7" customFormat="1" ht="51" outlineLevel="3" collapsed="1">
      <c r="A94" s="14" t="s">
        <v>110</v>
      </c>
      <c r="B94" s="15" t="s">
        <v>111</v>
      </c>
      <c r="C94" s="16">
        <v>277063.02</v>
      </c>
      <c r="D94" s="16">
        <v>652200</v>
      </c>
      <c r="E94" s="16">
        <v>652200</v>
      </c>
      <c r="F94" s="16">
        <v>326100</v>
      </c>
      <c r="G94" s="16">
        <v>286719.33</v>
      </c>
      <c r="H94" s="17">
        <f t="shared" si="15"/>
        <v>103.48523956751789</v>
      </c>
      <c r="I94" s="18">
        <f t="shared" si="16"/>
        <v>9656.3099999999977</v>
      </c>
      <c r="J94" s="17">
        <f t="shared" si="17"/>
        <v>43.961872125115001</v>
      </c>
      <c r="K94" s="18">
        <f t="shared" si="18"/>
        <v>-365480.67</v>
      </c>
      <c r="L94" s="17">
        <f t="shared" si="19"/>
        <v>43.961872125115001</v>
      </c>
      <c r="M94" s="18">
        <f t="shared" si="20"/>
        <v>-365480.67</v>
      </c>
      <c r="N94" s="17">
        <f t="shared" si="21"/>
        <v>87.923744250230001</v>
      </c>
      <c r="O94" s="18">
        <f t="shared" si="22"/>
        <v>-39380.669999999984</v>
      </c>
    </row>
    <row r="95" spans="1:15" s="7" customFormat="1" ht="51" hidden="1" outlineLevel="4">
      <c r="A95" s="14" t="s">
        <v>112</v>
      </c>
      <c r="B95" s="15" t="s">
        <v>113</v>
      </c>
      <c r="C95" s="16"/>
      <c r="D95" s="16">
        <v>652200</v>
      </c>
      <c r="E95" s="16">
        <v>652200</v>
      </c>
      <c r="F95" s="16">
        <v>163050</v>
      </c>
      <c r="G95" s="16">
        <v>136421.67000000001</v>
      </c>
      <c r="H95" s="11" t="e">
        <f t="shared" si="15"/>
        <v>#DIV/0!</v>
      </c>
      <c r="I95" s="10">
        <f t="shared" si="16"/>
        <v>136421.67000000001</v>
      </c>
      <c r="J95" s="11">
        <f t="shared" si="17"/>
        <v>20.917152713891447</v>
      </c>
      <c r="K95" s="10">
        <f t="shared" si="18"/>
        <v>-515778.32999999996</v>
      </c>
      <c r="L95" s="11">
        <f t="shared" si="19"/>
        <v>20.917152713891447</v>
      </c>
      <c r="M95" s="10">
        <f t="shared" si="20"/>
        <v>-515778.32999999996</v>
      </c>
      <c r="N95" s="11">
        <f t="shared" si="21"/>
        <v>83.668610855565788</v>
      </c>
      <c r="O95" s="10">
        <f t="shared" si="22"/>
        <v>-26628.329999999987</v>
      </c>
    </row>
    <row r="96" spans="1:15" s="7" customFormat="1" ht="51" hidden="1" outlineLevel="7">
      <c r="A96" s="14" t="s">
        <v>112</v>
      </c>
      <c r="B96" s="15" t="s">
        <v>113</v>
      </c>
      <c r="C96" s="16"/>
      <c r="D96" s="16">
        <v>652200</v>
      </c>
      <c r="E96" s="16">
        <v>652200</v>
      </c>
      <c r="F96" s="16">
        <v>163050</v>
      </c>
      <c r="G96" s="16">
        <v>136421.67000000001</v>
      </c>
      <c r="H96" s="11" t="e">
        <f t="shared" si="15"/>
        <v>#DIV/0!</v>
      </c>
      <c r="I96" s="10">
        <f t="shared" si="16"/>
        <v>136421.67000000001</v>
      </c>
      <c r="J96" s="11">
        <f t="shared" si="17"/>
        <v>20.917152713891447</v>
      </c>
      <c r="K96" s="10">
        <f t="shared" si="18"/>
        <v>-515778.32999999996</v>
      </c>
      <c r="L96" s="11">
        <f t="shared" si="19"/>
        <v>20.917152713891447</v>
      </c>
      <c r="M96" s="10">
        <f t="shared" si="20"/>
        <v>-515778.32999999996</v>
      </c>
      <c r="N96" s="11">
        <f t="shared" si="21"/>
        <v>83.668610855565788</v>
      </c>
      <c r="O96" s="10">
        <f t="shared" si="22"/>
        <v>-26628.329999999987</v>
      </c>
    </row>
    <row r="97" spans="1:15" s="7" customFormat="1" ht="25.5" outlineLevel="2" collapsed="1">
      <c r="A97" s="14" t="s">
        <v>114</v>
      </c>
      <c r="B97" s="15" t="s">
        <v>115</v>
      </c>
      <c r="C97" s="16">
        <v>300</v>
      </c>
      <c r="D97" s="16">
        <v>10000</v>
      </c>
      <c r="E97" s="16">
        <v>10000</v>
      </c>
      <c r="F97" s="16">
        <v>10000</v>
      </c>
      <c r="G97" s="16">
        <v>10630</v>
      </c>
      <c r="H97" s="17">
        <f t="shared" si="15"/>
        <v>3543.333333333333</v>
      </c>
      <c r="I97" s="18">
        <f t="shared" si="16"/>
        <v>10330</v>
      </c>
      <c r="J97" s="17">
        <f t="shared" si="17"/>
        <v>106.3</v>
      </c>
      <c r="K97" s="18">
        <f t="shared" si="18"/>
        <v>630</v>
      </c>
      <c r="L97" s="17">
        <f t="shared" si="19"/>
        <v>106.3</v>
      </c>
      <c r="M97" s="18">
        <f t="shared" si="20"/>
        <v>630</v>
      </c>
      <c r="N97" s="17">
        <f t="shared" si="21"/>
        <v>106.3</v>
      </c>
      <c r="O97" s="18">
        <f t="shared" si="22"/>
        <v>630</v>
      </c>
    </row>
    <row r="98" spans="1:15" s="7" customFormat="1" ht="51" hidden="1" outlineLevel="3">
      <c r="A98" s="14" t="s">
        <v>116</v>
      </c>
      <c r="B98" s="15" t="s">
        <v>117</v>
      </c>
      <c r="C98" s="16"/>
      <c r="D98" s="16">
        <v>10000</v>
      </c>
      <c r="E98" s="16">
        <v>10000</v>
      </c>
      <c r="F98" s="16">
        <v>0</v>
      </c>
      <c r="G98" s="16">
        <v>0</v>
      </c>
      <c r="H98" s="11" t="e">
        <f t="shared" si="15"/>
        <v>#DIV/0!</v>
      </c>
      <c r="I98" s="10">
        <f t="shared" si="16"/>
        <v>0</v>
      </c>
      <c r="J98" s="11">
        <f t="shared" si="17"/>
        <v>0</v>
      </c>
      <c r="K98" s="10">
        <f t="shared" si="18"/>
        <v>-10000</v>
      </c>
      <c r="L98" s="11">
        <f t="shared" si="19"/>
        <v>0</v>
      </c>
      <c r="M98" s="10">
        <f t="shared" si="20"/>
        <v>-10000</v>
      </c>
      <c r="N98" s="11" t="e">
        <f t="shared" si="21"/>
        <v>#DIV/0!</v>
      </c>
      <c r="O98" s="10">
        <f t="shared" si="22"/>
        <v>0</v>
      </c>
    </row>
    <row r="99" spans="1:15" s="7" customFormat="1" ht="63.75" hidden="1" outlineLevel="4">
      <c r="A99" s="14" t="s">
        <v>118</v>
      </c>
      <c r="B99" s="15" t="s">
        <v>119</v>
      </c>
      <c r="C99" s="16"/>
      <c r="D99" s="16">
        <v>10000</v>
      </c>
      <c r="E99" s="16">
        <v>10000</v>
      </c>
      <c r="F99" s="16">
        <v>0</v>
      </c>
      <c r="G99" s="16">
        <v>0</v>
      </c>
      <c r="H99" s="11" t="e">
        <f t="shared" si="15"/>
        <v>#DIV/0!</v>
      </c>
      <c r="I99" s="10">
        <f t="shared" si="16"/>
        <v>0</v>
      </c>
      <c r="J99" s="11">
        <f t="shared" si="17"/>
        <v>0</v>
      </c>
      <c r="K99" s="10">
        <f t="shared" si="18"/>
        <v>-10000</v>
      </c>
      <c r="L99" s="11">
        <f t="shared" si="19"/>
        <v>0</v>
      </c>
      <c r="M99" s="10">
        <f t="shared" si="20"/>
        <v>-10000</v>
      </c>
      <c r="N99" s="11" t="e">
        <f t="shared" si="21"/>
        <v>#DIV/0!</v>
      </c>
      <c r="O99" s="10">
        <f t="shared" si="22"/>
        <v>0</v>
      </c>
    </row>
    <row r="100" spans="1:15" s="7" customFormat="1" ht="63.75" hidden="1" outlineLevel="7">
      <c r="A100" s="14" t="s">
        <v>118</v>
      </c>
      <c r="B100" s="15" t="s">
        <v>119</v>
      </c>
      <c r="C100" s="16"/>
      <c r="D100" s="16">
        <v>10000</v>
      </c>
      <c r="E100" s="16">
        <v>10000</v>
      </c>
      <c r="F100" s="16">
        <v>0</v>
      </c>
      <c r="G100" s="16">
        <v>0</v>
      </c>
      <c r="H100" s="11" t="e">
        <f t="shared" si="15"/>
        <v>#DIV/0!</v>
      </c>
      <c r="I100" s="10">
        <f t="shared" si="16"/>
        <v>0</v>
      </c>
      <c r="J100" s="11">
        <f t="shared" si="17"/>
        <v>0</v>
      </c>
      <c r="K100" s="10">
        <f t="shared" si="18"/>
        <v>-10000</v>
      </c>
      <c r="L100" s="11">
        <f t="shared" si="19"/>
        <v>0</v>
      </c>
      <c r="M100" s="10">
        <f t="shared" si="20"/>
        <v>-10000</v>
      </c>
      <c r="N100" s="11" t="e">
        <f t="shared" si="21"/>
        <v>#DIV/0!</v>
      </c>
      <c r="O100" s="10">
        <f t="shared" si="22"/>
        <v>0</v>
      </c>
    </row>
    <row r="101" spans="1:15" s="7" customFormat="1" ht="90" customHeight="1" outlineLevel="2" collapsed="1">
      <c r="A101" s="14" t="s">
        <v>120</v>
      </c>
      <c r="B101" s="20" t="s">
        <v>121</v>
      </c>
      <c r="C101" s="16">
        <v>34635.93</v>
      </c>
      <c r="D101" s="16">
        <v>82800</v>
      </c>
      <c r="E101" s="16">
        <v>82800</v>
      </c>
      <c r="F101" s="16">
        <v>41400</v>
      </c>
      <c r="G101" s="16">
        <v>36874.79</v>
      </c>
      <c r="H101" s="17">
        <f t="shared" si="15"/>
        <v>106.46398118947577</v>
      </c>
      <c r="I101" s="18">
        <f t="shared" si="16"/>
        <v>2238.8600000000006</v>
      </c>
      <c r="J101" s="17">
        <f t="shared" si="17"/>
        <v>44.534770531400966</v>
      </c>
      <c r="K101" s="18">
        <f t="shared" si="18"/>
        <v>-45925.21</v>
      </c>
      <c r="L101" s="17">
        <f t="shared" si="19"/>
        <v>44.534770531400966</v>
      </c>
      <c r="M101" s="18">
        <f t="shared" si="20"/>
        <v>-45925.21</v>
      </c>
      <c r="N101" s="17">
        <f t="shared" si="21"/>
        <v>89.069541062801932</v>
      </c>
      <c r="O101" s="18">
        <f t="shared" si="22"/>
        <v>-4525.2099999999991</v>
      </c>
    </row>
    <row r="102" spans="1:15" s="7" customFormat="1" ht="114.75" hidden="1" outlineLevel="3">
      <c r="A102" s="6" t="s">
        <v>122</v>
      </c>
      <c r="B102" s="19" t="s">
        <v>123</v>
      </c>
      <c r="C102" s="13"/>
      <c r="D102" s="13">
        <v>82800</v>
      </c>
      <c r="E102" s="13">
        <v>82800</v>
      </c>
      <c r="F102" s="13">
        <v>20700</v>
      </c>
      <c r="G102" s="13">
        <v>9926.2199999999993</v>
      </c>
      <c r="H102" s="11" t="e">
        <f t="shared" si="15"/>
        <v>#DIV/0!</v>
      </c>
      <c r="I102" s="10">
        <f t="shared" si="16"/>
        <v>9926.2199999999993</v>
      </c>
      <c r="J102" s="11">
        <f t="shared" si="17"/>
        <v>11.988188405797102</v>
      </c>
      <c r="K102" s="10">
        <f t="shared" si="18"/>
        <v>-72873.78</v>
      </c>
      <c r="L102" s="11">
        <f t="shared" si="19"/>
        <v>11.988188405797102</v>
      </c>
      <c r="M102" s="10">
        <f t="shared" si="20"/>
        <v>-72873.78</v>
      </c>
      <c r="N102" s="11">
        <f t="shared" si="21"/>
        <v>47.952753623188407</v>
      </c>
      <c r="O102" s="10">
        <f t="shared" si="22"/>
        <v>-10773.78</v>
      </c>
    </row>
    <row r="103" spans="1:15" s="7" customFormat="1" ht="102" hidden="1" outlineLevel="4">
      <c r="A103" s="6" t="s">
        <v>124</v>
      </c>
      <c r="B103" s="12" t="s">
        <v>125</v>
      </c>
      <c r="C103" s="13"/>
      <c r="D103" s="13">
        <v>82800</v>
      </c>
      <c r="E103" s="13">
        <v>82800</v>
      </c>
      <c r="F103" s="13">
        <v>20700</v>
      </c>
      <c r="G103" s="13">
        <v>9926.2199999999993</v>
      </c>
      <c r="H103" s="11" t="e">
        <f t="shared" si="15"/>
        <v>#DIV/0!</v>
      </c>
      <c r="I103" s="10">
        <f t="shared" si="16"/>
        <v>9926.2199999999993</v>
      </c>
      <c r="J103" s="11">
        <f t="shared" si="17"/>
        <v>11.988188405797102</v>
      </c>
      <c r="K103" s="10">
        <f t="shared" si="18"/>
        <v>-72873.78</v>
      </c>
      <c r="L103" s="11">
        <f t="shared" si="19"/>
        <v>11.988188405797102</v>
      </c>
      <c r="M103" s="10">
        <f t="shared" si="20"/>
        <v>-72873.78</v>
      </c>
      <c r="N103" s="11">
        <f t="shared" si="21"/>
        <v>47.952753623188407</v>
      </c>
      <c r="O103" s="10">
        <f t="shared" si="22"/>
        <v>-10773.78</v>
      </c>
    </row>
    <row r="104" spans="1:15" s="7" customFormat="1" ht="89.25" hidden="1" outlineLevel="7">
      <c r="A104" s="14" t="s">
        <v>124</v>
      </c>
      <c r="B104" s="15" t="s">
        <v>125</v>
      </c>
      <c r="C104" s="16"/>
      <c r="D104" s="16">
        <v>82800</v>
      </c>
      <c r="E104" s="16">
        <v>82800</v>
      </c>
      <c r="F104" s="16">
        <v>20700</v>
      </c>
      <c r="G104" s="16">
        <v>9926.2199999999993</v>
      </c>
      <c r="H104" s="11" t="e">
        <f t="shared" si="15"/>
        <v>#DIV/0!</v>
      </c>
      <c r="I104" s="10">
        <f t="shared" si="16"/>
        <v>9926.2199999999993</v>
      </c>
      <c r="J104" s="11">
        <f t="shared" si="17"/>
        <v>11.988188405797102</v>
      </c>
      <c r="K104" s="10">
        <f t="shared" si="18"/>
        <v>-72873.78</v>
      </c>
      <c r="L104" s="11">
        <f t="shared" si="19"/>
        <v>11.988188405797102</v>
      </c>
      <c r="M104" s="10">
        <f t="shared" si="20"/>
        <v>-72873.78</v>
      </c>
      <c r="N104" s="11">
        <f t="shared" si="21"/>
        <v>47.952753623188407</v>
      </c>
      <c r="O104" s="10">
        <f t="shared" si="22"/>
        <v>-10773.78</v>
      </c>
    </row>
    <row r="105" spans="1:15" s="7" customFormat="1" ht="25.5" outlineLevel="1" collapsed="1">
      <c r="A105" s="6" t="s">
        <v>126</v>
      </c>
      <c r="B105" s="12" t="s">
        <v>127</v>
      </c>
      <c r="C105" s="13">
        <v>14865.46</v>
      </c>
      <c r="D105" s="13">
        <v>20800</v>
      </c>
      <c r="E105" s="13">
        <v>20800</v>
      </c>
      <c r="F105" s="13">
        <v>15000</v>
      </c>
      <c r="G105" s="13">
        <v>35796.15</v>
      </c>
      <c r="H105" s="11">
        <f t="shared" si="15"/>
        <v>240.80082284705622</v>
      </c>
      <c r="I105" s="10">
        <f t="shared" si="16"/>
        <v>20930.690000000002</v>
      </c>
      <c r="J105" s="11">
        <f t="shared" si="17"/>
        <v>172.09687500000001</v>
      </c>
      <c r="K105" s="10">
        <f t="shared" si="18"/>
        <v>14996.150000000001</v>
      </c>
      <c r="L105" s="11">
        <f t="shared" si="19"/>
        <v>172.09687500000001</v>
      </c>
      <c r="M105" s="10">
        <f t="shared" si="20"/>
        <v>14996.150000000001</v>
      </c>
      <c r="N105" s="11">
        <f t="shared" si="21"/>
        <v>238.64100000000002</v>
      </c>
      <c r="O105" s="10">
        <f t="shared" si="22"/>
        <v>20796.150000000001</v>
      </c>
    </row>
    <row r="106" spans="1:15" s="7" customFormat="1" ht="25.5" hidden="1" outlineLevel="2">
      <c r="A106" s="6" t="s">
        <v>128</v>
      </c>
      <c r="B106" s="12" t="s">
        <v>129</v>
      </c>
      <c r="C106" s="13"/>
      <c r="D106" s="13">
        <v>20800</v>
      </c>
      <c r="E106" s="13">
        <v>20800</v>
      </c>
      <c r="F106" s="13">
        <v>12000</v>
      </c>
      <c r="G106" s="13">
        <v>34356.03</v>
      </c>
      <c r="H106" s="11" t="e">
        <f t="shared" si="15"/>
        <v>#DIV/0!</v>
      </c>
      <c r="I106" s="10">
        <f t="shared" si="16"/>
        <v>34356.03</v>
      </c>
      <c r="J106" s="11">
        <f t="shared" si="17"/>
        <v>165.17322115384613</v>
      </c>
      <c r="K106" s="10">
        <f t="shared" si="18"/>
        <v>13556.029999999999</v>
      </c>
      <c r="L106" s="11">
        <f t="shared" si="19"/>
        <v>165.17322115384613</v>
      </c>
      <c r="M106" s="10">
        <f t="shared" si="20"/>
        <v>13556.029999999999</v>
      </c>
      <c r="N106" s="11">
        <f t="shared" si="21"/>
        <v>286.30025000000001</v>
      </c>
      <c r="O106" s="10">
        <f t="shared" si="22"/>
        <v>22356.03</v>
      </c>
    </row>
    <row r="107" spans="1:15" s="7" customFormat="1" ht="38.25" hidden="1" outlineLevel="3">
      <c r="A107" s="6" t="s">
        <v>130</v>
      </c>
      <c r="B107" s="12" t="s">
        <v>131</v>
      </c>
      <c r="C107" s="13"/>
      <c r="D107" s="13">
        <v>12000</v>
      </c>
      <c r="E107" s="13">
        <v>12000</v>
      </c>
      <c r="F107" s="13">
        <v>9000</v>
      </c>
      <c r="G107" s="13">
        <v>33771.440000000002</v>
      </c>
      <c r="H107" s="11" t="e">
        <f t="shared" si="15"/>
        <v>#DIV/0!</v>
      </c>
      <c r="I107" s="10">
        <f t="shared" si="16"/>
        <v>33771.440000000002</v>
      </c>
      <c r="J107" s="11">
        <f t="shared" si="17"/>
        <v>281.42866666666669</v>
      </c>
      <c r="K107" s="10">
        <f t="shared" si="18"/>
        <v>21771.440000000002</v>
      </c>
      <c r="L107" s="11">
        <f t="shared" si="19"/>
        <v>281.42866666666669</v>
      </c>
      <c r="M107" s="10">
        <f t="shared" si="20"/>
        <v>21771.440000000002</v>
      </c>
      <c r="N107" s="11">
        <f t="shared" si="21"/>
        <v>375.23822222222225</v>
      </c>
      <c r="O107" s="10">
        <f t="shared" si="22"/>
        <v>24771.440000000002</v>
      </c>
    </row>
    <row r="108" spans="1:15" s="7" customFormat="1" ht="89.25" hidden="1" outlineLevel="4">
      <c r="A108" s="6" t="s">
        <v>132</v>
      </c>
      <c r="B108" s="12" t="s">
        <v>133</v>
      </c>
      <c r="C108" s="13"/>
      <c r="D108" s="13">
        <v>12000</v>
      </c>
      <c r="E108" s="13">
        <v>12000</v>
      </c>
      <c r="F108" s="13">
        <v>9000</v>
      </c>
      <c r="G108" s="13">
        <v>33771.440000000002</v>
      </c>
      <c r="H108" s="11" t="e">
        <f t="shared" si="15"/>
        <v>#DIV/0!</v>
      </c>
      <c r="I108" s="10">
        <f t="shared" si="16"/>
        <v>33771.440000000002</v>
      </c>
      <c r="J108" s="11">
        <f t="shared" si="17"/>
        <v>281.42866666666669</v>
      </c>
      <c r="K108" s="10">
        <f t="shared" si="18"/>
        <v>21771.440000000002</v>
      </c>
      <c r="L108" s="11">
        <f t="shared" si="19"/>
        <v>281.42866666666669</v>
      </c>
      <c r="M108" s="10">
        <f t="shared" si="20"/>
        <v>21771.440000000002</v>
      </c>
      <c r="N108" s="11">
        <f t="shared" si="21"/>
        <v>375.23822222222225</v>
      </c>
      <c r="O108" s="10">
        <f t="shared" si="22"/>
        <v>24771.440000000002</v>
      </c>
    </row>
    <row r="109" spans="1:15" s="7" customFormat="1" ht="76.5" hidden="1" outlineLevel="7">
      <c r="A109" s="14" t="s">
        <v>132</v>
      </c>
      <c r="B109" s="15" t="s">
        <v>133</v>
      </c>
      <c r="C109" s="16"/>
      <c r="D109" s="16">
        <v>12000</v>
      </c>
      <c r="E109" s="16">
        <v>12000</v>
      </c>
      <c r="F109" s="16">
        <v>9000</v>
      </c>
      <c r="G109" s="16">
        <v>33771.440000000002</v>
      </c>
      <c r="H109" s="11" t="e">
        <f t="shared" si="15"/>
        <v>#DIV/0!</v>
      </c>
      <c r="I109" s="10">
        <f t="shared" si="16"/>
        <v>33771.440000000002</v>
      </c>
      <c r="J109" s="11">
        <f t="shared" si="17"/>
        <v>281.42866666666669</v>
      </c>
      <c r="K109" s="10">
        <f t="shared" si="18"/>
        <v>21771.440000000002</v>
      </c>
      <c r="L109" s="11">
        <f t="shared" si="19"/>
        <v>281.42866666666669</v>
      </c>
      <c r="M109" s="10">
        <f t="shared" si="20"/>
        <v>21771.440000000002</v>
      </c>
      <c r="N109" s="11">
        <f t="shared" si="21"/>
        <v>375.23822222222225</v>
      </c>
      <c r="O109" s="10">
        <f t="shared" si="22"/>
        <v>24771.440000000002</v>
      </c>
    </row>
    <row r="110" spans="1:15" s="7" customFormat="1" ht="25.5" hidden="1" outlineLevel="3">
      <c r="A110" s="6" t="s">
        <v>134</v>
      </c>
      <c r="B110" s="12" t="s">
        <v>135</v>
      </c>
      <c r="C110" s="13"/>
      <c r="D110" s="13">
        <v>8800</v>
      </c>
      <c r="E110" s="13">
        <v>8800</v>
      </c>
      <c r="F110" s="13">
        <v>3000</v>
      </c>
      <c r="G110" s="13">
        <v>344.69</v>
      </c>
      <c r="H110" s="11" t="e">
        <f t="shared" si="15"/>
        <v>#DIV/0!</v>
      </c>
      <c r="I110" s="10">
        <f t="shared" si="16"/>
        <v>344.69</v>
      </c>
      <c r="J110" s="11">
        <f t="shared" si="17"/>
        <v>3.9169318181818182</v>
      </c>
      <c r="K110" s="10">
        <f t="shared" si="18"/>
        <v>-8455.31</v>
      </c>
      <c r="L110" s="11">
        <f t="shared" si="19"/>
        <v>3.9169318181818182</v>
      </c>
      <c r="M110" s="10">
        <f t="shared" si="20"/>
        <v>-8455.31</v>
      </c>
      <c r="N110" s="11">
        <f t="shared" si="21"/>
        <v>11.489666666666666</v>
      </c>
      <c r="O110" s="10">
        <f t="shared" si="22"/>
        <v>-2655.31</v>
      </c>
    </row>
    <row r="111" spans="1:15" s="7" customFormat="1" ht="76.5" hidden="1" outlineLevel="4">
      <c r="A111" s="6" t="s">
        <v>136</v>
      </c>
      <c r="B111" s="12" t="s">
        <v>137</v>
      </c>
      <c r="C111" s="13"/>
      <c r="D111" s="13">
        <v>8800</v>
      </c>
      <c r="E111" s="13">
        <v>8800</v>
      </c>
      <c r="F111" s="13">
        <v>3000</v>
      </c>
      <c r="G111" s="13">
        <v>344.69</v>
      </c>
      <c r="H111" s="11" t="e">
        <f t="shared" si="15"/>
        <v>#DIV/0!</v>
      </c>
      <c r="I111" s="10">
        <f t="shared" si="16"/>
        <v>344.69</v>
      </c>
      <c r="J111" s="11">
        <f t="shared" si="17"/>
        <v>3.9169318181818182</v>
      </c>
      <c r="K111" s="10">
        <f t="shared" si="18"/>
        <v>-8455.31</v>
      </c>
      <c r="L111" s="11">
        <f t="shared" si="19"/>
        <v>3.9169318181818182</v>
      </c>
      <c r="M111" s="10">
        <f t="shared" si="20"/>
        <v>-8455.31</v>
      </c>
      <c r="N111" s="11">
        <f t="shared" si="21"/>
        <v>11.489666666666666</v>
      </c>
      <c r="O111" s="10">
        <f t="shared" si="22"/>
        <v>-2655.31</v>
      </c>
    </row>
    <row r="112" spans="1:15" s="7" customFormat="1" ht="63.75" hidden="1" outlineLevel="7">
      <c r="A112" s="14" t="s">
        <v>136</v>
      </c>
      <c r="B112" s="15" t="s">
        <v>137</v>
      </c>
      <c r="C112" s="16"/>
      <c r="D112" s="16">
        <v>8800</v>
      </c>
      <c r="E112" s="16">
        <v>8800</v>
      </c>
      <c r="F112" s="16">
        <v>3000</v>
      </c>
      <c r="G112" s="16">
        <v>344.69</v>
      </c>
      <c r="H112" s="11" t="e">
        <f t="shared" si="15"/>
        <v>#DIV/0!</v>
      </c>
      <c r="I112" s="10">
        <f t="shared" si="16"/>
        <v>344.69</v>
      </c>
      <c r="J112" s="11">
        <f t="shared" si="17"/>
        <v>3.9169318181818182</v>
      </c>
      <c r="K112" s="10">
        <f t="shared" si="18"/>
        <v>-8455.31</v>
      </c>
      <c r="L112" s="11">
        <f t="shared" si="19"/>
        <v>3.9169318181818182</v>
      </c>
      <c r="M112" s="10">
        <f t="shared" si="20"/>
        <v>-8455.31</v>
      </c>
      <c r="N112" s="11">
        <f t="shared" si="21"/>
        <v>11.489666666666666</v>
      </c>
      <c r="O112" s="10">
        <f t="shared" si="22"/>
        <v>-2655.31</v>
      </c>
    </row>
    <row r="113" spans="1:15" s="7" customFormat="1" ht="51" hidden="1" outlineLevel="3">
      <c r="A113" s="6" t="s">
        <v>138</v>
      </c>
      <c r="B113" s="12" t="s">
        <v>139</v>
      </c>
      <c r="C113" s="13"/>
      <c r="D113" s="13">
        <v>0</v>
      </c>
      <c r="E113" s="13">
        <v>0</v>
      </c>
      <c r="F113" s="13">
        <v>0</v>
      </c>
      <c r="G113" s="13">
        <v>239.9</v>
      </c>
      <c r="H113" s="11" t="e">
        <f t="shared" si="15"/>
        <v>#DIV/0!</v>
      </c>
      <c r="I113" s="10">
        <f t="shared" si="16"/>
        <v>239.9</v>
      </c>
      <c r="J113" s="11" t="e">
        <f t="shared" si="17"/>
        <v>#DIV/0!</v>
      </c>
      <c r="K113" s="10">
        <f t="shared" si="18"/>
        <v>239.9</v>
      </c>
      <c r="L113" s="11" t="e">
        <f t="shared" si="19"/>
        <v>#DIV/0!</v>
      </c>
      <c r="M113" s="10">
        <f t="shared" si="20"/>
        <v>239.9</v>
      </c>
      <c r="N113" s="11" t="e">
        <f t="shared" si="21"/>
        <v>#DIV/0!</v>
      </c>
      <c r="O113" s="10">
        <f t="shared" si="22"/>
        <v>239.9</v>
      </c>
    </row>
    <row r="114" spans="1:15" s="7" customFormat="1" ht="102" hidden="1" outlineLevel="4">
      <c r="A114" s="6" t="s">
        <v>140</v>
      </c>
      <c r="B114" s="19" t="s">
        <v>141</v>
      </c>
      <c r="C114" s="13"/>
      <c r="D114" s="13">
        <v>0</v>
      </c>
      <c r="E114" s="13">
        <v>0</v>
      </c>
      <c r="F114" s="13">
        <v>0</v>
      </c>
      <c r="G114" s="13">
        <v>239.9</v>
      </c>
      <c r="H114" s="11" t="e">
        <f t="shared" si="15"/>
        <v>#DIV/0!</v>
      </c>
      <c r="I114" s="10">
        <f t="shared" si="16"/>
        <v>239.9</v>
      </c>
      <c r="J114" s="11" t="e">
        <f t="shared" si="17"/>
        <v>#DIV/0!</v>
      </c>
      <c r="K114" s="10">
        <f t="shared" si="18"/>
        <v>239.9</v>
      </c>
      <c r="L114" s="11" t="e">
        <f t="shared" si="19"/>
        <v>#DIV/0!</v>
      </c>
      <c r="M114" s="10">
        <f t="shared" si="20"/>
        <v>239.9</v>
      </c>
      <c r="N114" s="11" t="e">
        <f t="shared" si="21"/>
        <v>#DIV/0!</v>
      </c>
      <c r="O114" s="10">
        <f t="shared" si="22"/>
        <v>239.9</v>
      </c>
    </row>
    <row r="115" spans="1:15" s="7" customFormat="1" ht="102" hidden="1" outlineLevel="7">
      <c r="A115" s="14" t="s">
        <v>140</v>
      </c>
      <c r="B115" s="20" t="s">
        <v>141</v>
      </c>
      <c r="C115" s="16"/>
      <c r="D115" s="16">
        <v>0</v>
      </c>
      <c r="E115" s="16">
        <v>0</v>
      </c>
      <c r="F115" s="16">
        <v>0</v>
      </c>
      <c r="G115" s="16">
        <v>239.9</v>
      </c>
      <c r="H115" s="11" t="e">
        <f t="shared" si="15"/>
        <v>#DIV/0!</v>
      </c>
      <c r="I115" s="10">
        <f t="shared" si="16"/>
        <v>239.9</v>
      </c>
      <c r="J115" s="11" t="e">
        <f t="shared" si="17"/>
        <v>#DIV/0!</v>
      </c>
      <c r="K115" s="10">
        <f t="shared" si="18"/>
        <v>239.9</v>
      </c>
      <c r="L115" s="11" t="e">
        <f t="shared" si="19"/>
        <v>#DIV/0!</v>
      </c>
      <c r="M115" s="10">
        <f t="shared" si="20"/>
        <v>239.9</v>
      </c>
      <c r="N115" s="11" t="e">
        <f t="shared" si="21"/>
        <v>#DIV/0!</v>
      </c>
      <c r="O115" s="10">
        <f t="shared" si="22"/>
        <v>239.9</v>
      </c>
    </row>
    <row r="116" spans="1:15" s="7" customFormat="1" ht="37.5" customHeight="1" outlineLevel="1">
      <c r="A116" s="6" t="s">
        <v>142</v>
      </c>
      <c r="B116" s="12" t="s">
        <v>143</v>
      </c>
      <c r="C116" s="13">
        <f>C117+C121</f>
        <v>2852250.17</v>
      </c>
      <c r="D116" s="13">
        <f t="shared" ref="D116:G116" si="26">D117+D121</f>
        <v>5932200</v>
      </c>
      <c r="E116" s="13">
        <f t="shared" si="26"/>
        <v>5962200</v>
      </c>
      <c r="F116" s="13">
        <f t="shared" si="26"/>
        <v>3041600</v>
      </c>
      <c r="G116" s="13">
        <f t="shared" si="26"/>
        <v>3270904.58</v>
      </c>
      <c r="H116" s="11">
        <f t="shared" si="15"/>
        <v>114.67803961950504</v>
      </c>
      <c r="I116" s="10">
        <f t="shared" si="16"/>
        <v>418654.41000000015</v>
      </c>
      <c r="J116" s="11">
        <f t="shared" si="17"/>
        <v>55.138137284649879</v>
      </c>
      <c r="K116" s="10">
        <f t="shared" si="18"/>
        <v>-2661295.42</v>
      </c>
      <c r="L116" s="11">
        <f t="shared" si="19"/>
        <v>54.860698735366142</v>
      </c>
      <c r="M116" s="10">
        <f t="shared" si="20"/>
        <v>-2691295.42</v>
      </c>
      <c r="N116" s="11">
        <f t="shared" si="21"/>
        <v>107.53894594950026</v>
      </c>
      <c r="O116" s="10">
        <f t="shared" si="22"/>
        <v>229304.58000000007</v>
      </c>
    </row>
    <row r="117" spans="1:15" s="7" customFormat="1" ht="17.25" customHeight="1" outlineLevel="2" collapsed="1">
      <c r="A117" s="14" t="s">
        <v>144</v>
      </c>
      <c r="B117" s="15" t="s">
        <v>145</v>
      </c>
      <c r="C117" s="16">
        <v>2470901.6800000002</v>
      </c>
      <c r="D117" s="16">
        <v>5370500</v>
      </c>
      <c r="E117" s="16">
        <v>5400500</v>
      </c>
      <c r="F117" s="16">
        <v>2781800</v>
      </c>
      <c r="G117" s="16">
        <v>2774829.41</v>
      </c>
      <c r="H117" s="17">
        <f t="shared" si="15"/>
        <v>112.30027614858393</v>
      </c>
      <c r="I117" s="18">
        <f t="shared" si="16"/>
        <v>303927.73</v>
      </c>
      <c r="J117" s="17">
        <f t="shared" si="17"/>
        <v>51.667990131272703</v>
      </c>
      <c r="K117" s="18">
        <f t="shared" si="18"/>
        <v>-2595670.59</v>
      </c>
      <c r="L117" s="17">
        <f t="shared" si="19"/>
        <v>51.380972317378024</v>
      </c>
      <c r="M117" s="18">
        <f t="shared" si="20"/>
        <v>-2625670.59</v>
      </c>
      <c r="N117" s="17">
        <f t="shared" si="21"/>
        <v>99.749421597526791</v>
      </c>
      <c r="O117" s="18">
        <f t="shared" si="22"/>
        <v>-6970.589999999851</v>
      </c>
    </row>
    <row r="118" spans="1:15" s="7" customFormat="1" ht="25.5" hidden="1" outlineLevel="3">
      <c r="A118" s="14" t="s">
        <v>146</v>
      </c>
      <c r="B118" s="15" t="s">
        <v>147</v>
      </c>
      <c r="C118" s="16"/>
      <c r="D118" s="16">
        <v>5370500</v>
      </c>
      <c r="E118" s="16">
        <v>5370500</v>
      </c>
      <c r="F118" s="16">
        <v>1100200</v>
      </c>
      <c r="G118" s="16">
        <v>1180881.9099999999</v>
      </c>
      <c r="H118" s="11" t="e">
        <f t="shared" si="15"/>
        <v>#DIV/0!</v>
      </c>
      <c r="I118" s="10">
        <f t="shared" si="16"/>
        <v>1180881.9099999999</v>
      </c>
      <c r="J118" s="11">
        <f t="shared" si="17"/>
        <v>21.988304813332089</v>
      </c>
      <c r="K118" s="10">
        <f t="shared" si="18"/>
        <v>-4189618.09</v>
      </c>
      <c r="L118" s="11">
        <f t="shared" si="19"/>
        <v>21.988304813332089</v>
      </c>
      <c r="M118" s="10">
        <f t="shared" si="20"/>
        <v>-4189618.09</v>
      </c>
      <c r="N118" s="11">
        <f t="shared" si="21"/>
        <v>107.3333857480458</v>
      </c>
      <c r="O118" s="10">
        <f t="shared" si="22"/>
        <v>80681.909999999916</v>
      </c>
    </row>
    <row r="119" spans="1:15" s="7" customFormat="1" ht="38.25" hidden="1" outlineLevel="4">
      <c r="A119" s="14" t="s">
        <v>148</v>
      </c>
      <c r="B119" s="15" t="s">
        <v>149</v>
      </c>
      <c r="C119" s="16"/>
      <c r="D119" s="16">
        <v>5370500</v>
      </c>
      <c r="E119" s="16">
        <v>5370500</v>
      </c>
      <c r="F119" s="16">
        <v>1100200</v>
      </c>
      <c r="G119" s="16">
        <v>1180881.9099999999</v>
      </c>
      <c r="H119" s="11" t="e">
        <f t="shared" si="15"/>
        <v>#DIV/0!</v>
      </c>
      <c r="I119" s="10">
        <f t="shared" si="16"/>
        <v>1180881.9099999999</v>
      </c>
      <c r="J119" s="11">
        <f t="shared" si="17"/>
        <v>21.988304813332089</v>
      </c>
      <c r="K119" s="10">
        <f t="shared" si="18"/>
        <v>-4189618.09</v>
      </c>
      <c r="L119" s="11">
        <f t="shared" si="19"/>
        <v>21.988304813332089</v>
      </c>
      <c r="M119" s="10">
        <f t="shared" si="20"/>
        <v>-4189618.09</v>
      </c>
      <c r="N119" s="11">
        <f t="shared" si="21"/>
        <v>107.3333857480458</v>
      </c>
      <c r="O119" s="10">
        <f t="shared" si="22"/>
        <v>80681.909999999916</v>
      </c>
    </row>
    <row r="120" spans="1:15" s="7" customFormat="1" ht="38.25" hidden="1" outlineLevel="7">
      <c r="A120" s="14" t="s">
        <v>148</v>
      </c>
      <c r="B120" s="15" t="s">
        <v>149</v>
      </c>
      <c r="C120" s="16"/>
      <c r="D120" s="16">
        <v>5370500</v>
      </c>
      <c r="E120" s="16">
        <v>5370500</v>
      </c>
      <c r="F120" s="16">
        <v>1100200</v>
      </c>
      <c r="G120" s="16">
        <v>1180881.9099999999</v>
      </c>
      <c r="H120" s="11" t="e">
        <f t="shared" si="15"/>
        <v>#DIV/0!</v>
      </c>
      <c r="I120" s="10">
        <f t="shared" si="16"/>
        <v>1180881.9099999999</v>
      </c>
      <c r="J120" s="11">
        <f t="shared" si="17"/>
        <v>21.988304813332089</v>
      </c>
      <c r="K120" s="10">
        <f t="shared" si="18"/>
        <v>-4189618.09</v>
      </c>
      <c r="L120" s="11">
        <f t="shared" si="19"/>
        <v>21.988304813332089</v>
      </c>
      <c r="M120" s="10">
        <f t="shared" si="20"/>
        <v>-4189618.09</v>
      </c>
      <c r="N120" s="11">
        <f t="shared" si="21"/>
        <v>107.3333857480458</v>
      </c>
      <c r="O120" s="10">
        <f t="shared" si="22"/>
        <v>80681.909999999916</v>
      </c>
    </row>
    <row r="121" spans="1:15" s="7" customFormat="1" ht="16.5" customHeight="1" outlineLevel="2">
      <c r="A121" s="14" t="s">
        <v>150</v>
      </c>
      <c r="B121" s="15" t="s">
        <v>151</v>
      </c>
      <c r="C121" s="16">
        <f>C122+C125</f>
        <v>381348.49</v>
      </c>
      <c r="D121" s="16">
        <f t="shared" ref="D121:G121" si="27">D122+D125</f>
        <v>561700</v>
      </c>
      <c r="E121" s="16">
        <f t="shared" si="27"/>
        <v>561700</v>
      </c>
      <c r="F121" s="16">
        <f t="shared" si="27"/>
        <v>259800</v>
      </c>
      <c r="G121" s="16">
        <f t="shared" si="27"/>
        <v>496075.17</v>
      </c>
      <c r="H121" s="17">
        <f t="shared" si="15"/>
        <v>130.08447207959313</v>
      </c>
      <c r="I121" s="18">
        <f t="shared" si="16"/>
        <v>114726.68</v>
      </c>
      <c r="J121" s="17">
        <f t="shared" si="17"/>
        <v>88.316747374043075</v>
      </c>
      <c r="K121" s="18">
        <f t="shared" si="18"/>
        <v>-65624.830000000016</v>
      </c>
      <c r="L121" s="17">
        <f t="shared" si="19"/>
        <v>88.316747374043075</v>
      </c>
      <c r="M121" s="18">
        <f t="shared" si="20"/>
        <v>-65624.830000000016</v>
      </c>
      <c r="N121" s="17">
        <f t="shared" si="21"/>
        <v>190.94502309468822</v>
      </c>
      <c r="O121" s="18">
        <f t="shared" si="22"/>
        <v>236275.16999999998</v>
      </c>
    </row>
    <row r="122" spans="1:15" s="7" customFormat="1" ht="38.25" outlineLevel="3" collapsed="1">
      <c r="A122" s="14" t="s">
        <v>152</v>
      </c>
      <c r="B122" s="15" t="s">
        <v>153</v>
      </c>
      <c r="C122" s="16">
        <v>240065.49</v>
      </c>
      <c r="D122" s="16">
        <v>561700</v>
      </c>
      <c r="E122" s="16">
        <v>561700</v>
      </c>
      <c r="F122" s="16">
        <v>259800</v>
      </c>
      <c r="G122" s="16">
        <v>252848.99</v>
      </c>
      <c r="H122" s="17">
        <f t="shared" si="15"/>
        <v>105.3250052725196</v>
      </c>
      <c r="I122" s="18">
        <f t="shared" si="16"/>
        <v>12783.5</v>
      </c>
      <c r="J122" s="17">
        <f t="shared" si="17"/>
        <v>45.014952821790985</v>
      </c>
      <c r="K122" s="18">
        <f t="shared" si="18"/>
        <v>-308851.01</v>
      </c>
      <c r="L122" s="17">
        <f t="shared" si="19"/>
        <v>45.014952821790985</v>
      </c>
      <c r="M122" s="18">
        <f t="shared" si="20"/>
        <v>-308851.01</v>
      </c>
      <c r="N122" s="17">
        <f t="shared" si="21"/>
        <v>97.32447652040031</v>
      </c>
      <c r="O122" s="18">
        <f t="shared" si="22"/>
        <v>-6951.0100000000093</v>
      </c>
    </row>
    <row r="123" spans="1:15" s="7" customFormat="1" ht="51" hidden="1" outlineLevel="4">
      <c r="A123" s="14" t="s">
        <v>154</v>
      </c>
      <c r="B123" s="15" t="s">
        <v>155</v>
      </c>
      <c r="C123" s="16"/>
      <c r="D123" s="16">
        <v>561700</v>
      </c>
      <c r="E123" s="16">
        <v>561700</v>
      </c>
      <c r="F123" s="16">
        <v>112400</v>
      </c>
      <c r="G123" s="16">
        <v>100716.53</v>
      </c>
      <c r="H123" s="11" t="e">
        <f t="shared" si="15"/>
        <v>#DIV/0!</v>
      </c>
      <c r="I123" s="10">
        <f t="shared" si="16"/>
        <v>100716.53</v>
      </c>
      <c r="J123" s="11">
        <f t="shared" si="17"/>
        <v>17.930662275235889</v>
      </c>
      <c r="K123" s="10">
        <f t="shared" si="18"/>
        <v>-460983.47</v>
      </c>
      <c r="L123" s="11">
        <f t="shared" si="19"/>
        <v>17.930662275235889</v>
      </c>
      <c r="M123" s="10">
        <f t="shared" si="20"/>
        <v>-460983.47</v>
      </c>
      <c r="N123" s="11">
        <f t="shared" si="21"/>
        <v>89.605453736654809</v>
      </c>
      <c r="O123" s="10">
        <f t="shared" si="22"/>
        <v>-11683.470000000001</v>
      </c>
    </row>
    <row r="124" spans="1:15" s="7" customFormat="1" ht="51" hidden="1" outlineLevel="7">
      <c r="A124" s="14" t="s">
        <v>154</v>
      </c>
      <c r="B124" s="15" t="s">
        <v>155</v>
      </c>
      <c r="C124" s="16"/>
      <c r="D124" s="16">
        <v>561700</v>
      </c>
      <c r="E124" s="16">
        <v>561700</v>
      </c>
      <c r="F124" s="16">
        <v>112400</v>
      </c>
      <c r="G124" s="16">
        <v>100716.53</v>
      </c>
      <c r="H124" s="11" t="e">
        <f t="shared" si="15"/>
        <v>#DIV/0!</v>
      </c>
      <c r="I124" s="10">
        <f t="shared" si="16"/>
        <v>100716.53</v>
      </c>
      <c r="J124" s="11">
        <f t="shared" si="17"/>
        <v>17.930662275235889</v>
      </c>
      <c r="K124" s="10">
        <f t="shared" si="18"/>
        <v>-460983.47</v>
      </c>
      <c r="L124" s="11">
        <f t="shared" si="19"/>
        <v>17.930662275235889</v>
      </c>
      <c r="M124" s="10">
        <f t="shared" si="20"/>
        <v>-460983.47</v>
      </c>
      <c r="N124" s="11">
        <f t="shared" si="21"/>
        <v>89.605453736654809</v>
      </c>
      <c r="O124" s="10">
        <f t="shared" si="22"/>
        <v>-11683.470000000001</v>
      </c>
    </row>
    <row r="125" spans="1:15" s="7" customFormat="1" ht="25.5" outlineLevel="3" collapsed="1">
      <c r="A125" s="14" t="s">
        <v>156</v>
      </c>
      <c r="B125" s="15" t="s">
        <v>157</v>
      </c>
      <c r="C125" s="16">
        <v>141283</v>
      </c>
      <c r="D125" s="16">
        <v>0</v>
      </c>
      <c r="E125" s="16">
        <v>0</v>
      </c>
      <c r="F125" s="16">
        <v>0</v>
      </c>
      <c r="G125" s="16">
        <v>243226.18</v>
      </c>
      <c r="H125" s="17">
        <f t="shared" si="15"/>
        <v>172.15530530920208</v>
      </c>
      <c r="I125" s="18">
        <f t="shared" si="16"/>
        <v>101943.18</v>
      </c>
      <c r="J125" s="17">
        <v>0</v>
      </c>
      <c r="K125" s="18">
        <f t="shared" si="18"/>
        <v>243226.18</v>
      </c>
      <c r="L125" s="17">
        <v>0</v>
      </c>
      <c r="M125" s="18">
        <f t="shared" si="20"/>
        <v>243226.18</v>
      </c>
      <c r="N125" s="17">
        <v>0</v>
      </c>
      <c r="O125" s="18">
        <f t="shared" si="22"/>
        <v>243226.18</v>
      </c>
    </row>
    <row r="126" spans="1:15" s="7" customFormat="1" ht="25.5" hidden="1" outlineLevel="4">
      <c r="A126" s="6" t="s">
        <v>158</v>
      </c>
      <c r="B126" s="12" t="s">
        <v>159</v>
      </c>
      <c r="C126" s="13"/>
      <c r="D126" s="13">
        <v>0</v>
      </c>
      <c r="E126" s="13">
        <v>0</v>
      </c>
      <c r="F126" s="13">
        <v>0</v>
      </c>
      <c r="G126" s="13">
        <v>8040.21</v>
      </c>
      <c r="H126" s="11" t="e">
        <f t="shared" si="15"/>
        <v>#DIV/0!</v>
      </c>
      <c r="I126" s="10">
        <f t="shared" si="16"/>
        <v>8040.21</v>
      </c>
      <c r="J126" s="11" t="e">
        <f t="shared" si="17"/>
        <v>#DIV/0!</v>
      </c>
      <c r="K126" s="10">
        <f t="shared" si="18"/>
        <v>8040.21</v>
      </c>
      <c r="L126" s="11" t="e">
        <f t="shared" si="19"/>
        <v>#DIV/0!</v>
      </c>
      <c r="M126" s="10">
        <f t="shared" si="20"/>
        <v>8040.21</v>
      </c>
      <c r="N126" s="11" t="e">
        <f t="shared" si="21"/>
        <v>#DIV/0!</v>
      </c>
      <c r="O126" s="10">
        <f t="shared" si="22"/>
        <v>8040.21</v>
      </c>
    </row>
    <row r="127" spans="1:15" s="7" customFormat="1" ht="25.5" hidden="1" outlineLevel="7">
      <c r="A127" s="14" t="s">
        <v>158</v>
      </c>
      <c r="B127" s="15" t="s">
        <v>159</v>
      </c>
      <c r="C127" s="16"/>
      <c r="D127" s="16">
        <v>0</v>
      </c>
      <c r="E127" s="16">
        <v>0</v>
      </c>
      <c r="F127" s="16">
        <v>0</v>
      </c>
      <c r="G127" s="16">
        <v>8040.21</v>
      </c>
      <c r="H127" s="11" t="e">
        <f t="shared" si="15"/>
        <v>#DIV/0!</v>
      </c>
      <c r="I127" s="10">
        <f t="shared" si="16"/>
        <v>8040.21</v>
      </c>
      <c r="J127" s="11" t="e">
        <f t="shared" si="17"/>
        <v>#DIV/0!</v>
      </c>
      <c r="K127" s="10">
        <f t="shared" si="18"/>
        <v>8040.21</v>
      </c>
      <c r="L127" s="11" t="e">
        <f t="shared" si="19"/>
        <v>#DIV/0!</v>
      </c>
      <c r="M127" s="10">
        <f t="shared" si="20"/>
        <v>8040.21</v>
      </c>
      <c r="N127" s="11" t="e">
        <f t="shared" si="21"/>
        <v>#DIV/0!</v>
      </c>
      <c r="O127" s="10">
        <f t="shared" si="22"/>
        <v>8040.21</v>
      </c>
    </row>
    <row r="128" spans="1:15" s="7" customFormat="1" ht="25.5" outlineLevel="1">
      <c r="A128" s="6" t="s">
        <v>160</v>
      </c>
      <c r="B128" s="12" t="s">
        <v>161</v>
      </c>
      <c r="C128" s="13">
        <f>C129+C133</f>
        <v>55895.869999999995</v>
      </c>
      <c r="D128" s="13">
        <f t="shared" ref="D128:G128" si="28">D129+D133</f>
        <v>200400</v>
      </c>
      <c r="E128" s="13">
        <f t="shared" si="28"/>
        <v>2284400</v>
      </c>
      <c r="F128" s="13">
        <f t="shared" si="28"/>
        <v>2264000</v>
      </c>
      <c r="G128" s="13">
        <f t="shared" si="28"/>
        <v>2196554.6500000004</v>
      </c>
      <c r="H128" s="11">
        <f t="shared" si="15"/>
        <v>3929.7262033849743</v>
      </c>
      <c r="I128" s="10">
        <f t="shared" si="16"/>
        <v>2140658.7800000003</v>
      </c>
      <c r="J128" s="11">
        <f t="shared" si="17"/>
        <v>1096.085154690619</v>
      </c>
      <c r="K128" s="10">
        <f t="shared" si="18"/>
        <v>1996154.6500000004</v>
      </c>
      <c r="L128" s="11">
        <f t="shared" si="19"/>
        <v>96.154554806513758</v>
      </c>
      <c r="M128" s="10">
        <f t="shared" si="20"/>
        <v>-87845.349999999627</v>
      </c>
      <c r="N128" s="11">
        <f t="shared" si="21"/>
        <v>97.020965106007083</v>
      </c>
      <c r="O128" s="10">
        <f t="shared" si="22"/>
        <v>-67445.349999999627</v>
      </c>
    </row>
    <row r="129" spans="1:15" s="7" customFormat="1" ht="77.25" customHeight="1" outlineLevel="2" collapsed="1">
      <c r="A129" s="14" t="s">
        <v>162</v>
      </c>
      <c r="B129" s="20" t="s">
        <v>163</v>
      </c>
      <c r="C129" s="16">
        <v>21345.94</v>
      </c>
      <c r="D129" s="16">
        <v>180000</v>
      </c>
      <c r="E129" s="16">
        <v>2264000</v>
      </c>
      <c r="F129" s="16">
        <v>2264000</v>
      </c>
      <c r="G129" s="16">
        <v>2105187.9900000002</v>
      </c>
      <c r="H129" s="17">
        <f t="shared" si="15"/>
        <v>9862.2407352405207</v>
      </c>
      <c r="I129" s="18">
        <f t="shared" si="16"/>
        <v>2083842.0500000003</v>
      </c>
      <c r="J129" s="17">
        <f t="shared" si="17"/>
        <v>1169.5488833333334</v>
      </c>
      <c r="K129" s="18">
        <f t="shared" si="18"/>
        <v>1925187.9900000002</v>
      </c>
      <c r="L129" s="17">
        <f t="shared" si="19"/>
        <v>92.985335247349838</v>
      </c>
      <c r="M129" s="18">
        <f t="shared" si="20"/>
        <v>-158812.00999999978</v>
      </c>
      <c r="N129" s="17">
        <f t="shared" si="21"/>
        <v>92.985335247349838</v>
      </c>
      <c r="O129" s="18">
        <f t="shared" si="22"/>
        <v>-158812.00999999978</v>
      </c>
    </row>
    <row r="130" spans="1:15" s="7" customFormat="1" ht="114.75" hidden="1" outlineLevel="3">
      <c r="A130" s="14" t="s">
        <v>164</v>
      </c>
      <c r="B130" s="20" t="s">
        <v>165</v>
      </c>
      <c r="C130" s="16"/>
      <c r="D130" s="16">
        <v>180000</v>
      </c>
      <c r="E130" s="16">
        <v>2264000</v>
      </c>
      <c r="F130" s="16">
        <v>2264000</v>
      </c>
      <c r="G130" s="16">
        <v>2099190.85</v>
      </c>
      <c r="H130" s="11" t="e">
        <f t="shared" si="15"/>
        <v>#DIV/0!</v>
      </c>
      <c r="I130" s="10">
        <f t="shared" si="16"/>
        <v>2099190.85</v>
      </c>
      <c r="J130" s="11">
        <f t="shared" si="17"/>
        <v>1166.2171388888889</v>
      </c>
      <c r="K130" s="10">
        <f t="shared" si="18"/>
        <v>1919190.85</v>
      </c>
      <c r="L130" s="11">
        <f t="shared" si="19"/>
        <v>92.720443904593637</v>
      </c>
      <c r="M130" s="10">
        <f t="shared" si="20"/>
        <v>-164809.14999999991</v>
      </c>
      <c r="N130" s="11">
        <f t="shared" si="21"/>
        <v>92.720443904593637</v>
      </c>
      <c r="O130" s="10">
        <f t="shared" si="22"/>
        <v>-164809.14999999991</v>
      </c>
    </row>
    <row r="131" spans="1:15" s="7" customFormat="1" ht="102" hidden="1" outlineLevel="4">
      <c r="A131" s="14" t="s">
        <v>166</v>
      </c>
      <c r="B131" s="20" t="s">
        <v>167</v>
      </c>
      <c r="C131" s="16"/>
      <c r="D131" s="16">
        <v>180000</v>
      </c>
      <c r="E131" s="16">
        <v>2264000</v>
      </c>
      <c r="F131" s="16">
        <v>2264000</v>
      </c>
      <c r="G131" s="16">
        <v>2099190.85</v>
      </c>
      <c r="H131" s="11" t="e">
        <f t="shared" si="15"/>
        <v>#DIV/0!</v>
      </c>
      <c r="I131" s="10">
        <f t="shared" si="16"/>
        <v>2099190.85</v>
      </c>
      <c r="J131" s="11">
        <f t="shared" si="17"/>
        <v>1166.2171388888889</v>
      </c>
      <c r="K131" s="10">
        <f t="shared" si="18"/>
        <v>1919190.85</v>
      </c>
      <c r="L131" s="11">
        <f t="shared" si="19"/>
        <v>92.720443904593637</v>
      </c>
      <c r="M131" s="10">
        <f t="shared" si="20"/>
        <v>-164809.14999999991</v>
      </c>
      <c r="N131" s="11">
        <f t="shared" si="21"/>
        <v>92.720443904593637</v>
      </c>
      <c r="O131" s="10">
        <f t="shared" si="22"/>
        <v>-164809.14999999991</v>
      </c>
    </row>
    <row r="132" spans="1:15" s="7" customFormat="1" ht="102" hidden="1" outlineLevel="7">
      <c r="A132" s="14" t="s">
        <v>166</v>
      </c>
      <c r="B132" s="20" t="s">
        <v>167</v>
      </c>
      <c r="C132" s="16"/>
      <c r="D132" s="16">
        <v>180000</v>
      </c>
      <c r="E132" s="16">
        <v>2264000</v>
      </c>
      <c r="F132" s="16">
        <v>2264000</v>
      </c>
      <c r="G132" s="16">
        <v>2099190.85</v>
      </c>
      <c r="H132" s="11" t="e">
        <f t="shared" si="15"/>
        <v>#DIV/0!</v>
      </c>
      <c r="I132" s="10">
        <f t="shared" si="16"/>
        <v>2099190.85</v>
      </c>
      <c r="J132" s="11">
        <f t="shared" si="17"/>
        <v>1166.2171388888889</v>
      </c>
      <c r="K132" s="10">
        <f t="shared" si="18"/>
        <v>1919190.85</v>
      </c>
      <c r="L132" s="11">
        <f t="shared" si="19"/>
        <v>92.720443904593637</v>
      </c>
      <c r="M132" s="10">
        <f t="shared" si="20"/>
        <v>-164809.14999999991</v>
      </c>
      <c r="N132" s="11">
        <f t="shared" si="21"/>
        <v>92.720443904593637</v>
      </c>
      <c r="O132" s="10">
        <f t="shared" si="22"/>
        <v>-164809.14999999991</v>
      </c>
    </row>
    <row r="133" spans="1:15" s="7" customFormat="1" ht="38.25" outlineLevel="2">
      <c r="A133" s="14" t="s">
        <v>168</v>
      </c>
      <c r="B133" s="15" t="s">
        <v>169</v>
      </c>
      <c r="C133" s="16">
        <f>C134+C137</f>
        <v>34549.93</v>
      </c>
      <c r="D133" s="16">
        <f t="shared" ref="D133:G133" si="29">D134+D137</f>
        <v>20400</v>
      </c>
      <c r="E133" s="16">
        <f t="shared" si="29"/>
        <v>20400</v>
      </c>
      <c r="F133" s="16">
        <f t="shared" si="29"/>
        <v>0</v>
      </c>
      <c r="G133" s="16">
        <f t="shared" si="29"/>
        <v>91366.66</v>
      </c>
      <c r="H133" s="17">
        <f t="shared" si="15"/>
        <v>264.44817688487359</v>
      </c>
      <c r="I133" s="18">
        <f t="shared" si="16"/>
        <v>56816.73</v>
      </c>
      <c r="J133" s="17">
        <f t="shared" si="17"/>
        <v>447.87578431372549</v>
      </c>
      <c r="K133" s="18">
        <f t="shared" si="18"/>
        <v>70966.66</v>
      </c>
      <c r="L133" s="17">
        <f t="shared" si="19"/>
        <v>447.87578431372549</v>
      </c>
      <c r="M133" s="18">
        <f t="shared" si="20"/>
        <v>70966.66</v>
      </c>
      <c r="N133" s="17">
        <v>0</v>
      </c>
      <c r="O133" s="18">
        <f t="shared" si="22"/>
        <v>91366.66</v>
      </c>
    </row>
    <row r="134" spans="1:15" s="7" customFormat="1" ht="38.25" outlineLevel="3" collapsed="1">
      <c r="A134" s="14" t="s">
        <v>170</v>
      </c>
      <c r="B134" s="15" t="s">
        <v>171</v>
      </c>
      <c r="C134" s="16">
        <v>21190.33</v>
      </c>
      <c r="D134" s="16">
        <v>7700</v>
      </c>
      <c r="E134" s="16">
        <v>7700</v>
      </c>
      <c r="F134" s="16">
        <v>0</v>
      </c>
      <c r="G134" s="16">
        <v>91366.66</v>
      </c>
      <c r="H134" s="17">
        <f t="shared" si="15"/>
        <v>431.17148246393515</v>
      </c>
      <c r="I134" s="18">
        <f t="shared" si="16"/>
        <v>70176.33</v>
      </c>
      <c r="J134" s="17">
        <f t="shared" si="17"/>
        <v>1186.58</v>
      </c>
      <c r="K134" s="18">
        <f t="shared" si="18"/>
        <v>83666.66</v>
      </c>
      <c r="L134" s="17">
        <f t="shared" si="19"/>
        <v>1186.58</v>
      </c>
      <c r="M134" s="18">
        <f t="shared" si="20"/>
        <v>83666.66</v>
      </c>
      <c r="N134" s="17">
        <v>0</v>
      </c>
      <c r="O134" s="18">
        <f t="shared" si="22"/>
        <v>91366.66</v>
      </c>
    </row>
    <row r="135" spans="1:15" s="7" customFormat="1" ht="63.75" hidden="1" outlineLevel="4">
      <c r="A135" s="14" t="s">
        <v>172</v>
      </c>
      <c r="B135" s="15" t="s">
        <v>173</v>
      </c>
      <c r="C135" s="16"/>
      <c r="D135" s="16">
        <v>7700</v>
      </c>
      <c r="E135" s="16">
        <v>7700</v>
      </c>
      <c r="F135" s="16">
        <v>0</v>
      </c>
      <c r="G135" s="16">
        <v>71061.05</v>
      </c>
      <c r="H135" s="11" t="e">
        <f t="shared" si="15"/>
        <v>#DIV/0!</v>
      </c>
      <c r="I135" s="10">
        <f t="shared" si="16"/>
        <v>71061.05</v>
      </c>
      <c r="J135" s="11">
        <f t="shared" si="17"/>
        <v>922.87077922077924</v>
      </c>
      <c r="K135" s="10">
        <f t="shared" si="18"/>
        <v>63361.05</v>
      </c>
      <c r="L135" s="11">
        <f t="shared" si="19"/>
        <v>922.87077922077924</v>
      </c>
      <c r="M135" s="10">
        <f t="shared" si="20"/>
        <v>63361.05</v>
      </c>
      <c r="N135" s="11" t="e">
        <f t="shared" si="21"/>
        <v>#DIV/0!</v>
      </c>
      <c r="O135" s="10">
        <f t="shared" si="22"/>
        <v>71061.05</v>
      </c>
    </row>
    <row r="136" spans="1:15" s="7" customFormat="1" ht="63.75" hidden="1" outlineLevel="7">
      <c r="A136" s="14" t="s">
        <v>172</v>
      </c>
      <c r="B136" s="15" t="s">
        <v>173</v>
      </c>
      <c r="C136" s="16"/>
      <c r="D136" s="16">
        <v>7700</v>
      </c>
      <c r="E136" s="16">
        <v>7700</v>
      </c>
      <c r="F136" s="16">
        <v>0</v>
      </c>
      <c r="G136" s="16">
        <v>71061.05</v>
      </c>
      <c r="H136" s="11" t="e">
        <f t="shared" ref="H136:H199" si="30">G136/C136*100</f>
        <v>#DIV/0!</v>
      </c>
      <c r="I136" s="10">
        <f t="shared" ref="I136:I199" si="31">G136-C136</f>
        <v>71061.05</v>
      </c>
      <c r="J136" s="11">
        <f t="shared" ref="J136:J199" si="32">G136/D136*100</f>
        <v>922.87077922077924</v>
      </c>
      <c r="K136" s="10">
        <f t="shared" ref="K136:K199" si="33">G136-D136</f>
        <v>63361.05</v>
      </c>
      <c r="L136" s="11">
        <f t="shared" ref="L136:L199" si="34">G136/E136*100</f>
        <v>922.87077922077924</v>
      </c>
      <c r="M136" s="10">
        <f t="shared" ref="M136:M199" si="35">G136-E136</f>
        <v>63361.05</v>
      </c>
      <c r="N136" s="11" t="e">
        <f t="shared" ref="N136:N199" si="36">G136/F136*100</f>
        <v>#DIV/0!</v>
      </c>
      <c r="O136" s="10">
        <f t="shared" ref="O136:O199" si="37">G136-F136</f>
        <v>71061.05</v>
      </c>
    </row>
    <row r="137" spans="1:15" s="7" customFormat="1" ht="53.25" customHeight="1" outlineLevel="3" collapsed="1">
      <c r="A137" s="14" t="s">
        <v>174</v>
      </c>
      <c r="B137" s="15" t="s">
        <v>175</v>
      </c>
      <c r="C137" s="16">
        <v>13359.6</v>
      </c>
      <c r="D137" s="16">
        <v>12700</v>
      </c>
      <c r="E137" s="16">
        <v>12700</v>
      </c>
      <c r="F137" s="16">
        <v>0</v>
      </c>
      <c r="G137" s="16">
        <v>0</v>
      </c>
      <c r="H137" s="17">
        <f t="shared" si="30"/>
        <v>0</v>
      </c>
      <c r="I137" s="18">
        <f t="shared" si="31"/>
        <v>-13359.6</v>
      </c>
      <c r="J137" s="17">
        <f t="shared" si="32"/>
        <v>0</v>
      </c>
      <c r="K137" s="18">
        <f t="shared" si="33"/>
        <v>-12700</v>
      </c>
      <c r="L137" s="17">
        <f t="shared" si="34"/>
        <v>0</v>
      </c>
      <c r="M137" s="18">
        <f t="shared" si="35"/>
        <v>-12700</v>
      </c>
      <c r="N137" s="17">
        <v>0</v>
      </c>
      <c r="O137" s="18">
        <f t="shared" si="37"/>
        <v>0</v>
      </c>
    </row>
    <row r="138" spans="1:15" s="7" customFormat="1" ht="76.5" hidden="1" outlineLevel="4">
      <c r="A138" s="6" t="s">
        <v>176</v>
      </c>
      <c r="B138" s="12" t="s">
        <v>177</v>
      </c>
      <c r="C138" s="13"/>
      <c r="D138" s="13">
        <v>12700</v>
      </c>
      <c r="E138" s="13">
        <v>12700</v>
      </c>
      <c r="F138" s="13">
        <v>0</v>
      </c>
      <c r="G138" s="13">
        <v>0</v>
      </c>
      <c r="H138" s="11" t="e">
        <f t="shared" si="30"/>
        <v>#DIV/0!</v>
      </c>
      <c r="I138" s="10">
        <f t="shared" si="31"/>
        <v>0</v>
      </c>
      <c r="J138" s="11">
        <f t="shared" si="32"/>
        <v>0</v>
      </c>
      <c r="K138" s="10">
        <f t="shared" si="33"/>
        <v>-12700</v>
      </c>
      <c r="L138" s="11">
        <f t="shared" si="34"/>
        <v>0</v>
      </c>
      <c r="M138" s="10">
        <f t="shared" si="35"/>
        <v>-12700</v>
      </c>
      <c r="N138" s="11" t="e">
        <f t="shared" si="36"/>
        <v>#DIV/0!</v>
      </c>
      <c r="O138" s="10">
        <f t="shared" si="37"/>
        <v>0</v>
      </c>
    </row>
    <row r="139" spans="1:15" s="7" customFormat="1" ht="63.75" hidden="1" outlineLevel="7">
      <c r="A139" s="14" t="s">
        <v>176</v>
      </c>
      <c r="B139" s="15" t="s">
        <v>177</v>
      </c>
      <c r="C139" s="16"/>
      <c r="D139" s="16">
        <v>12700</v>
      </c>
      <c r="E139" s="16">
        <v>12700</v>
      </c>
      <c r="F139" s="16">
        <v>0</v>
      </c>
      <c r="G139" s="16">
        <v>0</v>
      </c>
      <c r="H139" s="11" t="e">
        <f t="shared" si="30"/>
        <v>#DIV/0!</v>
      </c>
      <c r="I139" s="10">
        <f t="shared" si="31"/>
        <v>0</v>
      </c>
      <c r="J139" s="11">
        <f t="shared" si="32"/>
        <v>0</v>
      </c>
      <c r="K139" s="10">
        <f t="shared" si="33"/>
        <v>-12700</v>
      </c>
      <c r="L139" s="11">
        <f t="shared" si="34"/>
        <v>0</v>
      </c>
      <c r="M139" s="10">
        <f t="shared" si="35"/>
        <v>-12700</v>
      </c>
      <c r="N139" s="11" t="e">
        <f t="shared" si="36"/>
        <v>#DIV/0!</v>
      </c>
      <c r="O139" s="10">
        <f t="shared" si="37"/>
        <v>0</v>
      </c>
    </row>
    <row r="140" spans="1:15" s="7" customFormat="1" ht="25.5" outlineLevel="1">
      <c r="A140" s="6" t="s">
        <v>178</v>
      </c>
      <c r="B140" s="12" t="s">
        <v>179</v>
      </c>
      <c r="C140" s="13">
        <f>C141+C148+C149+C153+C162+C166+C169</f>
        <v>1072325.92</v>
      </c>
      <c r="D140" s="13">
        <f t="shared" ref="D140:F140" si="38">D141+D148+D149+D153+D162+D166+D169</f>
        <v>523000</v>
      </c>
      <c r="E140" s="13">
        <f t="shared" si="38"/>
        <v>523000</v>
      </c>
      <c r="F140" s="13">
        <f t="shared" si="38"/>
        <v>390000</v>
      </c>
      <c r="G140" s="13">
        <f>G141+G148+G149+G153+G162+G166+G169+G165</f>
        <v>714701.87</v>
      </c>
      <c r="H140" s="11">
        <f t="shared" si="30"/>
        <v>66.649687065290749</v>
      </c>
      <c r="I140" s="10">
        <f t="shared" si="31"/>
        <v>-357624.04999999993</v>
      </c>
      <c r="J140" s="11">
        <f t="shared" si="32"/>
        <v>136.65427724665392</v>
      </c>
      <c r="K140" s="10">
        <f t="shared" si="33"/>
        <v>191701.87</v>
      </c>
      <c r="L140" s="11">
        <f t="shared" si="34"/>
        <v>136.65427724665392</v>
      </c>
      <c r="M140" s="10">
        <f t="shared" si="35"/>
        <v>191701.87</v>
      </c>
      <c r="N140" s="11">
        <f t="shared" si="36"/>
        <v>183.25688974358974</v>
      </c>
      <c r="O140" s="10">
        <f t="shared" si="37"/>
        <v>324701.87</v>
      </c>
    </row>
    <row r="141" spans="1:15" s="7" customFormat="1" ht="27.75" customHeight="1" outlineLevel="2" collapsed="1">
      <c r="A141" s="14" t="s">
        <v>180</v>
      </c>
      <c r="B141" s="15" t="s">
        <v>181</v>
      </c>
      <c r="C141" s="16">
        <v>25727.85</v>
      </c>
      <c r="D141" s="16">
        <v>21000</v>
      </c>
      <c r="E141" s="16">
        <v>21000</v>
      </c>
      <c r="F141" s="16">
        <v>10000</v>
      </c>
      <c r="G141" s="16">
        <v>2800</v>
      </c>
      <c r="H141" s="17">
        <f t="shared" si="30"/>
        <v>10.883148028303959</v>
      </c>
      <c r="I141" s="18">
        <f t="shared" si="31"/>
        <v>-22927.85</v>
      </c>
      <c r="J141" s="17">
        <f t="shared" si="32"/>
        <v>13.333333333333334</v>
      </c>
      <c r="K141" s="18">
        <f t="shared" si="33"/>
        <v>-18200</v>
      </c>
      <c r="L141" s="17">
        <f t="shared" si="34"/>
        <v>13.333333333333334</v>
      </c>
      <c r="M141" s="18">
        <f t="shared" si="35"/>
        <v>-18200</v>
      </c>
      <c r="N141" s="17">
        <f t="shared" si="36"/>
        <v>28.000000000000004</v>
      </c>
      <c r="O141" s="18">
        <f t="shared" si="37"/>
        <v>-7200</v>
      </c>
    </row>
    <row r="142" spans="1:15" s="7" customFormat="1" ht="89.25" hidden="1" outlineLevel="3">
      <c r="A142" s="14" t="s">
        <v>182</v>
      </c>
      <c r="B142" s="20" t="s">
        <v>183</v>
      </c>
      <c r="C142" s="16"/>
      <c r="D142" s="16">
        <v>21000</v>
      </c>
      <c r="E142" s="16">
        <v>21000</v>
      </c>
      <c r="F142" s="16">
        <v>5000</v>
      </c>
      <c r="G142" s="16">
        <v>1100</v>
      </c>
      <c r="H142" s="11" t="e">
        <f t="shared" si="30"/>
        <v>#DIV/0!</v>
      </c>
      <c r="I142" s="10">
        <f t="shared" si="31"/>
        <v>1100</v>
      </c>
      <c r="J142" s="11">
        <f t="shared" si="32"/>
        <v>5.2380952380952381</v>
      </c>
      <c r="K142" s="10">
        <f t="shared" si="33"/>
        <v>-19900</v>
      </c>
      <c r="L142" s="11">
        <f t="shared" si="34"/>
        <v>5.2380952380952381</v>
      </c>
      <c r="M142" s="10">
        <f t="shared" si="35"/>
        <v>-19900</v>
      </c>
      <c r="N142" s="11">
        <f t="shared" si="36"/>
        <v>22</v>
      </c>
      <c r="O142" s="10">
        <f t="shared" si="37"/>
        <v>-3900</v>
      </c>
    </row>
    <row r="143" spans="1:15" s="7" customFormat="1" ht="89.25" hidden="1" outlineLevel="4">
      <c r="A143" s="14" t="s">
        <v>184</v>
      </c>
      <c r="B143" s="20" t="s">
        <v>185</v>
      </c>
      <c r="C143" s="16"/>
      <c r="D143" s="16">
        <v>21000</v>
      </c>
      <c r="E143" s="16">
        <v>21000</v>
      </c>
      <c r="F143" s="16">
        <v>5000</v>
      </c>
      <c r="G143" s="16">
        <v>1100</v>
      </c>
      <c r="H143" s="11" t="e">
        <f t="shared" si="30"/>
        <v>#DIV/0!</v>
      </c>
      <c r="I143" s="10">
        <f t="shared" si="31"/>
        <v>1100</v>
      </c>
      <c r="J143" s="11">
        <f t="shared" si="32"/>
        <v>5.2380952380952381</v>
      </c>
      <c r="K143" s="10">
        <f t="shared" si="33"/>
        <v>-19900</v>
      </c>
      <c r="L143" s="11">
        <f t="shared" si="34"/>
        <v>5.2380952380952381</v>
      </c>
      <c r="M143" s="10">
        <f t="shared" si="35"/>
        <v>-19900</v>
      </c>
      <c r="N143" s="11">
        <f t="shared" si="36"/>
        <v>22</v>
      </c>
      <c r="O143" s="10">
        <f t="shared" si="37"/>
        <v>-3900</v>
      </c>
    </row>
    <row r="144" spans="1:15" s="7" customFormat="1" ht="89.25" hidden="1" outlineLevel="7">
      <c r="A144" s="14" t="s">
        <v>184</v>
      </c>
      <c r="B144" s="20" t="s">
        <v>185</v>
      </c>
      <c r="C144" s="16"/>
      <c r="D144" s="16">
        <v>21000</v>
      </c>
      <c r="E144" s="16">
        <v>21000</v>
      </c>
      <c r="F144" s="16">
        <v>5000</v>
      </c>
      <c r="G144" s="16">
        <v>1100</v>
      </c>
      <c r="H144" s="11" t="e">
        <f t="shared" si="30"/>
        <v>#DIV/0!</v>
      </c>
      <c r="I144" s="10">
        <f t="shared" si="31"/>
        <v>1100</v>
      </c>
      <c r="J144" s="11">
        <f t="shared" si="32"/>
        <v>5.2380952380952381</v>
      </c>
      <c r="K144" s="10">
        <f t="shared" si="33"/>
        <v>-19900</v>
      </c>
      <c r="L144" s="11">
        <f t="shared" si="34"/>
        <v>5.2380952380952381</v>
      </c>
      <c r="M144" s="10">
        <f t="shared" si="35"/>
        <v>-19900</v>
      </c>
      <c r="N144" s="11">
        <f t="shared" si="36"/>
        <v>22</v>
      </c>
      <c r="O144" s="10">
        <f t="shared" si="37"/>
        <v>-3900</v>
      </c>
    </row>
    <row r="145" spans="1:15" s="7" customFormat="1" ht="63.75" hidden="1" outlineLevel="3">
      <c r="A145" s="14" t="s">
        <v>186</v>
      </c>
      <c r="B145" s="15" t="s">
        <v>187</v>
      </c>
      <c r="C145" s="16"/>
      <c r="D145" s="16">
        <v>0</v>
      </c>
      <c r="E145" s="16">
        <v>0</v>
      </c>
      <c r="F145" s="16">
        <v>0</v>
      </c>
      <c r="G145" s="16">
        <v>700</v>
      </c>
      <c r="H145" s="11" t="e">
        <f t="shared" si="30"/>
        <v>#DIV/0!</v>
      </c>
      <c r="I145" s="10">
        <f t="shared" si="31"/>
        <v>700</v>
      </c>
      <c r="J145" s="11" t="e">
        <f t="shared" si="32"/>
        <v>#DIV/0!</v>
      </c>
      <c r="K145" s="10">
        <f t="shared" si="33"/>
        <v>700</v>
      </c>
      <c r="L145" s="11" t="e">
        <f t="shared" si="34"/>
        <v>#DIV/0!</v>
      </c>
      <c r="M145" s="10">
        <f t="shared" si="35"/>
        <v>700</v>
      </c>
      <c r="N145" s="11" t="e">
        <f t="shared" si="36"/>
        <v>#DIV/0!</v>
      </c>
      <c r="O145" s="10">
        <f t="shared" si="37"/>
        <v>700</v>
      </c>
    </row>
    <row r="146" spans="1:15" s="7" customFormat="1" ht="114.75" hidden="1" outlineLevel="4">
      <c r="A146" s="14" t="s">
        <v>188</v>
      </c>
      <c r="B146" s="20" t="s">
        <v>189</v>
      </c>
      <c r="C146" s="16"/>
      <c r="D146" s="16">
        <v>0</v>
      </c>
      <c r="E146" s="16">
        <v>0</v>
      </c>
      <c r="F146" s="16">
        <v>0</v>
      </c>
      <c r="G146" s="16">
        <v>700</v>
      </c>
      <c r="H146" s="11" t="e">
        <f t="shared" si="30"/>
        <v>#DIV/0!</v>
      </c>
      <c r="I146" s="10">
        <f t="shared" si="31"/>
        <v>700</v>
      </c>
      <c r="J146" s="11" t="e">
        <f t="shared" si="32"/>
        <v>#DIV/0!</v>
      </c>
      <c r="K146" s="10">
        <f t="shared" si="33"/>
        <v>700</v>
      </c>
      <c r="L146" s="11" t="e">
        <f t="shared" si="34"/>
        <v>#DIV/0!</v>
      </c>
      <c r="M146" s="10">
        <f t="shared" si="35"/>
        <v>700</v>
      </c>
      <c r="N146" s="11" t="e">
        <f t="shared" si="36"/>
        <v>#DIV/0!</v>
      </c>
      <c r="O146" s="10">
        <f t="shared" si="37"/>
        <v>700</v>
      </c>
    </row>
    <row r="147" spans="1:15" s="7" customFormat="1" ht="114.75" hidden="1" outlineLevel="7">
      <c r="A147" s="14" t="s">
        <v>188</v>
      </c>
      <c r="B147" s="20" t="s">
        <v>189</v>
      </c>
      <c r="C147" s="16"/>
      <c r="D147" s="16">
        <v>0</v>
      </c>
      <c r="E147" s="16">
        <v>0</v>
      </c>
      <c r="F147" s="16">
        <v>0</v>
      </c>
      <c r="G147" s="16">
        <v>700</v>
      </c>
      <c r="H147" s="11" t="e">
        <f t="shared" si="30"/>
        <v>#DIV/0!</v>
      </c>
      <c r="I147" s="10">
        <f t="shared" si="31"/>
        <v>700</v>
      </c>
      <c r="J147" s="11" t="e">
        <f t="shared" si="32"/>
        <v>#DIV/0!</v>
      </c>
      <c r="K147" s="10">
        <f t="shared" si="33"/>
        <v>700</v>
      </c>
      <c r="L147" s="11" t="e">
        <f t="shared" si="34"/>
        <v>#DIV/0!</v>
      </c>
      <c r="M147" s="10">
        <f t="shared" si="35"/>
        <v>700</v>
      </c>
      <c r="N147" s="11" t="e">
        <f t="shared" si="36"/>
        <v>#DIV/0!</v>
      </c>
      <c r="O147" s="10">
        <f t="shared" si="37"/>
        <v>700</v>
      </c>
    </row>
    <row r="148" spans="1:15" s="7" customFormat="1" ht="62.25" customHeight="1" outlineLevel="7">
      <c r="A148" s="14" t="s">
        <v>327</v>
      </c>
      <c r="B148" s="20" t="s">
        <v>328</v>
      </c>
      <c r="C148" s="16">
        <v>4000</v>
      </c>
      <c r="D148" s="16">
        <v>0</v>
      </c>
      <c r="E148" s="16">
        <v>0</v>
      </c>
      <c r="F148" s="16">
        <v>0</v>
      </c>
      <c r="G148" s="16">
        <v>0</v>
      </c>
      <c r="H148" s="17">
        <f t="shared" si="30"/>
        <v>0</v>
      </c>
      <c r="I148" s="18">
        <f t="shared" si="31"/>
        <v>-4000</v>
      </c>
      <c r="J148" s="17">
        <v>0</v>
      </c>
      <c r="K148" s="18">
        <f t="shared" si="33"/>
        <v>0</v>
      </c>
      <c r="L148" s="17">
        <v>0</v>
      </c>
      <c r="M148" s="18">
        <f t="shared" si="35"/>
        <v>0</v>
      </c>
      <c r="N148" s="17">
        <v>0</v>
      </c>
      <c r="O148" s="18">
        <f t="shared" si="37"/>
        <v>0</v>
      </c>
    </row>
    <row r="149" spans="1:15" s="7" customFormat="1" ht="64.5" customHeight="1" outlineLevel="2" collapsed="1">
      <c r="A149" s="14" t="s">
        <v>190</v>
      </c>
      <c r="B149" s="15" t="s">
        <v>191</v>
      </c>
      <c r="C149" s="16">
        <v>112500</v>
      </c>
      <c r="D149" s="16">
        <v>115000</v>
      </c>
      <c r="E149" s="16">
        <v>115000</v>
      </c>
      <c r="F149" s="16">
        <v>94000</v>
      </c>
      <c r="G149" s="16">
        <v>94607.12</v>
      </c>
      <c r="H149" s="17">
        <f t="shared" si="30"/>
        <v>84.095217777777776</v>
      </c>
      <c r="I149" s="18">
        <f t="shared" si="31"/>
        <v>-17892.880000000005</v>
      </c>
      <c r="J149" s="17">
        <f t="shared" si="32"/>
        <v>82.267060869565213</v>
      </c>
      <c r="K149" s="18">
        <f t="shared" si="33"/>
        <v>-20392.880000000005</v>
      </c>
      <c r="L149" s="17">
        <f t="shared" si="34"/>
        <v>82.267060869565213</v>
      </c>
      <c r="M149" s="18">
        <f t="shared" si="35"/>
        <v>-20392.880000000005</v>
      </c>
      <c r="N149" s="17">
        <f t="shared" si="36"/>
        <v>100.64587234042553</v>
      </c>
      <c r="O149" s="18">
        <f t="shared" si="37"/>
        <v>607.11999999999534</v>
      </c>
    </row>
    <row r="150" spans="1:15" s="7" customFormat="1" ht="63.75" hidden="1" outlineLevel="3">
      <c r="A150" s="14" t="s">
        <v>192</v>
      </c>
      <c r="B150" s="15" t="s">
        <v>193</v>
      </c>
      <c r="C150" s="16"/>
      <c r="D150" s="16">
        <v>115000</v>
      </c>
      <c r="E150" s="16">
        <v>115000</v>
      </c>
      <c r="F150" s="16">
        <v>28000</v>
      </c>
      <c r="G150" s="16">
        <v>35230.53</v>
      </c>
      <c r="H150" s="11" t="e">
        <f t="shared" si="30"/>
        <v>#DIV/0!</v>
      </c>
      <c r="I150" s="10">
        <f t="shared" si="31"/>
        <v>35230.53</v>
      </c>
      <c r="J150" s="11">
        <f t="shared" si="32"/>
        <v>30.635243478260872</v>
      </c>
      <c r="K150" s="10">
        <f t="shared" si="33"/>
        <v>-79769.47</v>
      </c>
      <c r="L150" s="11">
        <f t="shared" si="34"/>
        <v>30.635243478260872</v>
      </c>
      <c r="M150" s="10">
        <f t="shared" si="35"/>
        <v>-79769.47</v>
      </c>
      <c r="N150" s="11">
        <f t="shared" si="36"/>
        <v>125.82332142857142</v>
      </c>
      <c r="O150" s="10">
        <f t="shared" si="37"/>
        <v>7230.5299999999988</v>
      </c>
    </row>
    <row r="151" spans="1:15" s="7" customFormat="1" ht="114.75" hidden="1" outlineLevel="4">
      <c r="A151" s="14" t="s">
        <v>194</v>
      </c>
      <c r="B151" s="20" t="s">
        <v>195</v>
      </c>
      <c r="C151" s="16"/>
      <c r="D151" s="16">
        <v>115000</v>
      </c>
      <c r="E151" s="16">
        <v>115000</v>
      </c>
      <c r="F151" s="16">
        <v>28000</v>
      </c>
      <c r="G151" s="16">
        <v>35230.53</v>
      </c>
      <c r="H151" s="11" t="e">
        <f t="shared" si="30"/>
        <v>#DIV/0!</v>
      </c>
      <c r="I151" s="10">
        <f t="shared" si="31"/>
        <v>35230.53</v>
      </c>
      <c r="J151" s="11">
        <f t="shared" si="32"/>
        <v>30.635243478260872</v>
      </c>
      <c r="K151" s="10">
        <f t="shared" si="33"/>
        <v>-79769.47</v>
      </c>
      <c r="L151" s="11">
        <f t="shared" si="34"/>
        <v>30.635243478260872</v>
      </c>
      <c r="M151" s="10">
        <f t="shared" si="35"/>
        <v>-79769.47</v>
      </c>
      <c r="N151" s="11">
        <f t="shared" si="36"/>
        <v>125.82332142857142</v>
      </c>
      <c r="O151" s="10">
        <f t="shared" si="37"/>
        <v>7230.5299999999988</v>
      </c>
    </row>
    <row r="152" spans="1:15" s="7" customFormat="1" ht="114.75" hidden="1" outlineLevel="7">
      <c r="A152" s="14" t="s">
        <v>194</v>
      </c>
      <c r="B152" s="20" t="s">
        <v>195</v>
      </c>
      <c r="C152" s="16"/>
      <c r="D152" s="16">
        <v>115000</v>
      </c>
      <c r="E152" s="16">
        <v>115000</v>
      </c>
      <c r="F152" s="16">
        <v>28000</v>
      </c>
      <c r="G152" s="16">
        <v>35230.53</v>
      </c>
      <c r="H152" s="11" t="e">
        <f t="shared" si="30"/>
        <v>#DIV/0!</v>
      </c>
      <c r="I152" s="10">
        <f t="shared" si="31"/>
        <v>35230.53</v>
      </c>
      <c r="J152" s="11">
        <f t="shared" si="32"/>
        <v>30.635243478260872</v>
      </c>
      <c r="K152" s="10">
        <f t="shared" si="33"/>
        <v>-79769.47</v>
      </c>
      <c r="L152" s="11">
        <f t="shared" si="34"/>
        <v>30.635243478260872</v>
      </c>
      <c r="M152" s="10">
        <f t="shared" si="35"/>
        <v>-79769.47</v>
      </c>
      <c r="N152" s="11">
        <f t="shared" si="36"/>
        <v>125.82332142857142</v>
      </c>
      <c r="O152" s="10">
        <f t="shared" si="37"/>
        <v>7230.5299999999988</v>
      </c>
    </row>
    <row r="153" spans="1:15" s="7" customFormat="1" ht="114.75" customHeight="1" outlineLevel="2" collapsed="1">
      <c r="A153" s="14" t="s">
        <v>196</v>
      </c>
      <c r="B153" s="20" t="s">
        <v>197</v>
      </c>
      <c r="C153" s="16">
        <v>47000</v>
      </c>
      <c r="D153" s="16">
        <v>73000</v>
      </c>
      <c r="E153" s="16">
        <v>73000</v>
      </c>
      <c r="F153" s="16">
        <v>35000</v>
      </c>
      <c r="G153" s="16">
        <v>15007.57</v>
      </c>
      <c r="H153" s="17">
        <f t="shared" si="30"/>
        <v>31.930999999999997</v>
      </c>
      <c r="I153" s="18">
        <f t="shared" si="31"/>
        <v>-31992.43</v>
      </c>
      <c r="J153" s="17">
        <f t="shared" si="32"/>
        <v>20.558315068493151</v>
      </c>
      <c r="K153" s="18">
        <f t="shared" si="33"/>
        <v>-57992.43</v>
      </c>
      <c r="L153" s="17">
        <f t="shared" si="34"/>
        <v>20.558315068493151</v>
      </c>
      <c r="M153" s="18">
        <f t="shared" si="35"/>
        <v>-57992.43</v>
      </c>
      <c r="N153" s="17">
        <f t="shared" si="36"/>
        <v>42.878771428571426</v>
      </c>
      <c r="O153" s="18">
        <f t="shared" si="37"/>
        <v>-19992.43</v>
      </c>
    </row>
    <row r="154" spans="1:15" s="7" customFormat="1" ht="38.25" hidden="1" outlineLevel="3">
      <c r="A154" s="14" t="s">
        <v>198</v>
      </c>
      <c r="B154" s="15" t="s">
        <v>199</v>
      </c>
      <c r="C154" s="16"/>
      <c r="D154" s="16">
        <v>31000</v>
      </c>
      <c r="E154" s="16">
        <v>31000</v>
      </c>
      <c r="F154" s="16">
        <v>7000</v>
      </c>
      <c r="G154" s="16">
        <v>15000</v>
      </c>
      <c r="H154" s="11" t="e">
        <f t="shared" si="30"/>
        <v>#DIV/0!</v>
      </c>
      <c r="I154" s="10">
        <f t="shared" si="31"/>
        <v>15000</v>
      </c>
      <c r="J154" s="11">
        <f t="shared" si="32"/>
        <v>48.387096774193552</v>
      </c>
      <c r="K154" s="10">
        <f t="shared" si="33"/>
        <v>-16000</v>
      </c>
      <c r="L154" s="11">
        <f t="shared" si="34"/>
        <v>48.387096774193552</v>
      </c>
      <c r="M154" s="10">
        <f t="shared" si="35"/>
        <v>-16000</v>
      </c>
      <c r="N154" s="11">
        <f t="shared" si="36"/>
        <v>214.28571428571428</v>
      </c>
      <c r="O154" s="10">
        <f t="shared" si="37"/>
        <v>8000</v>
      </c>
    </row>
    <row r="155" spans="1:15" s="7" customFormat="1" ht="38.25" hidden="1" outlineLevel="4">
      <c r="A155" s="14" t="s">
        <v>198</v>
      </c>
      <c r="B155" s="15" t="s">
        <v>199</v>
      </c>
      <c r="C155" s="16"/>
      <c r="D155" s="16">
        <v>0</v>
      </c>
      <c r="E155" s="16">
        <v>0</v>
      </c>
      <c r="F155" s="16">
        <v>0</v>
      </c>
      <c r="G155" s="16">
        <v>15000</v>
      </c>
      <c r="H155" s="11" t="e">
        <f t="shared" si="30"/>
        <v>#DIV/0!</v>
      </c>
      <c r="I155" s="10">
        <f t="shared" si="31"/>
        <v>15000</v>
      </c>
      <c r="J155" s="11" t="e">
        <f t="shared" si="32"/>
        <v>#DIV/0!</v>
      </c>
      <c r="K155" s="10">
        <f t="shared" si="33"/>
        <v>15000</v>
      </c>
      <c r="L155" s="11" t="e">
        <f t="shared" si="34"/>
        <v>#DIV/0!</v>
      </c>
      <c r="M155" s="10">
        <f t="shared" si="35"/>
        <v>15000</v>
      </c>
      <c r="N155" s="11" t="e">
        <f t="shared" si="36"/>
        <v>#DIV/0!</v>
      </c>
      <c r="O155" s="10">
        <f t="shared" si="37"/>
        <v>15000</v>
      </c>
    </row>
    <row r="156" spans="1:15" s="7" customFormat="1" ht="38.25" hidden="1" outlineLevel="7">
      <c r="A156" s="14" t="s">
        <v>198</v>
      </c>
      <c r="B156" s="15" t="s">
        <v>199</v>
      </c>
      <c r="C156" s="16"/>
      <c r="D156" s="16">
        <v>0</v>
      </c>
      <c r="E156" s="16">
        <v>0</v>
      </c>
      <c r="F156" s="16">
        <v>0</v>
      </c>
      <c r="G156" s="16">
        <v>15000</v>
      </c>
      <c r="H156" s="11" t="e">
        <f t="shared" si="30"/>
        <v>#DIV/0!</v>
      </c>
      <c r="I156" s="10">
        <f t="shared" si="31"/>
        <v>15000</v>
      </c>
      <c r="J156" s="11" t="e">
        <f t="shared" si="32"/>
        <v>#DIV/0!</v>
      </c>
      <c r="K156" s="10">
        <f t="shared" si="33"/>
        <v>15000</v>
      </c>
      <c r="L156" s="11" t="e">
        <f t="shared" si="34"/>
        <v>#DIV/0!</v>
      </c>
      <c r="M156" s="10">
        <f t="shared" si="35"/>
        <v>15000</v>
      </c>
      <c r="N156" s="11" t="e">
        <f t="shared" si="36"/>
        <v>#DIV/0!</v>
      </c>
      <c r="O156" s="10">
        <f t="shared" si="37"/>
        <v>15000</v>
      </c>
    </row>
    <row r="157" spans="1:15" s="7" customFormat="1" ht="89.25" hidden="1" outlineLevel="4">
      <c r="A157" s="14" t="s">
        <v>200</v>
      </c>
      <c r="B157" s="15" t="s">
        <v>201</v>
      </c>
      <c r="C157" s="16"/>
      <c r="D157" s="16">
        <v>31000</v>
      </c>
      <c r="E157" s="16">
        <v>31000</v>
      </c>
      <c r="F157" s="16">
        <v>7000</v>
      </c>
      <c r="G157" s="16">
        <v>0</v>
      </c>
      <c r="H157" s="11" t="e">
        <f t="shared" si="30"/>
        <v>#DIV/0!</v>
      </c>
      <c r="I157" s="10">
        <f t="shared" si="31"/>
        <v>0</v>
      </c>
      <c r="J157" s="11">
        <f t="shared" si="32"/>
        <v>0</v>
      </c>
      <c r="K157" s="10">
        <f t="shared" si="33"/>
        <v>-31000</v>
      </c>
      <c r="L157" s="11">
        <f t="shared" si="34"/>
        <v>0</v>
      </c>
      <c r="M157" s="10">
        <f t="shared" si="35"/>
        <v>-31000</v>
      </c>
      <c r="N157" s="11">
        <f t="shared" si="36"/>
        <v>0</v>
      </c>
      <c r="O157" s="10">
        <f t="shared" si="37"/>
        <v>-7000</v>
      </c>
    </row>
    <row r="158" spans="1:15" s="7" customFormat="1" ht="89.25" hidden="1" outlineLevel="7">
      <c r="A158" s="14" t="s">
        <v>200</v>
      </c>
      <c r="B158" s="15" t="s">
        <v>201</v>
      </c>
      <c r="C158" s="16"/>
      <c r="D158" s="16">
        <v>31000</v>
      </c>
      <c r="E158" s="16">
        <v>31000</v>
      </c>
      <c r="F158" s="16">
        <v>7000</v>
      </c>
      <c r="G158" s="16">
        <v>0</v>
      </c>
      <c r="H158" s="11" t="e">
        <f t="shared" si="30"/>
        <v>#DIV/0!</v>
      </c>
      <c r="I158" s="10">
        <f t="shared" si="31"/>
        <v>0</v>
      </c>
      <c r="J158" s="11">
        <f t="shared" si="32"/>
        <v>0</v>
      </c>
      <c r="K158" s="10">
        <f t="shared" si="33"/>
        <v>-31000</v>
      </c>
      <c r="L158" s="11">
        <f t="shared" si="34"/>
        <v>0</v>
      </c>
      <c r="M158" s="10">
        <f t="shared" si="35"/>
        <v>-31000</v>
      </c>
      <c r="N158" s="11">
        <f t="shared" si="36"/>
        <v>0</v>
      </c>
      <c r="O158" s="10">
        <f t="shared" si="37"/>
        <v>-7000</v>
      </c>
    </row>
    <row r="159" spans="1:15" s="7" customFormat="1" ht="25.5" hidden="1" outlineLevel="3">
      <c r="A159" s="14" t="s">
        <v>202</v>
      </c>
      <c r="B159" s="15" t="s">
        <v>203</v>
      </c>
      <c r="C159" s="16"/>
      <c r="D159" s="16">
        <v>42000</v>
      </c>
      <c r="E159" s="16">
        <v>42000</v>
      </c>
      <c r="F159" s="16">
        <v>10000</v>
      </c>
      <c r="G159" s="16">
        <v>0</v>
      </c>
      <c r="H159" s="11" t="e">
        <f t="shared" si="30"/>
        <v>#DIV/0!</v>
      </c>
      <c r="I159" s="10">
        <f t="shared" si="31"/>
        <v>0</v>
      </c>
      <c r="J159" s="11">
        <f t="shared" si="32"/>
        <v>0</v>
      </c>
      <c r="K159" s="10">
        <f t="shared" si="33"/>
        <v>-42000</v>
      </c>
      <c r="L159" s="11">
        <f t="shared" si="34"/>
        <v>0</v>
      </c>
      <c r="M159" s="10">
        <f t="shared" si="35"/>
        <v>-42000</v>
      </c>
      <c r="N159" s="11">
        <f t="shared" si="36"/>
        <v>0</v>
      </c>
      <c r="O159" s="10">
        <f t="shared" si="37"/>
        <v>-10000</v>
      </c>
    </row>
    <row r="160" spans="1:15" s="7" customFormat="1" ht="76.5" hidden="1" outlineLevel="4">
      <c r="A160" s="14" t="s">
        <v>204</v>
      </c>
      <c r="B160" s="15" t="s">
        <v>205</v>
      </c>
      <c r="C160" s="16"/>
      <c r="D160" s="16">
        <v>42000</v>
      </c>
      <c r="E160" s="16">
        <v>42000</v>
      </c>
      <c r="F160" s="16">
        <v>10000</v>
      </c>
      <c r="G160" s="16">
        <v>0</v>
      </c>
      <c r="H160" s="11" t="e">
        <f t="shared" si="30"/>
        <v>#DIV/0!</v>
      </c>
      <c r="I160" s="10">
        <f t="shared" si="31"/>
        <v>0</v>
      </c>
      <c r="J160" s="11">
        <f t="shared" si="32"/>
        <v>0</v>
      </c>
      <c r="K160" s="10">
        <f t="shared" si="33"/>
        <v>-42000</v>
      </c>
      <c r="L160" s="11">
        <f t="shared" si="34"/>
        <v>0</v>
      </c>
      <c r="M160" s="10">
        <f t="shared" si="35"/>
        <v>-42000</v>
      </c>
      <c r="N160" s="11">
        <f t="shared" si="36"/>
        <v>0</v>
      </c>
      <c r="O160" s="10">
        <f t="shared" si="37"/>
        <v>-10000</v>
      </c>
    </row>
    <row r="161" spans="1:15" s="7" customFormat="1" ht="76.5" hidden="1" outlineLevel="7">
      <c r="A161" s="14" t="s">
        <v>204</v>
      </c>
      <c r="B161" s="15" t="s">
        <v>205</v>
      </c>
      <c r="C161" s="16"/>
      <c r="D161" s="16">
        <v>42000</v>
      </c>
      <c r="E161" s="16">
        <v>42000</v>
      </c>
      <c r="F161" s="16">
        <v>10000</v>
      </c>
      <c r="G161" s="16">
        <v>0</v>
      </c>
      <c r="H161" s="11" t="e">
        <f t="shared" si="30"/>
        <v>#DIV/0!</v>
      </c>
      <c r="I161" s="10">
        <f t="shared" si="31"/>
        <v>0</v>
      </c>
      <c r="J161" s="11">
        <f t="shared" si="32"/>
        <v>0</v>
      </c>
      <c r="K161" s="10">
        <f t="shared" si="33"/>
        <v>-42000</v>
      </c>
      <c r="L161" s="11">
        <f t="shared" si="34"/>
        <v>0</v>
      </c>
      <c r="M161" s="10">
        <f t="shared" si="35"/>
        <v>-42000</v>
      </c>
      <c r="N161" s="11">
        <f t="shared" si="36"/>
        <v>0</v>
      </c>
      <c r="O161" s="10">
        <f t="shared" si="37"/>
        <v>-10000</v>
      </c>
    </row>
    <row r="162" spans="1:15" s="7" customFormat="1" ht="64.5" customHeight="1" outlineLevel="2" collapsed="1">
      <c r="A162" s="14" t="s">
        <v>206</v>
      </c>
      <c r="B162" s="15" t="s">
        <v>207</v>
      </c>
      <c r="C162" s="16">
        <v>1055.19</v>
      </c>
      <c r="D162" s="16">
        <v>0</v>
      </c>
      <c r="E162" s="16">
        <v>0</v>
      </c>
      <c r="F162" s="16">
        <v>0</v>
      </c>
      <c r="G162" s="16">
        <v>1593.44</v>
      </c>
      <c r="H162" s="17">
        <f t="shared" si="30"/>
        <v>151.0097707521868</v>
      </c>
      <c r="I162" s="18">
        <f t="shared" si="31"/>
        <v>538.25</v>
      </c>
      <c r="J162" s="17">
        <v>0</v>
      </c>
      <c r="K162" s="18">
        <f t="shared" si="33"/>
        <v>1593.44</v>
      </c>
      <c r="L162" s="17">
        <v>0</v>
      </c>
      <c r="M162" s="18">
        <f t="shared" si="35"/>
        <v>1593.44</v>
      </c>
      <c r="N162" s="17">
        <v>0</v>
      </c>
      <c r="O162" s="18">
        <f t="shared" si="37"/>
        <v>1593.44</v>
      </c>
    </row>
    <row r="163" spans="1:15" s="7" customFormat="1" ht="114.75" hidden="1" outlineLevel="3">
      <c r="A163" s="14" t="s">
        <v>208</v>
      </c>
      <c r="B163" s="20" t="s">
        <v>209</v>
      </c>
      <c r="C163" s="16"/>
      <c r="D163" s="16">
        <v>0</v>
      </c>
      <c r="E163" s="16">
        <v>0</v>
      </c>
      <c r="F163" s="16">
        <v>0</v>
      </c>
      <c r="G163" s="16">
        <v>500</v>
      </c>
      <c r="H163" s="11" t="e">
        <f t="shared" si="30"/>
        <v>#DIV/0!</v>
      </c>
      <c r="I163" s="10">
        <f t="shared" si="31"/>
        <v>500</v>
      </c>
      <c r="J163" s="11" t="e">
        <f t="shared" si="32"/>
        <v>#DIV/0!</v>
      </c>
      <c r="K163" s="10">
        <f t="shared" si="33"/>
        <v>500</v>
      </c>
      <c r="L163" s="11" t="e">
        <f t="shared" si="34"/>
        <v>#DIV/0!</v>
      </c>
      <c r="M163" s="10">
        <f t="shared" si="35"/>
        <v>500</v>
      </c>
      <c r="N163" s="11" t="e">
        <f t="shared" si="36"/>
        <v>#DIV/0!</v>
      </c>
      <c r="O163" s="10">
        <f t="shared" si="37"/>
        <v>500</v>
      </c>
    </row>
    <row r="164" spans="1:15" s="7" customFormat="1" ht="114.75" hidden="1" outlineLevel="7">
      <c r="A164" s="14" t="s">
        <v>208</v>
      </c>
      <c r="B164" s="20" t="s">
        <v>209</v>
      </c>
      <c r="C164" s="16"/>
      <c r="D164" s="16">
        <v>0</v>
      </c>
      <c r="E164" s="16">
        <v>0</v>
      </c>
      <c r="F164" s="16">
        <v>0</v>
      </c>
      <c r="G164" s="16">
        <v>500</v>
      </c>
      <c r="H164" s="11" t="e">
        <f t="shared" si="30"/>
        <v>#DIV/0!</v>
      </c>
      <c r="I164" s="10">
        <f t="shared" si="31"/>
        <v>500</v>
      </c>
      <c r="J164" s="11" t="e">
        <f t="shared" si="32"/>
        <v>#DIV/0!</v>
      </c>
      <c r="K164" s="10">
        <f t="shared" si="33"/>
        <v>500</v>
      </c>
      <c r="L164" s="11" t="e">
        <f t="shared" si="34"/>
        <v>#DIV/0!</v>
      </c>
      <c r="M164" s="10">
        <f t="shared" si="35"/>
        <v>500</v>
      </c>
      <c r="N164" s="11" t="e">
        <f t="shared" si="36"/>
        <v>#DIV/0!</v>
      </c>
      <c r="O164" s="10">
        <f t="shared" si="37"/>
        <v>500</v>
      </c>
    </row>
    <row r="165" spans="1:15" s="7" customFormat="1" ht="25.5" outlineLevel="7">
      <c r="A165" s="14" t="s">
        <v>334</v>
      </c>
      <c r="B165" s="20" t="s">
        <v>335</v>
      </c>
      <c r="C165" s="16">
        <v>0</v>
      </c>
      <c r="D165" s="16">
        <v>0</v>
      </c>
      <c r="E165" s="16">
        <v>0</v>
      </c>
      <c r="F165" s="16">
        <v>0</v>
      </c>
      <c r="G165" s="16">
        <v>23928.6</v>
      </c>
      <c r="H165" s="17">
        <v>0</v>
      </c>
      <c r="I165" s="18">
        <f t="shared" si="31"/>
        <v>23928.6</v>
      </c>
      <c r="J165" s="17">
        <v>0</v>
      </c>
      <c r="K165" s="18">
        <f t="shared" si="33"/>
        <v>23928.6</v>
      </c>
      <c r="L165" s="17">
        <v>0</v>
      </c>
      <c r="M165" s="18">
        <f t="shared" si="35"/>
        <v>23928.6</v>
      </c>
      <c r="N165" s="17">
        <v>0</v>
      </c>
      <c r="O165" s="18">
        <f t="shared" si="37"/>
        <v>23928.6</v>
      </c>
    </row>
    <row r="166" spans="1:15" s="7" customFormat="1" ht="72.75" customHeight="1" outlineLevel="2" collapsed="1">
      <c r="A166" s="14" t="s">
        <v>210</v>
      </c>
      <c r="B166" s="15" t="s">
        <v>211</v>
      </c>
      <c r="C166" s="16">
        <v>138367.56</v>
      </c>
      <c r="D166" s="16">
        <v>105000</v>
      </c>
      <c r="E166" s="16">
        <v>105000</v>
      </c>
      <c r="F166" s="16">
        <v>52000</v>
      </c>
      <c r="G166" s="16">
        <v>15518.1</v>
      </c>
      <c r="H166" s="17">
        <f t="shared" si="30"/>
        <v>11.215128748385823</v>
      </c>
      <c r="I166" s="18">
        <f t="shared" si="31"/>
        <v>-122849.45999999999</v>
      </c>
      <c r="J166" s="17">
        <f t="shared" si="32"/>
        <v>14.779142857142858</v>
      </c>
      <c r="K166" s="18">
        <f t="shared" si="33"/>
        <v>-89481.9</v>
      </c>
      <c r="L166" s="17">
        <f t="shared" si="34"/>
        <v>14.779142857142858</v>
      </c>
      <c r="M166" s="18">
        <f t="shared" si="35"/>
        <v>-89481.9</v>
      </c>
      <c r="N166" s="17">
        <f t="shared" si="36"/>
        <v>29.842500000000001</v>
      </c>
      <c r="O166" s="18">
        <f t="shared" si="37"/>
        <v>-36481.9</v>
      </c>
    </row>
    <row r="167" spans="1:15" s="7" customFormat="1" ht="127.5" hidden="1" outlineLevel="3">
      <c r="A167" s="14" t="s">
        <v>212</v>
      </c>
      <c r="B167" s="20" t="s">
        <v>213</v>
      </c>
      <c r="C167" s="16"/>
      <c r="D167" s="16">
        <v>105000</v>
      </c>
      <c r="E167" s="16">
        <v>105000</v>
      </c>
      <c r="F167" s="16">
        <v>26000</v>
      </c>
      <c r="G167" s="16">
        <v>3468.3</v>
      </c>
      <c r="H167" s="11" t="e">
        <f t="shared" si="30"/>
        <v>#DIV/0!</v>
      </c>
      <c r="I167" s="10">
        <f t="shared" si="31"/>
        <v>3468.3</v>
      </c>
      <c r="J167" s="11">
        <f t="shared" si="32"/>
        <v>3.3031428571428574</v>
      </c>
      <c r="K167" s="10">
        <f t="shared" si="33"/>
        <v>-101531.7</v>
      </c>
      <c r="L167" s="11">
        <f t="shared" si="34"/>
        <v>3.3031428571428574</v>
      </c>
      <c r="M167" s="10">
        <f t="shared" si="35"/>
        <v>-101531.7</v>
      </c>
      <c r="N167" s="11">
        <f t="shared" si="36"/>
        <v>13.339615384615385</v>
      </c>
      <c r="O167" s="10">
        <f t="shared" si="37"/>
        <v>-22531.7</v>
      </c>
    </row>
    <row r="168" spans="1:15" s="7" customFormat="1" ht="127.5" hidden="1" outlineLevel="7">
      <c r="A168" s="14" t="s">
        <v>212</v>
      </c>
      <c r="B168" s="20" t="s">
        <v>213</v>
      </c>
      <c r="C168" s="16"/>
      <c r="D168" s="16">
        <v>105000</v>
      </c>
      <c r="E168" s="16">
        <v>105000</v>
      </c>
      <c r="F168" s="16">
        <v>26000</v>
      </c>
      <c r="G168" s="16">
        <v>3468.3</v>
      </c>
      <c r="H168" s="11" t="e">
        <f t="shared" si="30"/>
        <v>#DIV/0!</v>
      </c>
      <c r="I168" s="10">
        <f t="shared" si="31"/>
        <v>3468.3</v>
      </c>
      <c r="J168" s="11">
        <f t="shared" si="32"/>
        <v>3.3031428571428574</v>
      </c>
      <c r="K168" s="10">
        <f t="shared" si="33"/>
        <v>-101531.7</v>
      </c>
      <c r="L168" s="11">
        <f t="shared" si="34"/>
        <v>3.3031428571428574</v>
      </c>
      <c r="M168" s="10">
        <f t="shared" si="35"/>
        <v>-101531.7</v>
      </c>
      <c r="N168" s="11">
        <f t="shared" si="36"/>
        <v>13.339615384615385</v>
      </c>
      <c r="O168" s="10">
        <f t="shared" si="37"/>
        <v>-22531.7</v>
      </c>
    </row>
    <row r="169" spans="1:15" s="7" customFormat="1" ht="28.5" customHeight="1" outlineLevel="2" collapsed="1">
      <c r="A169" s="14" t="s">
        <v>214</v>
      </c>
      <c r="B169" s="15" t="s">
        <v>215</v>
      </c>
      <c r="C169" s="16">
        <v>743675.32</v>
      </c>
      <c r="D169" s="16">
        <v>209000</v>
      </c>
      <c r="E169" s="16">
        <v>209000</v>
      </c>
      <c r="F169" s="16">
        <v>199000</v>
      </c>
      <c r="G169" s="16">
        <v>561247.04</v>
      </c>
      <c r="H169" s="17">
        <f t="shared" si="30"/>
        <v>75.469364776015439</v>
      </c>
      <c r="I169" s="18">
        <f t="shared" si="31"/>
        <v>-182428.27999999991</v>
      </c>
      <c r="J169" s="17">
        <f t="shared" si="32"/>
        <v>268.53925358851677</v>
      </c>
      <c r="K169" s="18">
        <f t="shared" si="33"/>
        <v>352247.04000000004</v>
      </c>
      <c r="L169" s="17">
        <f t="shared" si="34"/>
        <v>268.53925358851677</v>
      </c>
      <c r="M169" s="18">
        <f t="shared" si="35"/>
        <v>352247.04000000004</v>
      </c>
      <c r="N169" s="17">
        <f t="shared" si="36"/>
        <v>282.03368844221109</v>
      </c>
      <c r="O169" s="18">
        <f t="shared" si="37"/>
        <v>362247.04000000004</v>
      </c>
    </row>
    <row r="170" spans="1:15" s="7" customFormat="1" ht="51" hidden="1" outlineLevel="3">
      <c r="A170" s="6" t="s">
        <v>216</v>
      </c>
      <c r="B170" s="12" t="s">
        <v>217</v>
      </c>
      <c r="C170" s="13"/>
      <c r="D170" s="13">
        <v>209000</v>
      </c>
      <c r="E170" s="13">
        <v>209000</v>
      </c>
      <c r="F170" s="13">
        <v>112000</v>
      </c>
      <c r="G170" s="13">
        <v>162584.32999999999</v>
      </c>
      <c r="H170" s="11" t="e">
        <f t="shared" si="30"/>
        <v>#DIV/0!</v>
      </c>
      <c r="I170" s="10">
        <f t="shared" si="31"/>
        <v>162584.32999999999</v>
      </c>
      <c r="J170" s="11">
        <f t="shared" si="32"/>
        <v>77.791545454545457</v>
      </c>
      <c r="K170" s="10">
        <f t="shared" si="33"/>
        <v>-46415.670000000013</v>
      </c>
      <c r="L170" s="11">
        <f t="shared" si="34"/>
        <v>77.791545454545457</v>
      </c>
      <c r="M170" s="10">
        <f t="shared" si="35"/>
        <v>-46415.670000000013</v>
      </c>
      <c r="N170" s="11">
        <f t="shared" si="36"/>
        <v>145.16458035714282</v>
      </c>
      <c r="O170" s="10">
        <f t="shared" si="37"/>
        <v>50584.329999999987</v>
      </c>
    </row>
    <row r="171" spans="1:15" s="7" customFormat="1" ht="51" hidden="1" outlineLevel="4">
      <c r="A171" s="6" t="s">
        <v>216</v>
      </c>
      <c r="B171" s="12" t="s">
        <v>217</v>
      </c>
      <c r="C171" s="13"/>
      <c r="D171" s="13">
        <v>0</v>
      </c>
      <c r="E171" s="13">
        <v>0</v>
      </c>
      <c r="F171" s="13">
        <v>0</v>
      </c>
      <c r="G171" s="13">
        <v>36091.1</v>
      </c>
      <c r="H171" s="11" t="e">
        <f t="shared" si="30"/>
        <v>#DIV/0!</v>
      </c>
      <c r="I171" s="10">
        <f t="shared" si="31"/>
        <v>36091.1</v>
      </c>
      <c r="J171" s="11" t="e">
        <f t="shared" si="32"/>
        <v>#DIV/0!</v>
      </c>
      <c r="K171" s="10">
        <f t="shared" si="33"/>
        <v>36091.1</v>
      </c>
      <c r="L171" s="11" t="e">
        <f t="shared" si="34"/>
        <v>#DIV/0!</v>
      </c>
      <c r="M171" s="10">
        <f t="shared" si="35"/>
        <v>36091.1</v>
      </c>
      <c r="N171" s="11" t="e">
        <f t="shared" si="36"/>
        <v>#DIV/0!</v>
      </c>
      <c r="O171" s="10">
        <f t="shared" si="37"/>
        <v>36091.1</v>
      </c>
    </row>
    <row r="172" spans="1:15" s="7" customFormat="1" ht="51" hidden="1" outlineLevel="7">
      <c r="A172" s="14" t="s">
        <v>216</v>
      </c>
      <c r="B172" s="15" t="s">
        <v>217</v>
      </c>
      <c r="C172" s="16"/>
      <c r="D172" s="16">
        <v>0</v>
      </c>
      <c r="E172" s="16">
        <v>0</v>
      </c>
      <c r="F172" s="16">
        <v>0</v>
      </c>
      <c r="G172" s="16">
        <v>36091.1</v>
      </c>
      <c r="H172" s="11" t="e">
        <f t="shared" si="30"/>
        <v>#DIV/0!</v>
      </c>
      <c r="I172" s="10">
        <f t="shared" si="31"/>
        <v>36091.1</v>
      </c>
      <c r="J172" s="11" t="e">
        <f t="shared" si="32"/>
        <v>#DIV/0!</v>
      </c>
      <c r="K172" s="10">
        <f t="shared" si="33"/>
        <v>36091.1</v>
      </c>
      <c r="L172" s="11" t="e">
        <f t="shared" si="34"/>
        <v>#DIV/0!</v>
      </c>
      <c r="M172" s="10">
        <f t="shared" si="35"/>
        <v>36091.1</v>
      </c>
      <c r="N172" s="11" t="e">
        <f t="shared" si="36"/>
        <v>#DIV/0!</v>
      </c>
      <c r="O172" s="10">
        <f t="shared" si="37"/>
        <v>36091.1</v>
      </c>
    </row>
    <row r="173" spans="1:15" s="7" customFormat="1" ht="102" hidden="1" outlineLevel="4">
      <c r="A173" s="6" t="s">
        <v>218</v>
      </c>
      <c r="B173" s="19" t="s">
        <v>219</v>
      </c>
      <c r="C173" s="13"/>
      <c r="D173" s="13">
        <v>209000</v>
      </c>
      <c r="E173" s="13">
        <v>209000</v>
      </c>
      <c r="F173" s="13">
        <v>112000</v>
      </c>
      <c r="G173" s="13">
        <v>126493.23</v>
      </c>
      <c r="H173" s="11" t="e">
        <f t="shared" si="30"/>
        <v>#DIV/0!</v>
      </c>
      <c r="I173" s="10">
        <f t="shared" si="31"/>
        <v>126493.23</v>
      </c>
      <c r="J173" s="11">
        <f t="shared" si="32"/>
        <v>60.523076555023927</v>
      </c>
      <c r="K173" s="10">
        <f t="shared" si="33"/>
        <v>-82506.77</v>
      </c>
      <c r="L173" s="11">
        <f t="shared" si="34"/>
        <v>60.523076555023927</v>
      </c>
      <c r="M173" s="10">
        <f t="shared" si="35"/>
        <v>-82506.77</v>
      </c>
      <c r="N173" s="11">
        <f t="shared" si="36"/>
        <v>112.94038392857142</v>
      </c>
      <c r="O173" s="10">
        <f t="shared" si="37"/>
        <v>14493.229999999996</v>
      </c>
    </row>
    <row r="174" spans="1:15" s="7" customFormat="1" ht="102" hidden="1" outlineLevel="7">
      <c r="A174" s="14" t="s">
        <v>218</v>
      </c>
      <c r="B174" s="20" t="s">
        <v>219</v>
      </c>
      <c r="C174" s="16"/>
      <c r="D174" s="16">
        <v>209000</v>
      </c>
      <c r="E174" s="16">
        <v>209000</v>
      </c>
      <c r="F174" s="16">
        <v>112000</v>
      </c>
      <c r="G174" s="16">
        <v>126493.23</v>
      </c>
      <c r="H174" s="11" t="e">
        <f t="shared" si="30"/>
        <v>#DIV/0!</v>
      </c>
      <c r="I174" s="10">
        <f t="shared" si="31"/>
        <v>126493.23</v>
      </c>
      <c r="J174" s="11">
        <f t="shared" si="32"/>
        <v>60.523076555023927</v>
      </c>
      <c r="K174" s="10">
        <f t="shared" si="33"/>
        <v>-82506.77</v>
      </c>
      <c r="L174" s="11">
        <f t="shared" si="34"/>
        <v>60.523076555023927</v>
      </c>
      <c r="M174" s="10">
        <f t="shared" si="35"/>
        <v>-82506.77</v>
      </c>
      <c r="N174" s="11">
        <f t="shared" si="36"/>
        <v>112.94038392857142</v>
      </c>
      <c r="O174" s="10">
        <f t="shared" si="37"/>
        <v>14493.229999999996</v>
      </c>
    </row>
    <row r="175" spans="1:15" s="7" customFormat="1" outlineLevel="1">
      <c r="A175" s="6" t="s">
        <v>220</v>
      </c>
      <c r="B175" s="12" t="s">
        <v>221</v>
      </c>
      <c r="C175" s="13">
        <f>C176+C179</f>
        <v>0</v>
      </c>
      <c r="D175" s="13">
        <f t="shared" ref="D175:G175" si="39">D176+D179</f>
        <v>0</v>
      </c>
      <c r="E175" s="13">
        <f t="shared" si="39"/>
        <v>1769710</v>
      </c>
      <c r="F175" s="13">
        <f t="shared" si="39"/>
        <v>1769710</v>
      </c>
      <c r="G175" s="13">
        <f t="shared" si="39"/>
        <v>2396871.96</v>
      </c>
      <c r="H175" s="11">
        <v>0</v>
      </c>
      <c r="I175" s="10">
        <f t="shared" si="31"/>
        <v>2396871.96</v>
      </c>
      <c r="J175" s="11">
        <v>0</v>
      </c>
      <c r="K175" s="10">
        <f t="shared" si="33"/>
        <v>2396871.96</v>
      </c>
      <c r="L175" s="11">
        <f t="shared" si="34"/>
        <v>135.43868543433669</v>
      </c>
      <c r="M175" s="10">
        <f t="shared" si="35"/>
        <v>627161.96</v>
      </c>
      <c r="N175" s="11">
        <f t="shared" si="36"/>
        <v>135.43868543433669</v>
      </c>
      <c r="O175" s="10">
        <f t="shared" si="37"/>
        <v>627161.96</v>
      </c>
    </row>
    <row r="176" spans="1:15" s="7" customFormat="1" outlineLevel="2" collapsed="1">
      <c r="A176" s="14" t="s">
        <v>222</v>
      </c>
      <c r="B176" s="15" t="s">
        <v>223</v>
      </c>
      <c r="C176" s="16">
        <v>0</v>
      </c>
      <c r="D176" s="16">
        <v>0</v>
      </c>
      <c r="E176" s="16">
        <v>0</v>
      </c>
      <c r="F176" s="16">
        <v>0</v>
      </c>
      <c r="G176" s="16">
        <v>-221.54</v>
      </c>
      <c r="H176" s="17">
        <v>0</v>
      </c>
      <c r="I176" s="18">
        <f t="shared" si="31"/>
        <v>-221.54</v>
      </c>
      <c r="J176" s="17">
        <v>0</v>
      </c>
      <c r="K176" s="18">
        <f t="shared" si="33"/>
        <v>-221.54</v>
      </c>
      <c r="L176" s="17">
        <v>0</v>
      </c>
      <c r="M176" s="18">
        <f t="shared" si="35"/>
        <v>-221.54</v>
      </c>
      <c r="N176" s="17">
        <v>0</v>
      </c>
      <c r="O176" s="18">
        <f t="shared" si="37"/>
        <v>-221.54</v>
      </c>
    </row>
    <row r="177" spans="1:15" s="7" customFormat="1" ht="25.5" hidden="1" outlineLevel="3">
      <c r="A177" s="14" t="s">
        <v>224</v>
      </c>
      <c r="B177" s="15" t="s">
        <v>225</v>
      </c>
      <c r="C177" s="16"/>
      <c r="D177" s="16">
        <v>0</v>
      </c>
      <c r="E177" s="16">
        <v>0</v>
      </c>
      <c r="F177" s="16">
        <v>0</v>
      </c>
      <c r="G177" s="16">
        <v>-221.54</v>
      </c>
      <c r="H177" s="11" t="e">
        <f t="shared" si="30"/>
        <v>#DIV/0!</v>
      </c>
      <c r="I177" s="10">
        <f t="shared" si="31"/>
        <v>-221.54</v>
      </c>
      <c r="J177" s="11" t="e">
        <f t="shared" si="32"/>
        <v>#DIV/0!</v>
      </c>
      <c r="K177" s="10">
        <f t="shared" si="33"/>
        <v>-221.54</v>
      </c>
      <c r="L177" s="11" t="e">
        <f t="shared" si="34"/>
        <v>#DIV/0!</v>
      </c>
      <c r="M177" s="10">
        <f t="shared" si="35"/>
        <v>-221.54</v>
      </c>
      <c r="N177" s="11" t="e">
        <f t="shared" si="36"/>
        <v>#DIV/0!</v>
      </c>
      <c r="O177" s="10">
        <f t="shared" si="37"/>
        <v>-221.54</v>
      </c>
    </row>
    <row r="178" spans="1:15" s="7" customFormat="1" ht="25.5" hidden="1" outlineLevel="7">
      <c r="A178" s="14" t="s">
        <v>224</v>
      </c>
      <c r="B178" s="15" t="s">
        <v>225</v>
      </c>
      <c r="C178" s="16"/>
      <c r="D178" s="16">
        <v>0</v>
      </c>
      <c r="E178" s="16">
        <v>0</v>
      </c>
      <c r="F178" s="16">
        <v>0</v>
      </c>
      <c r="G178" s="16">
        <v>-221.54</v>
      </c>
      <c r="H178" s="11" t="e">
        <f t="shared" si="30"/>
        <v>#DIV/0!</v>
      </c>
      <c r="I178" s="10">
        <f t="shared" si="31"/>
        <v>-221.54</v>
      </c>
      <c r="J178" s="11" t="e">
        <f t="shared" si="32"/>
        <v>#DIV/0!</v>
      </c>
      <c r="K178" s="10">
        <f t="shared" si="33"/>
        <v>-221.54</v>
      </c>
      <c r="L178" s="11" t="e">
        <f t="shared" si="34"/>
        <v>#DIV/0!</v>
      </c>
      <c r="M178" s="10">
        <f t="shared" si="35"/>
        <v>-221.54</v>
      </c>
      <c r="N178" s="11" t="e">
        <f t="shared" si="36"/>
        <v>#DIV/0!</v>
      </c>
      <c r="O178" s="10">
        <f t="shared" si="37"/>
        <v>-221.54</v>
      </c>
    </row>
    <row r="179" spans="1:15" s="7" customFormat="1" outlineLevel="2" collapsed="1">
      <c r="A179" s="14" t="s">
        <v>226</v>
      </c>
      <c r="B179" s="15" t="s">
        <v>227</v>
      </c>
      <c r="C179" s="16">
        <v>0</v>
      </c>
      <c r="D179" s="16">
        <v>0</v>
      </c>
      <c r="E179" s="16">
        <v>1769710</v>
      </c>
      <c r="F179" s="16">
        <v>1769710</v>
      </c>
      <c r="G179" s="16">
        <v>2397093.5</v>
      </c>
      <c r="H179" s="17">
        <v>0</v>
      </c>
      <c r="I179" s="18">
        <f t="shared" si="31"/>
        <v>2397093.5</v>
      </c>
      <c r="J179" s="17">
        <v>0</v>
      </c>
      <c r="K179" s="18">
        <f t="shared" si="33"/>
        <v>2397093.5</v>
      </c>
      <c r="L179" s="17">
        <f t="shared" si="34"/>
        <v>135.45120386956054</v>
      </c>
      <c r="M179" s="18">
        <f t="shared" si="35"/>
        <v>627383.5</v>
      </c>
      <c r="N179" s="17">
        <f t="shared" si="36"/>
        <v>135.45120386956054</v>
      </c>
      <c r="O179" s="18">
        <f t="shared" si="37"/>
        <v>627383.5</v>
      </c>
    </row>
    <row r="180" spans="1:15" s="7" customFormat="1" ht="25.5" hidden="1" outlineLevel="3">
      <c r="A180" s="6" t="s">
        <v>228</v>
      </c>
      <c r="B180" s="12" t="s">
        <v>229</v>
      </c>
      <c r="C180" s="13"/>
      <c r="D180" s="13">
        <v>0</v>
      </c>
      <c r="E180" s="13">
        <v>1769710</v>
      </c>
      <c r="F180" s="13">
        <v>0</v>
      </c>
      <c r="G180" s="13">
        <v>0</v>
      </c>
      <c r="H180" s="11" t="e">
        <f t="shared" si="30"/>
        <v>#DIV/0!</v>
      </c>
      <c r="I180" s="10">
        <f t="shared" si="31"/>
        <v>0</v>
      </c>
      <c r="J180" s="11" t="e">
        <f t="shared" si="32"/>
        <v>#DIV/0!</v>
      </c>
      <c r="K180" s="10">
        <f t="shared" si="33"/>
        <v>0</v>
      </c>
      <c r="L180" s="11">
        <f t="shared" si="34"/>
        <v>0</v>
      </c>
      <c r="M180" s="10">
        <f t="shared" si="35"/>
        <v>-1769710</v>
      </c>
      <c r="N180" s="11" t="e">
        <f t="shared" si="36"/>
        <v>#DIV/0!</v>
      </c>
      <c r="O180" s="10">
        <f t="shared" si="37"/>
        <v>0</v>
      </c>
    </row>
    <row r="181" spans="1:15" s="7" customFormat="1" ht="25.5" hidden="1" outlineLevel="7">
      <c r="A181" s="14" t="s">
        <v>228</v>
      </c>
      <c r="B181" s="15" t="s">
        <v>229</v>
      </c>
      <c r="C181" s="16"/>
      <c r="D181" s="16">
        <v>0</v>
      </c>
      <c r="E181" s="16">
        <v>1769710</v>
      </c>
      <c r="F181" s="16">
        <v>0</v>
      </c>
      <c r="G181" s="16">
        <v>0</v>
      </c>
      <c r="H181" s="11" t="e">
        <f t="shared" si="30"/>
        <v>#DIV/0!</v>
      </c>
      <c r="I181" s="10">
        <f t="shared" si="31"/>
        <v>0</v>
      </c>
      <c r="J181" s="11" t="e">
        <f t="shared" si="32"/>
        <v>#DIV/0!</v>
      </c>
      <c r="K181" s="10">
        <f t="shared" si="33"/>
        <v>0</v>
      </c>
      <c r="L181" s="11">
        <f t="shared" si="34"/>
        <v>0</v>
      </c>
      <c r="M181" s="10">
        <f t="shared" si="35"/>
        <v>-1769710</v>
      </c>
      <c r="N181" s="11" t="e">
        <f t="shared" si="36"/>
        <v>#DIV/0!</v>
      </c>
      <c r="O181" s="10">
        <f t="shared" si="37"/>
        <v>0</v>
      </c>
    </row>
    <row r="182" spans="1:15" s="7" customFormat="1">
      <c r="A182" s="6" t="s">
        <v>230</v>
      </c>
      <c r="B182" s="12" t="s">
        <v>231</v>
      </c>
      <c r="C182" s="13">
        <f>C183+C227+C233+C238</f>
        <v>141412863.95000002</v>
      </c>
      <c r="D182" s="13">
        <f t="shared" ref="D182:G182" si="40">D183+D227+D233+D238</f>
        <v>272701423.73000002</v>
      </c>
      <c r="E182" s="13">
        <f t="shared" si="40"/>
        <v>336070489.44</v>
      </c>
      <c r="F182" s="13">
        <f t="shared" si="40"/>
        <v>145127283.38</v>
      </c>
      <c r="G182" s="13">
        <f t="shared" si="40"/>
        <v>141216722.35999998</v>
      </c>
      <c r="H182" s="11">
        <f t="shared" si="30"/>
        <v>99.86129862268443</v>
      </c>
      <c r="I182" s="10">
        <f t="shared" si="31"/>
        <v>-196141.59000003338</v>
      </c>
      <c r="J182" s="11">
        <f t="shared" si="32"/>
        <v>51.784372970424165</v>
      </c>
      <c r="K182" s="10">
        <f t="shared" si="33"/>
        <v>-131484701.37000003</v>
      </c>
      <c r="L182" s="11">
        <f t="shared" si="34"/>
        <v>42.019971046940725</v>
      </c>
      <c r="M182" s="10">
        <f t="shared" si="35"/>
        <v>-194853767.08000001</v>
      </c>
      <c r="N182" s="11">
        <f t="shared" si="36"/>
        <v>97.305426706182715</v>
      </c>
      <c r="O182" s="10">
        <f t="shared" si="37"/>
        <v>-3910561.0200000107</v>
      </c>
    </row>
    <row r="183" spans="1:15" s="7" customFormat="1" ht="38.25" outlineLevel="1">
      <c r="A183" s="6" t="s">
        <v>232</v>
      </c>
      <c r="B183" s="12" t="s">
        <v>233</v>
      </c>
      <c r="C183" s="13">
        <f>C184+C188+C198+C220</f>
        <v>141421407.5</v>
      </c>
      <c r="D183" s="13">
        <f t="shared" ref="D183:G183" si="41">D184+D188+D198+D220</f>
        <v>272701423.73000002</v>
      </c>
      <c r="E183" s="13">
        <f t="shared" si="41"/>
        <v>335686771.44</v>
      </c>
      <c r="F183" s="13">
        <f t="shared" si="41"/>
        <v>144743565.38</v>
      </c>
      <c r="G183" s="13">
        <f t="shared" si="41"/>
        <v>144462703.01999998</v>
      </c>
      <c r="H183" s="11">
        <f t="shared" si="30"/>
        <v>102.15051990625959</v>
      </c>
      <c r="I183" s="10">
        <f t="shared" si="31"/>
        <v>3041295.5199999809</v>
      </c>
      <c r="J183" s="11">
        <f t="shared" si="32"/>
        <v>52.974678695858813</v>
      </c>
      <c r="K183" s="10">
        <f t="shared" si="33"/>
        <v>-128238720.71000004</v>
      </c>
      <c r="L183" s="11">
        <f t="shared" si="34"/>
        <v>43.034970487605577</v>
      </c>
      <c r="M183" s="10">
        <f t="shared" si="35"/>
        <v>-191224068.42000002</v>
      </c>
      <c r="N183" s="11">
        <f t="shared" si="36"/>
        <v>99.805958655735296</v>
      </c>
      <c r="O183" s="10">
        <f t="shared" si="37"/>
        <v>-280862.36000001431</v>
      </c>
    </row>
    <row r="184" spans="1:15" s="7" customFormat="1" ht="25.5" outlineLevel="2" collapsed="1">
      <c r="A184" s="14" t="s">
        <v>234</v>
      </c>
      <c r="B184" s="15" t="s">
        <v>235</v>
      </c>
      <c r="C184" s="16">
        <v>51679500</v>
      </c>
      <c r="D184" s="16">
        <v>104110700</v>
      </c>
      <c r="E184" s="16">
        <v>104110700</v>
      </c>
      <c r="F184" s="16">
        <v>52055300</v>
      </c>
      <c r="G184" s="16">
        <v>52053700</v>
      </c>
      <c r="H184" s="17">
        <f t="shared" si="30"/>
        <v>100.724078212831</v>
      </c>
      <c r="I184" s="18">
        <f t="shared" si="31"/>
        <v>374200</v>
      </c>
      <c r="J184" s="17">
        <f t="shared" si="32"/>
        <v>49.998415148490984</v>
      </c>
      <c r="K184" s="18">
        <f t="shared" si="33"/>
        <v>-52057000</v>
      </c>
      <c r="L184" s="17">
        <f t="shared" si="34"/>
        <v>49.998415148490984</v>
      </c>
      <c r="M184" s="18">
        <f t="shared" si="35"/>
        <v>-52057000</v>
      </c>
      <c r="N184" s="17">
        <f t="shared" si="36"/>
        <v>99.996926345636268</v>
      </c>
      <c r="O184" s="18">
        <f t="shared" si="37"/>
        <v>-1600</v>
      </c>
    </row>
    <row r="185" spans="1:15" s="7" customFormat="1" ht="25.5" hidden="1" outlineLevel="3">
      <c r="A185" s="14" t="s">
        <v>236</v>
      </c>
      <c r="B185" s="15" t="s">
        <v>237</v>
      </c>
      <c r="C185" s="16"/>
      <c r="D185" s="16">
        <v>104110700</v>
      </c>
      <c r="E185" s="16">
        <v>104110700</v>
      </c>
      <c r="F185" s="16">
        <v>20822000</v>
      </c>
      <c r="G185" s="16">
        <v>20822000</v>
      </c>
      <c r="H185" s="11" t="e">
        <f t="shared" si="30"/>
        <v>#DIV/0!</v>
      </c>
      <c r="I185" s="10">
        <f t="shared" si="31"/>
        <v>20822000</v>
      </c>
      <c r="J185" s="11">
        <f t="shared" si="32"/>
        <v>19.99986552775075</v>
      </c>
      <c r="K185" s="10">
        <f t="shared" si="33"/>
        <v>-83288700</v>
      </c>
      <c r="L185" s="11">
        <f t="shared" si="34"/>
        <v>19.99986552775075</v>
      </c>
      <c r="M185" s="10">
        <f t="shared" si="35"/>
        <v>-83288700</v>
      </c>
      <c r="N185" s="11">
        <f t="shared" si="36"/>
        <v>100</v>
      </c>
      <c r="O185" s="10">
        <f t="shared" si="37"/>
        <v>0</v>
      </c>
    </row>
    <row r="186" spans="1:15" s="7" customFormat="1" ht="25.5" hidden="1" outlineLevel="4">
      <c r="A186" s="14" t="s">
        <v>238</v>
      </c>
      <c r="B186" s="15" t="s">
        <v>239</v>
      </c>
      <c r="C186" s="16"/>
      <c r="D186" s="16">
        <v>104110700</v>
      </c>
      <c r="E186" s="16">
        <v>104110700</v>
      </c>
      <c r="F186" s="16">
        <v>20822000</v>
      </c>
      <c r="G186" s="16">
        <v>20822000</v>
      </c>
      <c r="H186" s="11" t="e">
        <f t="shared" si="30"/>
        <v>#DIV/0!</v>
      </c>
      <c r="I186" s="10">
        <f t="shared" si="31"/>
        <v>20822000</v>
      </c>
      <c r="J186" s="11">
        <f t="shared" si="32"/>
        <v>19.99986552775075</v>
      </c>
      <c r="K186" s="10">
        <f t="shared" si="33"/>
        <v>-83288700</v>
      </c>
      <c r="L186" s="11">
        <f t="shared" si="34"/>
        <v>19.99986552775075</v>
      </c>
      <c r="M186" s="10">
        <f t="shared" si="35"/>
        <v>-83288700</v>
      </c>
      <c r="N186" s="11">
        <f t="shared" si="36"/>
        <v>100</v>
      </c>
      <c r="O186" s="10">
        <f t="shared" si="37"/>
        <v>0</v>
      </c>
    </row>
    <row r="187" spans="1:15" s="7" customFormat="1" ht="25.5" hidden="1" outlineLevel="7">
      <c r="A187" s="14" t="s">
        <v>238</v>
      </c>
      <c r="B187" s="15" t="s">
        <v>239</v>
      </c>
      <c r="C187" s="16"/>
      <c r="D187" s="16">
        <v>104110700</v>
      </c>
      <c r="E187" s="16">
        <v>104110700</v>
      </c>
      <c r="F187" s="16">
        <v>20822000</v>
      </c>
      <c r="G187" s="16">
        <v>20822000</v>
      </c>
      <c r="H187" s="11" t="e">
        <f t="shared" si="30"/>
        <v>#DIV/0!</v>
      </c>
      <c r="I187" s="10">
        <f t="shared" si="31"/>
        <v>20822000</v>
      </c>
      <c r="J187" s="11">
        <f t="shared" si="32"/>
        <v>19.99986552775075</v>
      </c>
      <c r="K187" s="10">
        <f t="shared" si="33"/>
        <v>-83288700</v>
      </c>
      <c r="L187" s="11">
        <f t="shared" si="34"/>
        <v>19.99986552775075</v>
      </c>
      <c r="M187" s="10">
        <f t="shared" si="35"/>
        <v>-83288700</v>
      </c>
      <c r="N187" s="11">
        <f t="shared" si="36"/>
        <v>100</v>
      </c>
      <c r="O187" s="10">
        <f t="shared" si="37"/>
        <v>0</v>
      </c>
    </row>
    <row r="188" spans="1:15" s="7" customFormat="1" ht="38.25" outlineLevel="2" collapsed="1">
      <c r="A188" s="14" t="s">
        <v>240</v>
      </c>
      <c r="B188" s="15" t="s">
        <v>241</v>
      </c>
      <c r="C188" s="16">
        <v>7552405.7999999998</v>
      </c>
      <c r="D188" s="16">
        <v>7611600</v>
      </c>
      <c r="E188" s="16">
        <v>59743007.82</v>
      </c>
      <c r="F188" s="16">
        <v>7782435.1200000001</v>
      </c>
      <c r="G188" s="16">
        <v>7551435.1200000001</v>
      </c>
      <c r="H188" s="17">
        <f t="shared" si="30"/>
        <v>99.987147406724361</v>
      </c>
      <c r="I188" s="18">
        <f t="shared" si="31"/>
        <v>-970.67999999970198</v>
      </c>
      <c r="J188" s="17">
        <f t="shared" si="32"/>
        <v>99.209563298123911</v>
      </c>
      <c r="K188" s="18">
        <f t="shared" si="33"/>
        <v>-60164.879999999888</v>
      </c>
      <c r="L188" s="17">
        <f t="shared" si="34"/>
        <v>12.639864304709524</v>
      </c>
      <c r="M188" s="18">
        <f t="shared" si="35"/>
        <v>-52191572.700000003</v>
      </c>
      <c r="N188" s="17">
        <f t="shared" si="36"/>
        <v>97.031777375100049</v>
      </c>
      <c r="O188" s="18">
        <f t="shared" si="37"/>
        <v>-231000</v>
      </c>
    </row>
    <row r="189" spans="1:15" s="7" customFormat="1" ht="51" hidden="1" outlineLevel="3">
      <c r="A189" s="14" t="s">
        <v>242</v>
      </c>
      <c r="B189" s="15" t="s">
        <v>243</v>
      </c>
      <c r="C189" s="16"/>
      <c r="D189" s="16">
        <v>0</v>
      </c>
      <c r="E189" s="16">
        <v>11504325.630000001</v>
      </c>
      <c r="F189" s="16">
        <v>1544291.72</v>
      </c>
      <c r="G189" s="16">
        <v>1544291.72</v>
      </c>
      <c r="H189" s="11" t="e">
        <f t="shared" si="30"/>
        <v>#DIV/0!</v>
      </c>
      <c r="I189" s="10">
        <f t="shared" si="31"/>
        <v>1544291.72</v>
      </c>
      <c r="J189" s="11" t="e">
        <f t="shared" si="32"/>
        <v>#DIV/0!</v>
      </c>
      <c r="K189" s="10">
        <f t="shared" si="33"/>
        <v>1544291.72</v>
      </c>
      <c r="L189" s="11">
        <f t="shared" si="34"/>
        <v>13.423574485521581</v>
      </c>
      <c r="M189" s="10">
        <f t="shared" si="35"/>
        <v>-9960033.9100000001</v>
      </c>
      <c r="N189" s="11">
        <f t="shared" si="36"/>
        <v>100</v>
      </c>
      <c r="O189" s="10">
        <f t="shared" si="37"/>
        <v>0</v>
      </c>
    </row>
    <row r="190" spans="1:15" s="7" customFormat="1" ht="38.25" hidden="1" outlineLevel="4">
      <c r="A190" s="14" t="s">
        <v>244</v>
      </c>
      <c r="B190" s="15" t="s">
        <v>245</v>
      </c>
      <c r="C190" s="16"/>
      <c r="D190" s="16">
        <v>0</v>
      </c>
      <c r="E190" s="16">
        <v>11504325.630000001</v>
      </c>
      <c r="F190" s="16">
        <v>1544291.72</v>
      </c>
      <c r="G190" s="16">
        <v>1544291.72</v>
      </c>
      <c r="H190" s="11" t="e">
        <f t="shared" si="30"/>
        <v>#DIV/0!</v>
      </c>
      <c r="I190" s="10">
        <f t="shared" si="31"/>
        <v>1544291.72</v>
      </c>
      <c r="J190" s="11" t="e">
        <f t="shared" si="32"/>
        <v>#DIV/0!</v>
      </c>
      <c r="K190" s="10">
        <f t="shared" si="33"/>
        <v>1544291.72</v>
      </c>
      <c r="L190" s="11">
        <f t="shared" si="34"/>
        <v>13.423574485521581</v>
      </c>
      <c r="M190" s="10">
        <f t="shared" si="35"/>
        <v>-9960033.9100000001</v>
      </c>
      <c r="N190" s="11">
        <f t="shared" si="36"/>
        <v>100</v>
      </c>
      <c r="O190" s="10">
        <f t="shared" si="37"/>
        <v>0</v>
      </c>
    </row>
    <row r="191" spans="1:15" s="7" customFormat="1" ht="38.25" hidden="1" outlineLevel="7">
      <c r="A191" s="14" t="s">
        <v>244</v>
      </c>
      <c r="B191" s="15" t="s">
        <v>245</v>
      </c>
      <c r="C191" s="16"/>
      <c r="D191" s="16">
        <v>0</v>
      </c>
      <c r="E191" s="16">
        <v>11504325.630000001</v>
      </c>
      <c r="F191" s="16">
        <v>1544291.72</v>
      </c>
      <c r="G191" s="16">
        <v>1544291.72</v>
      </c>
      <c r="H191" s="11" t="e">
        <f t="shared" si="30"/>
        <v>#DIV/0!</v>
      </c>
      <c r="I191" s="10">
        <f t="shared" si="31"/>
        <v>1544291.72</v>
      </c>
      <c r="J191" s="11" t="e">
        <f t="shared" si="32"/>
        <v>#DIV/0!</v>
      </c>
      <c r="K191" s="10">
        <f t="shared" si="33"/>
        <v>1544291.72</v>
      </c>
      <c r="L191" s="11">
        <f t="shared" si="34"/>
        <v>13.423574485521581</v>
      </c>
      <c r="M191" s="10">
        <f t="shared" si="35"/>
        <v>-9960033.9100000001</v>
      </c>
      <c r="N191" s="11">
        <f t="shared" si="36"/>
        <v>100</v>
      </c>
      <c r="O191" s="10">
        <f t="shared" si="37"/>
        <v>0</v>
      </c>
    </row>
    <row r="192" spans="1:15" s="7" customFormat="1" ht="51" hidden="1" outlineLevel="3">
      <c r="A192" s="14" t="s">
        <v>246</v>
      </c>
      <c r="B192" s="15" t="s">
        <v>247</v>
      </c>
      <c r="C192" s="16"/>
      <c r="D192" s="16">
        <v>0</v>
      </c>
      <c r="E192" s="16">
        <v>1000000</v>
      </c>
      <c r="F192" s="16">
        <v>0</v>
      </c>
      <c r="G192" s="16">
        <v>0</v>
      </c>
      <c r="H192" s="11" t="e">
        <f t="shared" si="30"/>
        <v>#DIV/0!</v>
      </c>
      <c r="I192" s="10">
        <f t="shared" si="31"/>
        <v>0</v>
      </c>
      <c r="J192" s="11" t="e">
        <f t="shared" si="32"/>
        <v>#DIV/0!</v>
      </c>
      <c r="K192" s="10">
        <f t="shared" si="33"/>
        <v>0</v>
      </c>
      <c r="L192" s="11">
        <f t="shared" si="34"/>
        <v>0</v>
      </c>
      <c r="M192" s="10">
        <f t="shared" si="35"/>
        <v>-1000000</v>
      </c>
      <c r="N192" s="11" t="e">
        <f t="shared" si="36"/>
        <v>#DIV/0!</v>
      </c>
      <c r="O192" s="10">
        <f t="shared" si="37"/>
        <v>0</v>
      </c>
    </row>
    <row r="193" spans="1:15" s="7" customFormat="1" ht="63.75" hidden="1" outlineLevel="4">
      <c r="A193" s="14" t="s">
        <v>248</v>
      </c>
      <c r="B193" s="15" t="s">
        <v>249</v>
      </c>
      <c r="C193" s="16"/>
      <c r="D193" s="16">
        <v>0</v>
      </c>
      <c r="E193" s="16">
        <v>1000000</v>
      </c>
      <c r="F193" s="16">
        <v>0</v>
      </c>
      <c r="G193" s="16">
        <v>0</v>
      </c>
      <c r="H193" s="11" t="e">
        <f t="shared" si="30"/>
        <v>#DIV/0!</v>
      </c>
      <c r="I193" s="10">
        <f t="shared" si="31"/>
        <v>0</v>
      </c>
      <c r="J193" s="11" t="e">
        <f t="shared" si="32"/>
        <v>#DIV/0!</v>
      </c>
      <c r="K193" s="10">
        <f t="shared" si="33"/>
        <v>0</v>
      </c>
      <c r="L193" s="11">
        <f t="shared" si="34"/>
        <v>0</v>
      </c>
      <c r="M193" s="10">
        <f t="shared" si="35"/>
        <v>-1000000</v>
      </c>
      <c r="N193" s="11" t="e">
        <f t="shared" si="36"/>
        <v>#DIV/0!</v>
      </c>
      <c r="O193" s="10">
        <f t="shared" si="37"/>
        <v>0</v>
      </c>
    </row>
    <row r="194" spans="1:15" s="7" customFormat="1" ht="63.75" hidden="1" outlineLevel="7">
      <c r="A194" s="14" t="s">
        <v>248</v>
      </c>
      <c r="B194" s="15" t="s">
        <v>249</v>
      </c>
      <c r="C194" s="16"/>
      <c r="D194" s="16">
        <v>0</v>
      </c>
      <c r="E194" s="16">
        <v>1000000</v>
      </c>
      <c r="F194" s="16">
        <v>0</v>
      </c>
      <c r="G194" s="16">
        <v>0</v>
      </c>
      <c r="H194" s="11" t="e">
        <f t="shared" si="30"/>
        <v>#DIV/0!</v>
      </c>
      <c r="I194" s="10">
        <f t="shared" si="31"/>
        <v>0</v>
      </c>
      <c r="J194" s="11" t="e">
        <f t="shared" si="32"/>
        <v>#DIV/0!</v>
      </c>
      <c r="K194" s="10">
        <f t="shared" si="33"/>
        <v>0</v>
      </c>
      <c r="L194" s="11">
        <f t="shared" si="34"/>
        <v>0</v>
      </c>
      <c r="M194" s="10">
        <f t="shared" si="35"/>
        <v>-1000000</v>
      </c>
      <c r="N194" s="11" t="e">
        <f t="shared" si="36"/>
        <v>#DIV/0!</v>
      </c>
      <c r="O194" s="10">
        <f t="shared" si="37"/>
        <v>0</v>
      </c>
    </row>
    <row r="195" spans="1:15" s="7" customFormat="1" hidden="1" outlineLevel="3">
      <c r="A195" s="14" t="s">
        <v>250</v>
      </c>
      <c r="B195" s="15" t="s">
        <v>251</v>
      </c>
      <c r="C195" s="16"/>
      <c r="D195" s="16">
        <v>7611600</v>
      </c>
      <c r="E195" s="16">
        <v>41611451.369999997</v>
      </c>
      <c r="F195" s="16">
        <v>0</v>
      </c>
      <c r="G195" s="16">
        <v>0</v>
      </c>
      <c r="H195" s="11" t="e">
        <f t="shared" si="30"/>
        <v>#DIV/0!</v>
      </c>
      <c r="I195" s="10">
        <f t="shared" si="31"/>
        <v>0</v>
      </c>
      <c r="J195" s="11">
        <f t="shared" si="32"/>
        <v>0</v>
      </c>
      <c r="K195" s="10">
        <f t="shared" si="33"/>
        <v>-7611600</v>
      </c>
      <c r="L195" s="11">
        <f t="shared" si="34"/>
        <v>0</v>
      </c>
      <c r="M195" s="10">
        <f t="shared" si="35"/>
        <v>-41611451.369999997</v>
      </c>
      <c r="N195" s="11" t="e">
        <f t="shared" si="36"/>
        <v>#DIV/0!</v>
      </c>
      <c r="O195" s="10">
        <f t="shared" si="37"/>
        <v>0</v>
      </c>
    </row>
    <row r="196" spans="1:15" s="7" customFormat="1" ht="25.5" hidden="1" outlineLevel="4">
      <c r="A196" s="14" t="s">
        <v>252</v>
      </c>
      <c r="B196" s="15" t="s">
        <v>253</v>
      </c>
      <c r="C196" s="16"/>
      <c r="D196" s="16">
        <v>7611600</v>
      </c>
      <c r="E196" s="16">
        <v>41611451.369999997</v>
      </c>
      <c r="F196" s="16">
        <v>0</v>
      </c>
      <c r="G196" s="16">
        <v>0</v>
      </c>
      <c r="H196" s="11" t="e">
        <f t="shared" si="30"/>
        <v>#DIV/0!</v>
      </c>
      <c r="I196" s="10">
        <f t="shared" si="31"/>
        <v>0</v>
      </c>
      <c r="J196" s="11">
        <f t="shared" si="32"/>
        <v>0</v>
      </c>
      <c r="K196" s="10">
        <f t="shared" si="33"/>
        <v>-7611600</v>
      </c>
      <c r="L196" s="11">
        <f t="shared" si="34"/>
        <v>0</v>
      </c>
      <c r="M196" s="10">
        <f t="shared" si="35"/>
        <v>-41611451.369999997</v>
      </c>
      <c r="N196" s="11" t="e">
        <f t="shared" si="36"/>
        <v>#DIV/0!</v>
      </c>
      <c r="O196" s="10">
        <f t="shared" si="37"/>
        <v>0</v>
      </c>
    </row>
    <row r="197" spans="1:15" s="7" customFormat="1" ht="25.5" hidden="1" outlineLevel="7">
      <c r="A197" s="14" t="s">
        <v>252</v>
      </c>
      <c r="B197" s="15" t="s">
        <v>253</v>
      </c>
      <c r="C197" s="16"/>
      <c r="D197" s="16">
        <v>7611600</v>
      </c>
      <c r="E197" s="16">
        <v>41611451.369999997</v>
      </c>
      <c r="F197" s="16">
        <v>0</v>
      </c>
      <c r="G197" s="16">
        <v>0</v>
      </c>
      <c r="H197" s="11" t="e">
        <f t="shared" si="30"/>
        <v>#DIV/0!</v>
      </c>
      <c r="I197" s="10">
        <f t="shared" si="31"/>
        <v>0</v>
      </c>
      <c r="J197" s="11">
        <f t="shared" si="32"/>
        <v>0</v>
      </c>
      <c r="K197" s="10">
        <f t="shared" si="33"/>
        <v>-7611600</v>
      </c>
      <c r="L197" s="11">
        <f t="shared" si="34"/>
        <v>0</v>
      </c>
      <c r="M197" s="10">
        <f t="shared" si="35"/>
        <v>-41611451.369999997</v>
      </c>
      <c r="N197" s="11" t="e">
        <f t="shared" si="36"/>
        <v>#DIV/0!</v>
      </c>
      <c r="O197" s="10">
        <f t="shared" si="37"/>
        <v>0</v>
      </c>
    </row>
    <row r="198" spans="1:15" s="7" customFormat="1" ht="25.5" outlineLevel="2" collapsed="1">
      <c r="A198" s="14" t="s">
        <v>254</v>
      </c>
      <c r="B198" s="15" t="s">
        <v>255</v>
      </c>
      <c r="C198" s="16">
        <v>76969142.480000004</v>
      </c>
      <c r="D198" s="16">
        <v>156872000</v>
      </c>
      <c r="E198" s="16">
        <v>157937096.91999999</v>
      </c>
      <c r="F198" s="16">
        <v>83193977.870000005</v>
      </c>
      <c r="G198" s="16">
        <v>83145715.510000005</v>
      </c>
      <c r="H198" s="17">
        <f t="shared" si="30"/>
        <v>108.02473930589125</v>
      </c>
      <c r="I198" s="18">
        <f t="shared" si="31"/>
        <v>6176573.0300000012</v>
      </c>
      <c r="J198" s="17">
        <f t="shared" si="32"/>
        <v>53.002266503901275</v>
      </c>
      <c r="K198" s="18">
        <f t="shared" si="33"/>
        <v>-73726284.489999995</v>
      </c>
      <c r="L198" s="17">
        <f t="shared" si="34"/>
        <v>52.644829575483378</v>
      </c>
      <c r="M198" s="18">
        <f t="shared" si="35"/>
        <v>-74791381.409999982</v>
      </c>
      <c r="N198" s="17">
        <f t="shared" si="36"/>
        <v>99.941988156792533</v>
      </c>
      <c r="O198" s="18">
        <f t="shared" si="37"/>
        <v>-48262.359999999404</v>
      </c>
    </row>
    <row r="199" spans="1:15" s="7" customFormat="1" ht="38.25" hidden="1" outlineLevel="3">
      <c r="A199" s="14" t="s">
        <v>256</v>
      </c>
      <c r="B199" s="15" t="s">
        <v>257</v>
      </c>
      <c r="C199" s="16"/>
      <c r="D199" s="16">
        <v>142923900</v>
      </c>
      <c r="E199" s="16">
        <v>142869100</v>
      </c>
      <c r="F199" s="16">
        <v>29888277.75</v>
      </c>
      <c r="G199" s="16">
        <v>29888277.75</v>
      </c>
      <c r="H199" s="11" t="e">
        <f t="shared" si="30"/>
        <v>#DIV/0!</v>
      </c>
      <c r="I199" s="10">
        <f t="shared" si="31"/>
        <v>29888277.75</v>
      </c>
      <c r="J199" s="11">
        <f t="shared" si="32"/>
        <v>20.912022237008646</v>
      </c>
      <c r="K199" s="10">
        <f t="shared" si="33"/>
        <v>-113035622.25</v>
      </c>
      <c r="L199" s="11">
        <f t="shared" si="34"/>
        <v>20.920043417365967</v>
      </c>
      <c r="M199" s="10">
        <f t="shared" si="35"/>
        <v>-112980822.25</v>
      </c>
      <c r="N199" s="11">
        <f t="shared" si="36"/>
        <v>100</v>
      </c>
      <c r="O199" s="10">
        <f t="shared" si="37"/>
        <v>0</v>
      </c>
    </row>
    <row r="200" spans="1:15" s="7" customFormat="1" ht="38.25" hidden="1" outlineLevel="4">
      <c r="A200" s="14" t="s">
        <v>258</v>
      </c>
      <c r="B200" s="15" t="s">
        <v>259</v>
      </c>
      <c r="C200" s="16"/>
      <c r="D200" s="16">
        <v>142923900</v>
      </c>
      <c r="E200" s="16">
        <v>142869100</v>
      </c>
      <c r="F200" s="16">
        <v>29888277.75</v>
      </c>
      <c r="G200" s="16">
        <v>29888277.75</v>
      </c>
      <c r="H200" s="11" t="e">
        <f t="shared" ref="H200:H238" si="42">G200/C200*100</f>
        <v>#DIV/0!</v>
      </c>
      <c r="I200" s="10">
        <f t="shared" ref="I200:I238" si="43">G200-C200</f>
        <v>29888277.75</v>
      </c>
      <c r="J200" s="11">
        <f t="shared" ref="J200:J237" si="44">G200/D200*100</f>
        <v>20.912022237008646</v>
      </c>
      <c r="K200" s="10">
        <f t="shared" ref="K200:K238" si="45">G200-D200</f>
        <v>-113035622.25</v>
      </c>
      <c r="L200" s="11">
        <f t="shared" ref="L200:L237" si="46">G200/E200*100</f>
        <v>20.920043417365967</v>
      </c>
      <c r="M200" s="10">
        <f t="shared" ref="M200:M238" si="47">G200-E200</f>
        <v>-112980822.25</v>
      </c>
      <c r="N200" s="11">
        <f t="shared" ref="N200:N237" si="48">G200/F200*100</f>
        <v>100</v>
      </c>
      <c r="O200" s="10">
        <f t="shared" ref="O200:O238" si="49">G200-F200</f>
        <v>0</v>
      </c>
    </row>
    <row r="201" spans="1:15" s="7" customFormat="1" ht="38.25" hidden="1" outlineLevel="7">
      <c r="A201" s="14" t="s">
        <v>258</v>
      </c>
      <c r="B201" s="15" t="s">
        <v>259</v>
      </c>
      <c r="C201" s="16"/>
      <c r="D201" s="16">
        <v>142923900</v>
      </c>
      <c r="E201" s="16">
        <v>142869100</v>
      </c>
      <c r="F201" s="16">
        <v>29888277.75</v>
      </c>
      <c r="G201" s="16">
        <v>29888277.75</v>
      </c>
      <c r="H201" s="11" t="e">
        <f t="shared" si="42"/>
        <v>#DIV/0!</v>
      </c>
      <c r="I201" s="10">
        <f t="shared" si="43"/>
        <v>29888277.75</v>
      </c>
      <c r="J201" s="11">
        <f t="shared" si="44"/>
        <v>20.912022237008646</v>
      </c>
      <c r="K201" s="10">
        <f t="shared" si="45"/>
        <v>-113035622.25</v>
      </c>
      <c r="L201" s="11">
        <f t="shared" si="46"/>
        <v>20.920043417365967</v>
      </c>
      <c r="M201" s="10">
        <f t="shared" si="47"/>
        <v>-112980822.25</v>
      </c>
      <c r="N201" s="11">
        <f t="shared" si="48"/>
        <v>100</v>
      </c>
      <c r="O201" s="10">
        <f t="shared" si="49"/>
        <v>0</v>
      </c>
    </row>
    <row r="202" spans="1:15" s="7" customFormat="1" ht="76.5" hidden="1" outlineLevel="3">
      <c r="A202" s="14" t="s">
        <v>260</v>
      </c>
      <c r="B202" s="15" t="s">
        <v>261</v>
      </c>
      <c r="C202" s="16"/>
      <c r="D202" s="16">
        <v>10012400</v>
      </c>
      <c r="E202" s="16">
        <v>10012368.960000001</v>
      </c>
      <c r="F202" s="16">
        <v>0</v>
      </c>
      <c r="G202" s="16">
        <v>0</v>
      </c>
      <c r="H202" s="11" t="e">
        <f t="shared" si="42"/>
        <v>#DIV/0!</v>
      </c>
      <c r="I202" s="10">
        <f t="shared" si="43"/>
        <v>0</v>
      </c>
      <c r="J202" s="11">
        <f t="shared" si="44"/>
        <v>0</v>
      </c>
      <c r="K202" s="10">
        <f t="shared" si="45"/>
        <v>-10012400</v>
      </c>
      <c r="L202" s="11">
        <f t="shared" si="46"/>
        <v>0</v>
      </c>
      <c r="M202" s="10">
        <f t="shared" si="47"/>
        <v>-10012368.960000001</v>
      </c>
      <c r="N202" s="11" t="e">
        <f t="shared" si="48"/>
        <v>#DIV/0!</v>
      </c>
      <c r="O202" s="10">
        <f t="shared" si="49"/>
        <v>0</v>
      </c>
    </row>
    <row r="203" spans="1:15" s="7" customFormat="1" ht="76.5" hidden="1" outlineLevel="4">
      <c r="A203" s="14" t="s">
        <v>262</v>
      </c>
      <c r="B203" s="15" t="s">
        <v>263</v>
      </c>
      <c r="C203" s="16"/>
      <c r="D203" s="16">
        <v>10012400</v>
      </c>
      <c r="E203" s="16">
        <v>10012368.960000001</v>
      </c>
      <c r="F203" s="16">
        <v>0</v>
      </c>
      <c r="G203" s="16">
        <v>0</v>
      </c>
      <c r="H203" s="11" t="e">
        <f t="shared" si="42"/>
        <v>#DIV/0!</v>
      </c>
      <c r="I203" s="10">
        <f t="shared" si="43"/>
        <v>0</v>
      </c>
      <c r="J203" s="11">
        <f t="shared" si="44"/>
        <v>0</v>
      </c>
      <c r="K203" s="10">
        <f t="shared" si="45"/>
        <v>-10012400</v>
      </c>
      <c r="L203" s="11">
        <f t="shared" si="46"/>
        <v>0</v>
      </c>
      <c r="M203" s="10">
        <f t="shared" si="47"/>
        <v>-10012368.960000001</v>
      </c>
      <c r="N203" s="11" t="e">
        <f t="shared" si="48"/>
        <v>#DIV/0!</v>
      </c>
      <c r="O203" s="10">
        <f t="shared" si="49"/>
        <v>0</v>
      </c>
    </row>
    <row r="204" spans="1:15" s="7" customFormat="1" ht="76.5" hidden="1" outlineLevel="7">
      <c r="A204" s="14" t="s">
        <v>262</v>
      </c>
      <c r="B204" s="15" t="s">
        <v>263</v>
      </c>
      <c r="C204" s="16"/>
      <c r="D204" s="16">
        <v>10012400</v>
      </c>
      <c r="E204" s="16">
        <v>10012368.960000001</v>
      </c>
      <c r="F204" s="16">
        <v>0</v>
      </c>
      <c r="G204" s="16">
        <v>0</v>
      </c>
      <c r="H204" s="11" t="e">
        <f t="shared" si="42"/>
        <v>#DIV/0!</v>
      </c>
      <c r="I204" s="10">
        <f t="shared" si="43"/>
        <v>0</v>
      </c>
      <c r="J204" s="11">
        <f t="shared" si="44"/>
        <v>0</v>
      </c>
      <c r="K204" s="10">
        <f t="shared" si="45"/>
        <v>-10012400</v>
      </c>
      <c r="L204" s="11">
        <f t="shared" si="46"/>
        <v>0</v>
      </c>
      <c r="M204" s="10">
        <f t="shared" si="47"/>
        <v>-10012368.960000001</v>
      </c>
      <c r="N204" s="11" t="e">
        <f t="shared" si="48"/>
        <v>#DIV/0!</v>
      </c>
      <c r="O204" s="10">
        <f t="shared" si="49"/>
        <v>0</v>
      </c>
    </row>
    <row r="205" spans="1:15" s="7" customFormat="1" ht="63.75" hidden="1" outlineLevel="3">
      <c r="A205" s="14" t="s">
        <v>264</v>
      </c>
      <c r="B205" s="15" t="s">
        <v>265</v>
      </c>
      <c r="C205" s="16"/>
      <c r="D205" s="16">
        <v>4700</v>
      </c>
      <c r="E205" s="16">
        <v>4700</v>
      </c>
      <c r="F205" s="16">
        <v>4700</v>
      </c>
      <c r="G205" s="16">
        <v>4700</v>
      </c>
      <c r="H205" s="11" t="e">
        <f t="shared" si="42"/>
        <v>#DIV/0!</v>
      </c>
      <c r="I205" s="10">
        <f t="shared" si="43"/>
        <v>4700</v>
      </c>
      <c r="J205" s="11">
        <f t="shared" si="44"/>
        <v>100</v>
      </c>
      <c r="K205" s="10">
        <f t="shared" si="45"/>
        <v>0</v>
      </c>
      <c r="L205" s="11">
        <f t="shared" si="46"/>
        <v>100</v>
      </c>
      <c r="M205" s="10">
        <f t="shared" si="47"/>
        <v>0</v>
      </c>
      <c r="N205" s="11">
        <f t="shared" si="48"/>
        <v>100</v>
      </c>
      <c r="O205" s="10">
        <f t="shared" si="49"/>
        <v>0</v>
      </c>
    </row>
    <row r="206" spans="1:15" s="7" customFormat="1" ht="63.75" hidden="1" outlineLevel="4">
      <c r="A206" s="14" t="s">
        <v>266</v>
      </c>
      <c r="B206" s="15" t="s">
        <v>267</v>
      </c>
      <c r="C206" s="16"/>
      <c r="D206" s="16">
        <v>4700</v>
      </c>
      <c r="E206" s="16">
        <v>4700</v>
      </c>
      <c r="F206" s="16">
        <v>4700</v>
      </c>
      <c r="G206" s="16">
        <v>4700</v>
      </c>
      <c r="H206" s="11" t="e">
        <f t="shared" si="42"/>
        <v>#DIV/0!</v>
      </c>
      <c r="I206" s="10">
        <f t="shared" si="43"/>
        <v>4700</v>
      </c>
      <c r="J206" s="11">
        <f t="shared" si="44"/>
        <v>100</v>
      </c>
      <c r="K206" s="10">
        <f t="shared" si="45"/>
        <v>0</v>
      </c>
      <c r="L206" s="11">
        <f t="shared" si="46"/>
        <v>100</v>
      </c>
      <c r="M206" s="10">
        <f t="shared" si="47"/>
        <v>0</v>
      </c>
      <c r="N206" s="11">
        <f t="shared" si="48"/>
        <v>100</v>
      </c>
      <c r="O206" s="10">
        <f t="shared" si="49"/>
        <v>0</v>
      </c>
    </row>
    <row r="207" spans="1:15" s="7" customFormat="1" ht="63.75" hidden="1" outlineLevel="7">
      <c r="A207" s="14" t="s">
        <v>266</v>
      </c>
      <c r="B207" s="15" t="s">
        <v>267</v>
      </c>
      <c r="C207" s="16"/>
      <c r="D207" s="16">
        <v>4700</v>
      </c>
      <c r="E207" s="16">
        <v>4700</v>
      </c>
      <c r="F207" s="16">
        <v>4700</v>
      </c>
      <c r="G207" s="16">
        <v>4700</v>
      </c>
      <c r="H207" s="11" t="e">
        <f t="shared" si="42"/>
        <v>#DIV/0!</v>
      </c>
      <c r="I207" s="10">
        <f t="shared" si="43"/>
        <v>4700</v>
      </c>
      <c r="J207" s="11">
        <f t="shared" si="44"/>
        <v>100</v>
      </c>
      <c r="K207" s="10">
        <f t="shared" si="45"/>
        <v>0</v>
      </c>
      <c r="L207" s="11">
        <f t="shared" si="46"/>
        <v>100</v>
      </c>
      <c r="M207" s="10">
        <f t="shared" si="47"/>
        <v>0</v>
      </c>
      <c r="N207" s="11">
        <f t="shared" si="48"/>
        <v>100</v>
      </c>
      <c r="O207" s="10">
        <f t="shared" si="49"/>
        <v>0</v>
      </c>
    </row>
    <row r="208" spans="1:15" s="7" customFormat="1" ht="114.75" hidden="1" outlineLevel="3">
      <c r="A208" s="14" t="s">
        <v>268</v>
      </c>
      <c r="B208" s="20" t="s">
        <v>269</v>
      </c>
      <c r="C208" s="16"/>
      <c r="D208" s="16">
        <v>2603200</v>
      </c>
      <c r="E208" s="16">
        <v>2603200</v>
      </c>
      <c r="F208" s="16">
        <v>1301580</v>
      </c>
      <c r="G208" s="16">
        <v>1301580</v>
      </c>
      <c r="H208" s="11" t="e">
        <f t="shared" si="42"/>
        <v>#DIV/0!</v>
      </c>
      <c r="I208" s="10">
        <f t="shared" si="43"/>
        <v>1301580</v>
      </c>
      <c r="J208" s="11">
        <f t="shared" si="44"/>
        <v>49.999231714812538</v>
      </c>
      <c r="K208" s="10">
        <f t="shared" si="45"/>
        <v>-1301620</v>
      </c>
      <c r="L208" s="11">
        <f t="shared" si="46"/>
        <v>49.999231714812538</v>
      </c>
      <c r="M208" s="10">
        <f t="shared" si="47"/>
        <v>-1301620</v>
      </c>
      <c r="N208" s="11">
        <f t="shared" si="48"/>
        <v>100</v>
      </c>
      <c r="O208" s="10">
        <f t="shared" si="49"/>
        <v>0</v>
      </c>
    </row>
    <row r="209" spans="1:15" s="7" customFormat="1" ht="127.5" hidden="1" outlineLevel="4">
      <c r="A209" s="14" t="s">
        <v>270</v>
      </c>
      <c r="B209" s="20" t="s">
        <v>271</v>
      </c>
      <c r="C209" s="16"/>
      <c r="D209" s="16">
        <v>2603200</v>
      </c>
      <c r="E209" s="16">
        <v>2603200</v>
      </c>
      <c r="F209" s="16">
        <v>1301580</v>
      </c>
      <c r="G209" s="16">
        <v>1301580</v>
      </c>
      <c r="H209" s="11" t="e">
        <f t="shared" si="42"/>
        <v>#DIV/0!</v>
      </c>
      <c r="I209" s="10">
        <f t="shared" si="43"/>
        <v>1301580</v>
      </c>
      <c r="J209" s="11">
        <f t="shared" si="44"/>
        <v>49.999231714812538</v>
      </c>
      <c r="K209" s="10">
        <f t="shared" si="45"/>
        <v>-1301620</v>
      </c>
      <c r="L209" s="11">
        <f t="shared" si="46"/>
        <v>49.999231714812538</v>
      </c>
      <c r="M209" s="10">
        <f t="shared" si="47"/>
        <v>-1301620</v>
      </c>
      <c r="N209" s="11">
        <f t="shared" si="48"/>
        <v>100</v>
      </c>
      <c r="O209" s="10">
        <f t="shared" si="49"/>
        <v>0</v>
      </c>
    </row>
    <row r="210" spans="1:15" s="7" customFormat="1" ht="127.5" hidden="1" outlineLevel="7">
      <c r="A210" s="14" t="s">
        <v>270</v>
      </c>
      <c r="B210" s="20" t="s">
        <v>271</v>
      </c>
      <c r="C210" s="16"/>
      <c r="D210" s="16">
        <v>2603200</v>
      </c>
      <c r="E210" s="16">
        <v>2603200</v>
      </c>
      <c r="F210" s="16">
        <v>1301580</v>
      </c>
      <c r="G210" s="16">
        <v>1301580</v>
      </c>
      <c r="H210" s="11" t="e">
        <f t="shared" si="42"/>
        <v>#DIV/0!</v>
      </c>
      <c r="I210" s="10">
        <f t="shared" si="43"/>
        <v>1301580</v>
      </c>
      <c r="J210" s="11">
        <f t="shared" si="44"/>
        <v>49.999231714812538</v>
      </c>
      <c r="K210" s="10">
        <f t="shared" si="45"/>
        <v>-1301620</v>
      </c>
      <c r="L210" s="11">
        <f t="shared" si="46"/>
        <v>49.999231714812538</v>
      </c>
      <c r="M210" s="10">
        <f t="shared" si="47"/>
        <v>-1301620</v>
      </c>
      <c r="N210" s="11">
        <f t="shared" si="48"/>
        <v>100</v>
      </c>
      <c r="O210" s="10">
        <f t="shared" si="49"/>
        <v>0</v>
      </c>
    </row>
    <row r="211" spans="1:15" s="7" customFormat="1" ht="51" hidden="1" outlineLevel="3">
      <c r="A211" s="14" t="s">
        <v>272</v>
      </c>
      <c r="B211" s="15" t="s">
        <v>273</v>
      </c>
      <c r="C211" s="16"/>
      <c r="D211" s="16">
        <v>0</v>
      </c>
      <c r="E211" s="16">
        <v>54830</v>
      </c>
      <c r="F211" s="16">
        <v>0</v>
      </c>
      <c r="G211" s="16">
        <v>0</v>
      </c>
      <c r="H211" s="11" t="e">
        <f t="shared" si="42"/>
        <v>#DIV/0!</v>
      </c>
      <c r="I211" s="10">
        <f t="shared" si="43"/>
        <v>0</v>
      </c>
      <c r="J211" s="11" t="e">
        <f t="shared" si="44"/>
        <v>#DIV/0!</v>
      </c>
      <c r="K211" s="10">
        <f t="shared" si="45"/>
        <v>0</v>
      </c>
      <c r="L211" s="11">
        <f t="shared" si="46"/>
        <v>0</v>
      </c>
      <c r="M211" s="10">
        <f t="shared" si="47"/>
        <v>-54830</v>
      </c>
      <c r="N211" s="11" t="e">
        <f t="shared" si="48"/>
        <v>#DIV/0!</v>
      </c>
      <c r="O211" s="10">
        <f t="shared" si="49"/>
        <v>0</v>
      </c>
    </row>
    <row r="212" spans="1:15" s="7" customFormat="1" ht="51" hidden="1" outlineLevel="4">
      <c r="A212" s="14" t="s">
        <v>274</v>
      </c>
      <c r="B212" s="15" t="s">
        <v>275</v>
      </c>
      <c r="C212" s="16"/>
      <c r="D212" s="16">
        <v>0</v>
      </c>
      <c r="E212" s="16">
        <v>54830</v>
      </c>
      <c r="F212" s="16">
        <v>0</v>
      </c>
      <c r="G212" s="16">
        <v>0</v>
      </c>
      <c r="H212" s="11" t="e">
        <f t="shared" si="42"/>
        <v>#DIV/0!</v>
      </c>
      <c r="I212" s="10">
        <f t="shared" si="43"/>
        <v>0</v>
      </c>
      <c r="J212" s="11" t="e">
        <f t="shared" si="44"/>
        <v>#DIV/0!</v>
      </c>
      <c r="K212" s="10">
        <f t="shared" si="45"/>
        <v>0</v>
      </c>
      <c r="L212" s="11">
        <f t="shared" si="46"/>
        <v>0</v>
      </c>
      <c r="M212" s="10">
        <f t="shared" si="47"/>
        <v>-54830</v>
      </c>
      <c r="N212" s="11" t="e">
        <f t="shared" si="48"/>
        <v>#DIV/0!</v>
      </c>
      <c r="O212" s="10">
        <f t="shared" si="49"/>
        <v>0</v>
      </c>
    </row>
    <row r="213" spans="1:15" s="7" customFormat="1" ht="51" hidden="1" outlineLevel="7">
      <c r="A213" s="14" t="s">
        <v>274</v>
      </c>
      <c r="B213" s="15" t="s">
        <v>275</v>
      </c>
      <c r="C213" s="16"/>
      <c r="D213" s="16">
        <v>0</v>
      </c>
      <c r="E213" s="16">
        <v>54830</v>
      </c>
      <c r="F213" s="16">
        <v>0</v>
      </c>
      <c r="G213" s="16">
        <v>0</v>
      </c>
      <c r="H213" s="11" t="e">
        <f t="shared" si="42"/>
        <v>#DIV/0!</v>
      </c>
      <c r="I213" s="10">
        <f t="shared" si="43"/>
        <v>0</v>
      </c>
      <c r="J213" s="11" t="e">
        <f t="shared" si="44"/>
        <v>#DIV/0!</v>
      </c>
      <c r="K213" s="10">
        <f t="shared" si="45"/>
        <v>0</v>
      </c>
      <c r="L213" s="11">
        <f t="shared" si="46"/>
        <v>0</v>
      </c>
      <c r="M213" s="10">
        <f t="shared" si="47"/>
        <v>-54830</v>
      </c>
      <c r="N213" s="11" t="e">
        <f t="shared" si="48"/>
        <v>#DIV/0!</v>
      </c>
      <c r="O213" s="10">
        <f t="shared" si="49"/>
        <v>0</v>
      </c>
    </row>
    <row r="214" spans="1:15" s="7" customFormat="1" ht="25.5" hidden="1" outlineLevel="3">
      <c r="A214" s="14" t="s">
        <v>276</v>
      </c>
      <c r="B214" s="15" t="s">
        <v>277</v>
      </c>
      <c r="C214" s="16"/>
      <c r="D214" s="16">
        <v>1238600</v>
      </c>
      <c r="E214" s="16">
        <v>1238600</v>
      </c>
      <c r="F214" s="16">
        <v>282000</v>
      </c>
      <c r="G214" s="16">
        <v>282000</v>
      </c>
      <c r="H214" s="11" t="e">
        <f t="shared" si="42"/>
        <v>#DIV/0!</v>
      </c>
      <c r="I214" s="10">
        <f t="shared" si="43"/>
        <v>282000</v>
      </c>
      <c r="J214" s="11">
        <f t="shared" si="44"/>
        <v>22.767640884870012</v>
      </c>
      <c r="K214" s="10">
        <f t="shared" si="45"/>
        <v>-956600</v>
      </c>
      <c r="L214" s="11">
        <f t="shared" si="46"/>
        <v>22.767640884870012</v>
      </c>
      <c r="M214" s="10">
        <f t="shared" si="47"/>
        <v>-956600</v>
      </c>
      <c r="N214" s="11">
        <f t="shared" si="48"/>
        <v>100</v>
      </c>
      <c r="O214" s="10">
        <f t="shared" si="49"/>
        <v>0</v>
      </c>
    </row>
    <row r="215" spans="1:15" s="7" customFormat="1" ht="38.25" hidden="1" outlineLevel="4">
      <c r="A215" s="14" t="s">
        <v>278</v>
      </c>
      <c r="B215" s="15" t="s">
        <v>279</v>
      </c>
      <c r="C215" s="16"/>
      <c r="D215" s="16">
        <v>1238600</v>
      </c>
      <c r="E215" s="16">
        <v>1238600</v>
      </c>
      <c r="F215" s="16">
        <v>282000</v>
      </c>
      <c r="G215" s="16">
        <v>282000</v>
      </c>
      <c r="H215" s="11" t="e">
        <f t="shared" si="42"/>
        <v>#DIV/0!</v>
      </c>
      <c r="I215" s="10">
        <f t="shared" si="43"/>
        <v>282000</v>
      </c>
      <c r="J215" s="11">
        <f t="shared" si="44"/>
        <v>22.767640884870012</v>
      </c>
      <c r="K215" s="10">
        <f t="shared" si="45"/>
        <v>-956600</v>
      </c>
      <c r="L215" s="11">
        <f t="shared" si="46"/>
        <v>22.767640884870012</v>
      </c>
      <c r="M215" s="10">
        <f t="shared" si="47"/>
        <v>-956600</v>
      </c>
      <c r="N215" s="11">
        <f t="shared" si="48"/>
        <v>100</v>
      </c>
      <c r="O215" s="10">
        <f t="shared" si="49"/>
        <v>0</v>
      </c>
    </row>
    <row r="216" spans="1:15" s="7" customFormat="1" ht="38.25" hidden="1" outlineLevel="7">
      <c r="A216" s="14" t="s">
        <v>278</v>
      </c>
      <c r="B216" s="15" t="s">
        <v>279</v>
      </c>
      <c r="C216" s="16"/>
      <c r="D216" s="16">
        <v>1238600</v>
      </c>
      <c r="E216" s="16">
        <v>1238600</v>
      </c>
      <c r="F216" s="16">
        <v>282000</v>
      </c>
      <c r="G216" s="16">
        <v>282000</v>
      </c>
      <c r="H216" s="11" t="e">
        <f t="shared" si="42"/>
        <v>#DIV/0!</v>
      </c>
      <c r="I216" s="10">
        <f t="shared" si="43"/>
        <v>282000</v>
      </c>
      <c r="J216" s="11">
        <f t="shared" si="44"/>
        <v>22.767640884870012</v>
      </c>
      <c r="K216" s="10">
        <f t="shared" si="45"/>
        <v>-956600</v>
      </c>
      <c r="L216" s="11">
        <f t="shared" si="46"/>
        <v>22.767640884870012</v>
      </c>
      <c r="M216" s="10">
        <f t="shared" si="47"/>
        <v>-956600</v>
      </c>
      <c r="N216" s="11">
        <f t="shared" si="48"/>
        <v>100</v>
      </c>
      <c r="O216" s="10">
        <f t="shared" si="49"/>
        <v>0</v>
      </c>
    </row>
    <row r="217" spans="1:15" s="7" customFormat="1" hidden="1" outlineLevel="3">
      <c r="A217" s="14" t="s">
        <v>280</v>
      </c>
      <c r="B217" s="15" t="s">
        <v>281</v>
      </c>
      <c r="C217" s="16"/>
      <c r="D217" s="16">
        <v>89200</v>
      </c>
      <c r="E217" s="16">
        <v>89175.96</v>
      </c>
      <c r="F217" s="16">
        <v>0</v>
      </c>
      <c r="G217" s="16">
        <v>0</v>
      </c>
      <c r="H217" s="11" t="e">
        <f t="shared" si="42"/>
        <v>#DIV/0!</v>
      </c>
      <c r="I217" s="10">
        <f t="shared" si="43"/>
        <v>0</v>
      </c>
      <c r="J217" s="11">
        <f t="shared" si="44"/>
        <v>0</v>
      </c>
      <c r="K217" s="10">
        <f t="shared" si="45"/>
        <v>-89200</v>
      </c>
      <c r="L217" s="11">
        <f t="shared" si="46"/>
        <v>0</v>
      </c>
      <c r="M217" s="10">
        <f t="shared" si="47"/>
        <v>-89175.96</v>
      </c>
      <c r="N217" s="11" t="e">
        <f t="shared" si="48"/>
        <v>#DIV/0!</v>
      </c>
      <c r="O217" s="10">
        <f t="shared" si="49"/>
        <v>0</v>
      </c>
    </row>
    <row r="218" spans="1:15" s="7" customFormat="1" ht="25.5" hidden="1" outlineLevel="4">
      <c r="A218" s="14" t="s">
        <v>282</v>
      </c>
      <c r="B218" s="15" t="s">
        <v>283</v>
      </c>
      <c r="C218" s="16"/>
      <c r="D218" s="16">
        <v>89200</v>
      </c>
      <c r="E218" s="16">
        <v>89175.96</v>
      </c>
      <c r="F218" s="16">
        <v>0</v>
      </c>
      <c r="G218" s="16">
        <v>0</v>
      </c>
      <c r="H218" s="11" t="e">
        <f t="shared" si="42"/>
        <v>#DIV/0!</v>
      </c>
      <c r="I218" s="10">
        <f t="shared" si="43"/>
        <v>0</v>
      </c>
      <c r="J218" s="11">
        <f t="shared" si="44"/>
        <v>0</v>
      </c>
      <c r="K218" s="10">
        <f t="shared" si="45"/>
        <v>-89200</v>
      </c>
      <c r="L218" s="11">
        <f t="shared" si="46"/>
        <v>0</v>
      </c>
      <c r="M218" s="10">
        <f t="shared" si="47"/>
        <v>-89175.96</v>
      </c>
      <c r="N218" s="11" t="e">
        <f t="shared" si="48"/>
        <v>#DIV/0!</v>
      </c>
      <c r="O218" s="10">
        <f t="shared" si="49"/>
        <v>0</v>
      </c>
    </row>
    <row r="219" spans="1:15" s="7" customFormat="1" ht="25.5" hidden="1" outlineLevel="7">
      <c r="A219" s="14" t="s">
        <v>282</v>
      </c>
      <c r="B219" s="15" t="s">
        <v>283</v>
      </c>
      <c r="C219" s="16"/>
      <c r="D219" s="16">
        <v>89200</v>
      </c>
      <c r="E219" s="16">
        <v>89175.96</v>
      </c>
      <c r="F219" s="16">
        <v>0</v>
      </c>
      <c r="G219" s="16">
        <v>0</v>
      </c>
      <c r="H219" s="11" t="e">
        <f t="shared" si="42"/>
        <v>#DIV/0!</v>
      </c>
      <c r="I219" s="10">
        <f t="shared" si="43"/>
        <v>0</v>
      </c>
      <c r="J219" s="11">
        <f t="shared" si="44"/>
        <v>0</v>
      </c>
      <c r="K219" s="10">
        <f t="shared" si="45"/>
        <v>-89200</v>
      </c>
      <c r="L219" s="11">
        <f t="shared" si="46"/>
        <v>0</v>
      </c>
      <c r="M219" s="10">
        <f t="shared" si="47"/>
        <v>-89175.96</v>
      </c>
      <c r="N219" s="11" t="e">
        <f t="shared" si="48"/>
        <v>#DIV/0!</v>
      </c>
      <c r="O219" s="10">
        <f t="shared" si="49"/>
        <v>0</v>
      </c>
    </row>
    <row r="220" spans="1:15" s="7" customFormat="1" outlineLevel="2">
      <c r="A220" s="14" t="s">
        <v>284</v>
      </c>
      <c r="B220" s="15" t="s">
        <v>285</v>
      </c>
      <c r="C220" s="16">
        <f>C221+C224</f>
        <v>5220359.22</v>
      </c>
      <c r="D220" s="16">
        <f t="shared" ref="D220:G220" si="50">D221+D224</f>
        <v>4107123.73</v>
      </c>
      <c r="E220" s="16">
        <f t="shared" si="50"/>
        <v>13895966.699999999</v>
      </c>
      <c r="F220" s="16">
        <f t="shared" si="50"/>
        <v>1711852.39</v>
      </c>
      <c r="G220" s="16">
        <f t="shared" si="50"/>
        <v>1711852.39</v>
      </c>
      <c r="H220" s="17">
        <f t="shared" si="42"/>
        <v>32.791850481124548</v>
      </c>
      <c r="I220" s="18">
        <f t="shared" si="43"/>
        <v>-3508506.83</v>
      </c>
      <c r="J220" s="17">
        <f t="shared" si="44"/>
        <v>41.680078384198076</v>
      </c>
      <c r="K220" s="18">
        <f t="shared" si="45"/>
        <v>-2395271.34</v>
      </c>
      <c r="L220" s="17">
        <f t="shared" si="46"/>
        <v>12.319059385771268</v>
      </c>
      <c r="M220" s="18">
        <f t="shared" si="47"/>
        <v>-12184114.309999999</v>
      </c>
      <c r="N220" s="17">
        <f t="shared" si="48"/>
        <v>100</v>
      </c>
      <c r="O220" s="18">
        <f t="shared" si="49"/>
        <v>0</v>
      </c>
    </row>
    <row r="221" spans="1:15" s="7" customFormat="1" ht="63" customHeight="1" outlineLevel="3" collapsed="1">
      <c r="A221" s="14" t="s">
        <v>286</v>
      </c>
      <c r="B221" s="15" t="s">
        <v>287</v>
      </c>
      <c r="C221" s="16">
        <v>5220359.22</v>
      </c>
      <c r="D221" s="16">
        <v>4107123.73</v>
      </c>
      <c r="E221" s="16">
        <v>11627164.699999999</v>
      </c>
      <c r="F221" s="16">
        <v>1711852.39</v>
      </c>
      <c r="G221" s="16">
        <v>1711852.39</v>
      </c>
      <c r="H221" s="17">
        <f t="shared" si="42"/>
        <v>32.791850481124548</v>
      </c>
      <c r="I221" s="18">
        <f t="shared" si="43"/>
        <v>-3508506.83</v>
      </c>
      <c r="J221" s="17">
        <f t="shared" si="44"/>
        <v>41.680078384198076</v>
      </c>
      <c r="K221" s="18">
        <f t="shared" si="45"/>
        <v>-2395271.34</v>
      </c>
      <c r="L221" s="17">
        <f t="shared" si="46"/>
        <v>14.722870400210294</v>
      </c>
      <c r="M221" s="18">
        <f t="shared" si="47"/>
        <v>-9915312.3099999987</v>
      </c>
      <c r="N221" s="17">
        <f t="shared" si="48"/>
        <v>100</v>
      </c>
      <c r="O221" s="18">
        <f t="shared" si="49"/>
        <v>0</v>
      </c>
    </row>
    <row r="222" spans="1:15" s="7" customFormat="1" ht="76.5" hidden="1" outlineLevel="4">
      <c r="A222" s="14" t="s">
        <v>288</v>
      </c>
      <c r="B222" s="15" t="s">
        <v>289</v>
      </c>
      <c r="C222" s="16"/>
      <c r="D222" s="16">
        <v>4107123.73</v>
      </c>
      <c r="E222" s="16">
        <v>10448384.970000001</v>
      </c>
      <c r="F222" s="16">
        <v>827482.71</v>
      </c>
      <c r="G222" s="16">
        <v>827482.71</v>
      </c>
      <c r="H222" s="11" t="e">
        <f t="shared" si="42"/>
        <v>#DIV/0!</v>
      </c>
      <c r="I222" s="10">
        <f t="shared" si="43"/>
        <v>827482.71</v>
      </c>
      <c r="J222" s="11">
        <f t="shared" si="44"/>
        <v>20.147498940822022</v>
      </c>
      <c r="K222" s="10">
        <f t="shared" si="45"/>
        <v>-3279641.02</v>
      </c>
      <c r="L222" s="11">
        <f t="shared" si="46"/>
        <v>7.9197188118155637</v>
      </c>
      <c r="M222" s="10">
        <f t="shared" si="47"/>
        <v>-9620902.2600000016</v>
      </c>
      <c r="N222" s="11">
        <f t="shared" si="48"/>
        <v>100</v>
      </c>
      <c r="O222" s="10">
        <f t="shared" si="49"/>
        <v>0</v>
      </c>
    </row>
    <row r="223" spans="1:15" s="7" customFormat="1" ht="76.5" hidden="1" outlineLevel="7">
      <c r="A223" s="14" t="s">
        <v>288</v>
      </c>
      <c r="B223" s="15" t="s">
        <v>289</v>
      </c>
      <c r="C223" s="16"/>
      <c r="D223" s="16">
        <v>4107123.73</v>
      </c>
      <c r="E223" s="16">
        <v>10448384.970000001</v>
      </c>
      <c r="F223" s="16">
        <v>827482.71</v>
      </c>
      <c r="G223" s="16">
        <v>827482.71</v>
      </c>
      <c r="H223" s="11" t="e">
        <f t="shared" si="42"/>
        <v>#DIV/0!</v>
      </c>
      <c r="I223" s="10">
        <f t="shared" si="43"/>
        <v>827482.71</v>
      </c>
      <c r="J223" s="11">
        <f t="shared" si="44"/>
        <v>20.147498940822022</v>
      </c>
      <c r="K223" s="10">
        <f t="shared" si="45"/>
        <v>-3279641.02</v>
      </c>
      <c r="L223" s="11">
        <f t="shared" si="46"/>
        <v>7.9197188118155637</v>
      </c>
      <c r="M223" s="10">
        <f t="shared" si="47"/>
        <v>-9620902.2600000016</v>
      </c>
      <c r="N223" s="11">
        <f t="shared" si="48"/>
        <v>100</v>
      </c>
      <c r="O223" s="10">
        <f t="shared" si="49"/>
        <v>0</v>
      </c>
    </row>
    <row r="224" spans="1:15" s="7" customFormat="1" ht="25.5" outlineLevel="3" collapsed="1">
      <c r="A224" s="14" t="s">
        <v>290</v>
      </c>
      <c r="B224" s="15" t="s">
        <v>291</v>
      </c>
      <c r="C224" s="16">
        <v>0</v>
      </c>
      <c r="D224" s="16">
        <v>0</v>
      </c>
      <c r="E224" s="16">
        <v>2268802</v>
      </c>
      <c r="F224" s="16">
        <v>0</v>
      </c>
      <c r="G224" s="16">
        <v>0</v>
      </c>
      <c r="H224" s="17">
        <v>0</v>
      </c>
      <c r="I224" s="18">
        <f t="shared" si="43"/>
        <v>0</v>
      </c>
      <c r="J224" s="17">
        <v>0</v>
      </c>
      <c r="K224" s="18">
        <f t="shared" si="45"/>
        <v>0</v>
      </c>
      <c r="L224" s="17">
        <f t="shared" si="46"/>
        <v>0</v>
      </c>
      <c r="M224" s="18">
        <f t="shared" si="47"/>
        <v>-2268802</v>
      </c>
      <c r="N224" s="17">
        <v>0</v>
      </c>
      <c r="O224" s="18">
        <f t="shared" si="49"/>
        <v>0</v>
      </c>
    </row>
    <row r="225" spans="1:15" s="7" customFormat="1" ht="38.25" hidden="1" outlineLevel="4">
      <c r="A225" s="6" t="s">
        <v>292</v>
      </c>
      <c r="B225" s="12" t="s">
        <v>293</v>
      </c>
      <c r="C225" s="13"/>
      <c r="D225" s="13">
        <v>0</v>
      </c>
      <c r="E225" s="13">
        <v>2268802</v>
      </c>
      <c r="F225" s="13">
        <v>0</v>
      </c>
      <c r="G225" s="13">
        <v>0</v>
      </c>
      <c r="H225" s="11" t="e">
        <f t="shared" si="42"/>
        <v>#DIV/0!</v>
      </c>
      <c r="I225" s="10">
        <f t="shared" si="43"/>
        <v>0</v>
      </c>
      <c r="J225" s="11" t="e">
        <f t="shared" si="44"/>
        <v>#DIV/0!</v>
      </c>
      <c r="K225" s="10">
        <f t="shared" si="45"/>
        <v>0</v>
      </c>
      <c r="L225" s="11">
        <f t="shared" si="46"/>
        <v>0</v>
      </c>
      <c r="M225" s="10">
        <f t="shared" si="47"/>
        <v>-2268802</v>
      </c>
      <c r="N225" s="11" t="e">
        <f t="shared" si="48"/>
        <v>#DIV/0!</v>
      </c>
      <c r="O225" s="10">
        <f t="shared" si="49"/>
        <v>0</v>
      </c>
    </row>
    <row r="226" spans="1:15" s="7" customFormat="1" ht="38.25" hidden="1" outlineLevel="7">
      <c r="A226" s="14" t="s">
        <v>292</v>
      </c>
      <c r="B226" s="15" t="s">
        <v>293</v>
      </c>
      <c r="C226" s="16"/>
      <c r="D226" s="16">
        <v>0</v>
      </c>
      <c r="E226" s="16">
        <v>2268802</v>
      </c>
      <c r="F226" s="16">
        <v>0</v>
      </c>
      <c r="G226" s="16">
        <v>0</v>
      </c>
      <c r="H226" s="11" t="e">
        <f t="shared" si="42"/>
        <v>#DIV/0!</v>
      </c>
      <c r="I226" s="10">
        <f t="shared" si="43"/>
        <v>0</v>
      </c>
      <c r="J226" s="11" t="e">
        <f t="shared" si="44"/>
        <v>#DIV/0!</v>
      </c>
      <c r="K226" s="10">
        <f t="shared" si="45"/>
        <v>0</v>
      </c>
      <c r="L226" s="11">
        <f t="shared" si="46"/>
        <v>0</v>
      </c>
      <c r="M226" s="10">
        <f t="shared" si="47"/>
        <v>-2268802</v>
      </c>
      <c r="N226" s="11" t="e">
        <f t="shared" si="48"/>
        <v>#DIV/0!</v>
      </c>
      <c r="O226" s="10">
        <f t="shared" si="49"/>
        <v>0</v>
      </c>
    </row>
    <row r="227" spans="1:15" s="7" customFormat="1" ht="25.5" customHeight="1" outlineLevel="1">
      <c r="A227" s="6" t="s">
        <v>294</v>
      </c>
      <c r="B227" s="12" t="s">
        <v>295</v>
      </c>
      <c r="C227" s="13">
        <f>C229+C231</f>
        <v>350000</v>
      </c>
      <c r="D227" s="13">
        <f t="shared" ref="D227:G227" si="51">D229+D231</f>
        <v>0</v>
      </c>
      <c r="E227" s="13">
        <f t="shared" si="51"/>
        <v>383718</v>
      </c>
      <c r="F227" s="13">
        <f t="shared" si="51"/>
        <v>383718</v>
      </c>
      <c r="G227" s="13">
        <f t="shared" si="51"/>
        <v>383718</v>
      </c>
      <c r="H227" s="11">
        <f t="shared" si="42"/>
        <v>109.63371428571429</v>
      </c>
      <c r="I227" s="10">
        <f t="shared" si="43"/>
        <v>33718</v>
      </c>
      <c r="J227" s="11">
        <v>0</v>
      </c>
      <c r="K227" s="10">
        <f t="shared" si="45"/>
        <v>383718</v>
      </c>
      <c r="L227" s="11">
        <f t="shared" si="46"/>
        <v>100</v>
      </c>
      <c r="M227" s="10">
        <f t="shared" si="47"/>
        <v>0</v>
      </c>
      <c r="N227" s="11">
        <f t="shared" si="48"/>
        <v>100</v>
      </c>
      <c r="O227" s="10">
        <f t="shared" si="49"/>
        <v>0</v>
      </c>
    </row>
    <row r="228" spans="1:15" s="7" customFormat="1" ht="0.75" customHeight="1" outlineLevel="2">
      <c r="A228" s="6" t="s">
        <v>296</v>
      </c>
      <c r="B228" s="12" t="s">
        <v>297</v>
      </c>
      <c r="C228" s="13"/>
      <c r="D228" s="13">
        <v>0</v>
      </c>
      <c r="E228" s="13">
        <v>233718</v>
      </c>
      <c r="F228" s="13">
        <v>233718</v>
      </c>
      <c r="G228" s="13">
        <v>233718</v>
      </c>
      <c r="H228" s="11" t="e">
        <f t="shared" si="42"/>
        <v>#DIV/0!</v>
      </c>
      <c r="I228" s="10">
        <f t="shared" si="43"/>
        <v>233718</v>
      </c>
      <c r="J228" s="11" t="e">
        <f t="shared" si="44"/>
        <v>#DIV/0!</v>
      </c>
      <c r="K228" s="10">
        <f t="shared" si="45"/>
        <v>233718</v>
      </c>
      <c r="L228" s="11">
        <f t="shared" si="46"/>
        <v>100</v>
      </c>
      <c r="M228" s="10">
        <f t="shared" si="47"/>
        <v>0</v>
      </c>
      <c r="N228" s="11">
        <f t="shared" si="48"/>
        <v>100</v>
      </c>
      <c r="O228" s="10">
        <f t="shared" si="49"/>
        <v>0</v>
      </c>
    </row>
    <row r="229" spans="1:15" s="7" customFormat="1" ht="51" outlineLevel="3" collapsed="1">
      <c r="A229" s="14" t="s">
        <v>298</v>
      </c>
      <c r="B229" s="15" t="s">
        <v>299</v>
      </c>
      <c r="C229" s="16">
        <v>0</v>
      </c>
      <c r="D229" s="16">
        <v>0</v>
      </c>
      <c r="E229" s="16">
        <v>118040</v>
      </c>
      <c r="F229" s="16">
        <v>118040</v>
      </c>
      <c r="G229" s="16">
        <v>118040</v>
      </c>
      <c r="H229" s="17">
        <v>0</v>
      </c>
      <c r="I229" s="18">
        <f t="shared" si="43"/>
        <v>118040</v>
      </c>
      <c r="J229" s="17">
        <v>0</v>
      </c>
      <c r="K229" s="18">
        <f t="shared" si="45"/>
        <v>118040</v>
      </c>
      <c r="L229" s="17">
        <f t="shared" si="46"/>
        <v>100</v>
      </c>
      <c r="M229" s="18">
        <f t="shared" si="47"/>
        <v>0</v>
      </c>
      <c r="N229" s="17">
        <f t="shared" si="48"/>
        <v>100</v>
      </c>
      <c r="O229" s="18">
        <f t="shared" si="49"/>
        <v>0</v>
      </c>
    </row>
    <row r="230" spans="1:15" s="7" customFormat="1" ht="51" hidden="1" outlineLevel="7">
      <c r="A230" s="14" t="s">
        <v>298</v>
      </c>
      <c r="B230" s="15" t="s">
        <v>299</v>
      </c>
      <c r="C230" s="16"/>
      <c r="D230" s="16">
        <v>0</v>
      </c>
      <c r="E230" s="16">
        <v>118040</v>
      </c>
      <c r="F230" s="16">
        <v>118040</v>
      </c>
      <c r="G230" s="16">
        <v>118040</v>
      </c>
      <c r="H230" s="11" t="e">
        <f t="shared" si="42"/>
        <v>#DIV/0!</v>
      </c>
      <c r="I230" s="10">
        <f t="shared" si="43"/>
        <v>118040</v>
      </c>
      <c r="J230" s="11" t="e">
        <f t="shared" si="44"/>
        <v>#DIV/0!</v>
      </c>
      <c r="K230" s="10">
        <f t="shared" si="45"/>
        <v>118040</v>
      </c>
      <c r="L230" s="11">
        <f t="shared" si="46"/>
        <v>100</v>
      </c>
      <c r="M230" s="10">
        <f t="shared" si="47"/>
        <v>0</v>
      </c>
      <c r="N230" s="11">
        <f t="shared" si="48"/>
        <v>100</v>
      </c>
      <c r="O230" s="10">
        <f t="shared" si="49"/>
        <v>0</v>
      </c>
    </row>
    <row r="231" spans="1:15" s="7" customFormat="1" ht="25.5" outlineLevel="3" collapsed="1">
      <c r="A231" s="14" t="s">
        <v>300</v>
      </c>
      <c r="B231" s="15" t="s">
        <v>297</v>
      </c>
      <c r="C231" s="16">
        <v>350000</v>
      </c>
      <c r="D231" s="16">
        <v>0</v>
      </c>
      <c r="E231" s="16">
        <v>265678</v>
      </c>
      <c r="F231" s="16">
        <v>265678</v>
      </c>
      <c r="G231" s="16">
        <v>265678</v>
      </c>
      <c r="H231" s="17">
        <f t="shared" si="42"/>
        <v>75.908000000000001</v>
      </c>
      <c r="I231" s="18">
        <f t="shared" si="43"/>
        <v>-84322</v>
      </c>
      <c r="J231" s="17">
        <v>0</v>
      </c>
      <c r="K231" s="18">
        <f t="shared" si="45"/>
        <v>265678</v>
      </c>
      <c r="L231" s="17">
        <f t="shared" si="46"/>
        <v>100</v>
      </c>
      <c r="M231" s="18">
        <f t="shared" si="47"/>
        <v>0</v>
      </c>
      <c r="N231" s="17">
        <f t="shared" si="48"/>
        <v>100</v>
      </c>
      <c r="O231" s="18">
        <f t="shared" si="49"/>
        <v>0</v>
      </c>
    </row>
    <row r="232" spans="1:15" s="7" customFormat="1" ht="25.5" hidden="1" outlineLevel="7">
      <c r="A232" s="14" t="s">
        <v>300</v>
      </c>
      <c r="B232" s="15" t="s">
        <v>297</v>
      </c>
      <c r="C232" s="16"/>
      <c r="D232" s="16">
        <v>0</v>
      </c>
      <c r="E232" s="16">
        <v>115678</v>
      </c>
      <c r="F232" s="16">
        <v>115678</v>
      </c>
      <c r="G232" s="16">
        <v>115678</v>
      </c>
      <c r="H232" s="11" t="e">
        <f t="shared" si="42"/>
        <v>#DIV/0!</v>
      </c>
      <c r="I232" s="10">
        <f t="shared" si="43"/>
        <v>115678</v>
      </c>
      <c r="J232" s="11" t="e">
        <f t="shared" si="44"/>
        <v>#DIV/0!</v>
      </c>
      <c r="K232" s="10">
        <f t="shared" si="45"/>
        <v>115678</v>
      </c>
      <c r="L232" s="11">
        <f t="shared" si="46"/>
        <v>100</v>
      </c>
      <c r="M232" s="10">
        <f t="shared" si="47"/>
        <v>0</v>
      </c>
      <c r="N232" s="11">
        <f t="shared" si="48"/>
        <v>100</v>
      </c>
      <c r="O232" s="10">
        <f t="shared" si="49"/>
        <v>0</v>
      </c>
    </row>
    <row r="233" spans="1:15" s="7" customFormat="1" ht="76.5" customHeight="1" outlineLevel="1" collapsed="1">
      <c r="A233" s="6" t="s">
        <v>301</v>
      </c>
      <c r="B233" s="12" t="s">
        <v>302</v>
      </c>
      <c r="C233" s="13">
        <v>2338743.1800000002</v>
      </c>
      <c r="D233" s="13">
        <v>0</v>
      </c>
      <c r="E233" s="13">
        <v>0</v>
      </c>
      <c r="F233" s="13">
        <v>0</v>
      </c>
      <c r="G233" s="13">
        <v>310018.90000000002</v>
      </c>
      <c r="H233" s="11">
        <f t="shared" si="42"/>
        <v>13.255790659323269</v>
      </c>
      <c r="I233" s="10">
        <f t="shared" si="43"/>
        <v>-2028724.2800000003</v>
      </c>
      <c r="J233" s="11">
        <v>0</v>
      </c>
      <c r="K233" s="10">
        <f t="shared" si="45"/>
        <v>310018.90000000002</v>
      </c>
      <c r="L233" s="11">
        <v>0</v>
      </c>
      <c r="M233" s="10">
        <f t="shared" si="47"/>
        <v>310018.90000000002</v>
      </c>
      <c r="N233" s="11">
        <v>0</v>
      </c>
      <c r="O233" s="10">
        <f t="shared" si="49"/>
        <v>310018.90000000002</v>
      </c>
    </row>
    <row r="234" spans="1:15" s="7" customFormat="1" ht="51" hidden="1" outlineLevel="2">
      <c r="A234" s="6" t="s">
        <v>303</v>
      </c>
      <c r="B234" s="12" t="s">
        <v>304</v>
      </c>
      <c r="C234" s="13"/>
      <c r="D234" s="13">
        <v>0</v>
      </c>
      <c r="E234" s="13">
        <v>0</v>
      </c>
      <c r="F234" s="13">
        <v>0</v>
      </c>
      <c r="G234" s="13">
        <v>310018.90000000002</v>
      </c>
      <c r="H234" s="11" t="e">
        <f t="shared" si="42"/>
        <v>#DIV/0!</v>
      </c>
      <c r="I234" s="10">
        <f t="shared" si="43"/>
        <v>310018.90000000002</v>
      </c>
      <c r="J234" s="11" t="e">
        <f t="shared" si="44"/>
        <v>#DIV/0!</v>
      </c>
      <c r="K234" s="10">
        <f t="shared" si="45"/>
        <v>310018.90000000002</v>
      </c>
      <c r="L234" s="11" t="e">
        <f t="shared" si="46"/>
        <v>#DIV/0!</v>
      </c>
      <c r="M234" s="10">
        <f t="shared" si="47"/>
        <v>310018.90000000002</v>
      </c>
      <c r="N234" s="11" t="e">
        <f t="shared" si="48"/>
        <v>#DIV/0!</v>
      </c>
      <c r="O234" s="10">
        <f t="shared" si="49"/>
        <v>310018.90000000002</v>
      </c>
    </row>
    <row r="235" spans="1:15" s="7" customFormat="1" ht="38.25" hidden="1" outlineLevel="3">
      <c r="A235" s="6" t="s">
        <v>305</v>
      </c>
      <c r="B235" s="12" t="s">
        <v>306</v>
      </c>
      <c r="C235" s="13"/>
      <c r="D235" s="13">
        <v>0</v>
      </c>
      <c r="E235" s="13">
        <v>0</v>
      </c>
      <c r="F235" s="13">
        <v>0</v>
      </c>
      <c r="G235" s="13">
        <v>310018.90000000002</v>
      </c>
      <c r="H235" s="11" t="e">
        <f t="shared" si="42"/>
        <v>#DIV/0!</v>
      </c>
      <c r="I235" s="10">
        <f t="shared" si="43"/>
        <v>310018.90000000002</v>
      </c>
      <c r="J235" s="11" t="e">
        <f t="shared" si="44"/>
        <v>#DIV/0!</v>
      </c>
      <c r="K235" s="10">
        <f t="shared" si="45"/>
        <v>310018.90000000002</v>
      </c>
      <c r="L235" s="11" t="e">
        <f t="shared" si="46"/>
        <v>#DIV/0!</v>
      </c>
      <c r="M235" s="10">
        <f t="shared" si="47"/>
        <v>310018.90000000002</v>
      </c>
      <c r="N235" s="11" t="e">
        <f t="shared" si="48"/>
        <v>#DIV/0!</v>
      </c>
      <c r="O235" s="10">
        <f t="shared" si="49"/>
        <v>310018.90000000002</v>
      </c>
    </row>
    <row r="236" spans="1:15" s="7" customFormat="1" ht="51" hidden="1" outlineLevel="4">
      <c r="A236" s="6" t="s">
        <v>307</v>
      </c>
      <c r="B236" s="12" t="s">
        <v>308</v>
      </c>
      <c r="C236" s="13"/>
      <c r="D236" s="13">
        <v>0</v>
      </c>
      <c r="E236" s="13">
        <v>0</v>
      </c>
      <c r="F236" s="13">
        <v>0</v>
      </c>
      <c r="G236" s="13">
        <v>310018.90000000002</v>
      </c>
      <c r="H236" s="11" t="e">
        <f t="shared" si="42"/>
        <v>#DIV/0!</v>
      </c>
      <c r="I236" s="10">
        <f t="shared" si="43"/>
        <v>310018.90000000002</v>
      </c>
      <c r="J236" s="11" t="e">
        <f t="shared" si="44"/>
        <v>#DIV/0!</v>
      </c>
      <c r="K236" s="10">
        <f t="shared" si="45"/>
        <v>310018.90000000002</v>
      </c>
      <c r="L236" s="11" t="e">
        <f t="shared" si="46"/>
        <v>#DIV/0!</v>
      </c>
      <c r="M236" s="10">
        <f t="shared" si="47"/>
        <v>310018.90000000002</v>
      </c>
      <c r="N236" s="11" t="e">
        <f t="shared" si="48"/>
        <v>#DIV/0!</v>
      </c>
      <c r="O236" s="10">
        <f t="shared" si="49"/>
        <v>310018.90000000002</v>
      </c>
    </row>
    <row r="237" spans="1:15" s="7" customFormat="1" ht="38.25" hidden="1" outlineLevel="7">
      <c r="A237" s="14" t="s">
        <v>307</v>
      </c>
      <c r="B237" s="15" t="s">
        <v>308</v>
      </c>
      <c r="C237" s="16"/>
      <c r="D237" s="16">
        <v>0</v>
      </c>
      <c r="E237" s="16">
        <v>0</v>
      </c>
      <c r="F237" s="16">
        <v>0</v>
      </c>
      <c r="G237" s="16">
        <v>310018.90000000002</v>
      </c>
      <c r="H237" s="11" t="e">
        <f t="shared" si="42"/>
        <v>#DIV/0!</v>
      </c>
      <c r="I237" s="10">
        <f t="shared" si="43"/>
        <v>310018.90000000002</v>
      </c>
      <c r="J237" s="11" t="e">
        <f t="shared" si="44"/>
        <v>#DIV/0!</v>
      </c>
      <c r="K237" s="10">
        <f t="shared" si="45"/>
        <v>310018.90000000002</v>
      </c>
      <c r="L237" s="11" t="e">
        <f t="shared" si="46"/>
        <v>#DIV/0!</v>
      </c>
      <c r="M237" s="10">
        <f t="shared" si="47"/>
        <v>310018.90000000002</v>
      </c>
      <c r="N237" s="11" t="e">
        <f t="shared" si="48"/>
        <v>#DIV/0!</v>
      </c>
      <c r="O237" s="10">
        <f t="shared" si="49"/>
        <v>310018.90000000002</v>
      </c>
    </row>
    <row r="238" spans="1:15" s="7" customFormat="1" ht="51" outlineLevel="1" collapsed="1">
      <c r="A238" s="6" t="s">
        <v>309</v>
      </c>
      <c r="B238" s="12" t="s">
        <v>310</v>
      </c>
      <c r="C238" s="13">
        <v>-2697286.73</v>
      </c>
      <c r="D238" s="13">
        <v>0</v>
      </c>
      <c r="E238" s="13">
        <v>0</v>
      </c>
      <c r="F238" s="13">
        <v>0</v>
      </c>
      <c r="G238" s="13">
        <v>-3939717.56</v>
      </c>
      <c r="H238" s="11">
        <f t="shared" si="42"/>
        <v>146.06224529937165</v>
      </c>
      <c r="I238" s="10">
        <f t="shared" si="43"/>
        <v>-1242430.83</v>
      </c>
      <c r="J238" s="11">
        <v>0</v>
      </c>
      <c r="K238" s="10">
        <f t="shared" si="45"/>
        <v>-3939717.56</v>
      </c>
      <c r="L238" s="11">
        <v>0</v>
      </c>
      <c r="M238" s="10">
        <f t="shared" si="47"/>
        <v>-3939717.56</v>
      </c>
      <c r="N238" s="11">
        <v>0</v>
      </c>
      <c r="O238" s="10">
        <f t="shared" si="49"/>
        <v>-3939717.56</v>
      </c>
    </row>
    <row r="239" spans="1:15" s="7" customFormat="1" ht="63.75" hidden="1" outlineLevel="2">
      <c r="A239" s="22" t="s">
        <v>311</v>
      </c>
      <c r="B239" s="23" t="s">
        <v>312</v>
      </c>
      <c r="C239" s="23"/>
      <c r="D239" s="24">
        <v>0</v>
      </c>
      <c r="E239" s="24">
        <v>0</v>
      </c>
      <c r="F239" s="24">
        <v>0</v>
      </c>
      <c r="G239" s="24">
        <v>-3939417.56</v>
      </c>
      <c r="H239" s="24">
        <v>-3939417.56</v>
      </c>
      <c r="I239" s="24">
        <v>-3939417.56</v>
      </c>
      <c r="J239" s="24"/>
      <c r="K239" s="24"/>
      <c r="L239" s="24">
        <v>-3939417.56</v>
      </c>
      <c r="M239" s="24">
        <v>-3939417.56</v>
      </c>
      <c r="N239" s="24">
        <v>-3939417.56</v>
      </c>
      <c r="O239" s="24">
        <v>-3939417.56</v>
      </c>
    </row>
    <row r="240" spans="1:15" s="7" customFormat="1" ht="76.5" hidden="1" outlineLevel="3">
      <c r="A240" s="22" t="s">
        <v>313</v>
      </c>
      <c r="B240" s="23" t="s">
        <v>314</v>
      </c>
      <c r="C240" s="23"/>
      <c r="D240" s="24">
        <v>0</v>
      </c>
      <c r="E240" s="24">
        <v>0</v>
      </c>
      <c r="F240" s="24">
        <v>0</v>
      </c>
      <c r="G240" s="24">
        <v>-0.26</v>
      </c>
      <c r="H240" s="24">
        <v>-0.26</v>
      </c>
      <c r="I240" s="24">
        <v>-0.26</v>
      </c>
      <c r="J240" s="24"/>
      <c r="K240" s="24"/>
      <c r="L240" s="24">
        <v>-0.26</v>
      </c>
      <c r="M240" s="24">
        <v>-0.26</v>
      </c>
      <c r="N240" s="24">
        <v>-0.26</v>
      </c>
      <c r="O240" s="24">
        <v>-0.26</v>
      </c>
    </row>
    <row r="241" spans="1:15" s="7" customFormat="1" ht="76.5" hidden="1" outlineLevel="7">
      <c r="A241" s="25" t="s">
        <v>313</v>
      </c>
      <c r="B241" s="26" t="s">
        <v>314</v>
      </c>
      <c r="C241" s="26"/>
      <c r="D241" s="27">
        <v>0</v>
      </c>
      <c r="E241" s="27">
        <v>0</v>
      </c>
      <c r="F241" s="27">
        <v>0</v>
      </c>
      <c r="G241" s="27">
        <v>-0.26</v>
      </c>
      <c r="H241" s="27">
        <v>-0.26</v>
      </c>
      <c r="I241" s="27">
        <v>-0.26</v>
      </c>
      <c r="J241" s="27"/>
      <c r="K241" s="27"/>
      <c r="L241" s="27">
        <v>-0.26</v>
      </c>
      <c r="M241" s="27">
        <v>-0.26</v>
      </c>
      <c r="N241" s="27">
        <v>-0.26</v>
      </c>
      <c r="O241" s="27">
        <v>-0.26</v>
      </c>
    </row>
    <row r="242" spans="1:15" s="7" customFormat="1" ht="63.75" hidden="1" outlineLevel="3">
      <c r="A242" s="22" t="s">
        <v>315</v>
      </c>
      <c r="B242" s="23" t="s">
        <v>316</v>
      </c>
      <c r="C242" s="23"/>
      <c r="D242" s="24">
        <v>0</v>
      </c>
      <c r="E242" s="24">
        <v>0</v>
      </c>
      <c r="F242" s="24">
        <v>0</v>
      </c>
      <c r="G242" s="24">
        <v>-3939417.3</v>
      </c>
      <c r="H242" s="24">
        <v>-3939417.3</v>
      </c>
      <c r="I242" s="24">
        <v>-3939417.3</v>
      </c>
      <c r="J242" s="24"/>
      <c r="K242" s="24"/>
      <c r="L242" s="24">
        <v>-3939417.3</v>
      </c>
      <c r="M242" s="24">
        <v>-3939417.3</v>
      </c>
      <c r="N242" s="24">
        <v>-3939417.3</v>
      </c>
      <c r="O242" s="24">
        <v>-3939417.3</v>
      </c>
    </row>
    <row r="243" spans="1:15" s="7" customFormat="1" ht="63.75" hidden="1" outlineLevel="7">
      <c r="A243" s="25" t="s">
        <v>315</v>
      </c>
      <c r="B243" s="26" t="s">
        <v>316</v>
      </c>
      <c r="C243" s="26"/>
      <c r="D243" s="27">
        <v>0</v>
      </c>
      <c r="E243" s="27">
        <v>0</v>
      </c>
      <c r="F243" s="27">
        <v>0</v>
      </c>
      <c r="G243" s="27">
        <v>-3939417.3</v>
      </c>
      <c r="H243" s="27">
        <v>-3939417.3</v>
      </c>
      <c r="I243" s="27">
        <v>-3939417.3</v>
      </c>
      <c r="J243" s="27"/>
      <c r="K243" s="27"/>
      <c r="L243" s="27">
        <v>-3939417.3</v>
      </c>
      <c r="M243" s="27">
        <v>-3939417.3</v>
      </c>
      <c r="N243" s="27">
        <v>-3939417.3</v>
      </c>
      <c r="O243" s="27">
        <v>-3939417.3</v>
      </c>
    </row>
    <row r="244" spans="1:15" s="7" customFormat="1" ht="12.75" customHeight="1"/>
  </sheetData>
  <mergeCells count="5">
    <mergeCell ref="L5:M5"/>
    <mergeCell ref="N5:O5"/>
    <mergeCell ref="A2:O2"/>
    <mergeCell ref="H5:I5"/>
    <mergeCell ref="J5:K5"/>
  </mergeCells>
  <pageMargins left="0.35433070866141736" right="0.35433070866141736" top="0.39370078740157483" bottom="0.39370078740157483" header="0" footer="0"/>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Викторовна Кушпелева</dc:creator>
  <dc:description>POI HSSF rep:2.44.0.119</dc:description>
  <cp:lastModifiedBy>ksv</cp:lastModifiedBy>
  <cp:lastPrinted>2018-07-24T05:39:10Z</cp:lastPrinted>
  <dcterms:created xsi:type="dcterms:W3CDTF">2018-04-17T04:47:47Z</dcterms:created>
  <dcterms:modified xsi:type="dcterms:W3CDTF">2018-07-24T05:39:53Z</dcterms:modified>
</cp:coreProperties>
</file>