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bookViews>
  <sheets>
    <sheet name="ДЧБ" sheetId="1" r:id="rId1"/>
  </sheets>
  <definedNames>
    <definedName name="APPT" localSheetId="0">ДЧБ!$A$17</definedName>
    <definedName name="FIO" localSheetId="0">ДЧБ!$G$17</definedName>
    <definedName name="LAST_CELL" localSheetId="0">ДЧБ!$L$267</definedName>
    <definedName name="SIGN" localSheetId="0">ДЧБ!$A$17:$J$18</definedName>
    <definedName name="_xlnm.Print_Titles" localSheetId="0">ДЧБ!$5:$7</definedName>
  </definedNames>
  <calcPr calcId="124519"/>
</workbook>
</file>

<file path=xl/calcChain.xml><?xml version="1.0" encoding="utf-8"?>
<calcChain xmlns="http://schemas.openxmlformats.org/spreadsheetml/2006/main">
  <c r="R9" i="1"/>
  <c r="R10"/>
  <c r="R11"/>
  <c r="R12"/>
  <c r="R13"/>
  <c r="R14"/>
  <c r="R15"/>
  <c r="R16"/>
  <c r="R17"/>
  <c r="R18"/>
  <c r="R19"/>
  <c r="R20"/>
  <c r="R21"/>
  <c r="R22"/>
  <c r="R23"/>
  <c r="R24"/>
  <c r="R25"/>
  <c r="R26"/>
  <c r="R27"/>
  <c r="R28"/>
  <c r="R29"/>
  <c r="R30"/>
  <c r="R31"/>
  <c r="R32"/>
  <c r="R33"/>
  <c r="R34"/>
  <c r="R35"/>
  <c r="R36"/>
  <c r="R37"/>
  <c r="R38"/>
  <c r="R39"/>
  <c r="R40"/>
  <c r="R41"/>
  <c r="R42"/>
  <c r="R43"/>
  <c r="R44"/>
  <c r="R45"/>
  <c r="R46"/>
  <c r="R47"/>
  <c r="R48"/>
  <c r="R49"/>
  <c r="R50"/>
  <c r="R51"/>
  <c r="R52"/>
  <c r="R53"/>
  <c r="R54"/>
  <c r="R55"/>
  <c r="R56"/>
  <c r="R57"/>
  <c r="R58"/>
  <c r="R59"/>
  <c r="R60"/>
  <c r="R61"/>
  <c r="R62"/>
  <c r="R63"/>
  <c r="R64"/>
  <c r="R65"/>
  <c r="R66"/>
  <c r="R67"/>
  <c r="R68"/>
  <c r="R69"/>
  <c r="R70"/>
  <c r="R71"/>
  <c r="R72"/>
  <c r="R73"/>
  <c r="R74"/>
  <c r="R75"/>
  <c r="R76"/>
  <c r="R77"/>
  <c r="R78"/>
  <c r="R79"/>
  <c r="R80"/>
  <c r="R81"/>
  <c r="R82"/>
  <c r="R83"/>
  <c r="R84"/>
  <c r="R85"/>
  <c r="R86"/>
  <c r="R87"/>
  <c r="R88"/>
  <c r="R89"/>
  <c r="R90"/>
  <c r="R91"/>
  <c r="R92"/>
  <c r="R93"/>
  <c r="R94"/>
  <c r="R95"/>
  <c r="R96"/>
  <c r="R97"/>
  <c r="R98"/>
  <c r="R99"/>
  <c r="R100"/>
  <c r="R101"/>
  <c r="R102"/>
  <c r="R103"/>
  <c r="R104"/>
  <c r="R105"/>
  <c r="R106"/>
  <c r="R107"/>
  <c r="R108"/>
  <c r="R109"/>
  <c r="R110"/>
  <c r="R111"/>
  <c r="R112"/>
  <c r="R113"/>
  <c r="R114"/>
  <c r="R115"/>
  <c r="R116"/>
  <c r="R117"/>
  <c r="R118"/>
  <c r="R119"/>
  <c r="R120"/>
  <c r="R121"/>
  <c r="R122"/>
  <c r="R123"/>
  <c r="R124"/>
  <c r="R125"/>
  <c r="R126"/>
  <c r="R127"/>
  <c r="R128"/>
  <c r="R129"/>
  <c r="R130"/>
  <c r="R131"/>
  <c r="R132"/>
  <c r="R133"/>
  <c r="R134"/>
  <c r="R135"/>
  <c r="R136"/>
  <c r="R137"/>
  <c r="R138"/>
  <c r="R139"/>
  <c r="R140"/>
  <c r="R141"/>
  <c r="R142"/>
  <c r="R143"/>
  <c r="R144"/>
  <c r="R145"/>
  <c r="R146"/>
  <c r="R147"/>
  <c r="R148"/>
  <c r="R149"/>
  <c r="R150"/>
  <c r="R151"/>
  <c r="R152"/>
  <c r="R153"/>
  <c r="R154"/>
  <c r="R155"/>
  <c r="R156"/>
  <c r="R157"/>
  <c r="R158"/>
  <c r="R159"/>
  <c r="R160"/>
  <c r="R161"/>
  <c r="R162"/>
  <c r="R163"/>
  <c r="R164"/>
  <c r="R165"/>
  <c r="R166"/>
  <c r="R167"/>
  <c r="R168"/>
  <c r="R169"/>
  <c r="R170"/>
  <c r="R171"/>
  <c r="R172"/>
  <c r="R173"/>
  <c r="R174"/>
  <c r="R175"/>
  <c r="R176"/>
  <c r="R177"/>
  <c r="R178"/>
  <c r="R179"/>
  <c r="R180"/>
  <c r="R181"/>
  <c r="R182"/>
  <c r="R183"/>
  <c r="R184"/>
  <c r="R185"/>
  <c r="R186"/>
  <c r="R187"/>
  <c r="R188"/>
  <c r="R189"/>
  <c r="R190"/>
  <c r="R191"/>
  <c r="R192"/>
  <c r="R193"/>
  <c r="R194"/>
  <c r="R195"/>
  <c r="R196"/>
  <c r="R197"/>
  <c r="R198"/>
  <c r="R199"/>
  <c r="R200"/>
  <c r="R201"/>
  <c r="R202"/>
  <c r="R203"/>
  <c r="R204"/>
  <c r="R205"/>
  <c r="R206"/>
  <c r="R207"/>
  <c r="R208"/>
  <c r="R209"/>
  <c r="R210"/>
  <c r="R211"/>
  <c r="R212"/>
  <c r="R213"/>
  <c r="R214"/>
  <c r="R215"/>
  <c r="R216"/>
  <c r="R217"/>
  <c r="R218"/>
  <c r="R219"/>
  <c r="R220"/>
  <c r="R221"/>
  <c r="R222"/>
  <c r="R223"/>
  <c r="R224"/>
  <c r="R225"/>
  <c r="R226"/>
  <c r="R227"/>
  <c r="R228"/>
  <c r="R229"/>
  <c r="R230"/>
  <c r="R231"/>
  <c r="R232"/>
  <c r="R233"/>
  <c r="R234"/>
  <c r="R235"/>
  <c r="R236"/>
  <c r="R237"/>
  <c r="R238"/>
  <c r="R239"/>
  <c r="R240"/>
  <c r="R241"/>
  <c r="R242"/>
  <c r="R243"/>
  <c r="R244"/>
  <c r="R245"/>
  <c r="R246"/>
  <c r="R247"/>
  <c r="R248"/>
  <c r="R249"/>
  <c r="R250"/>
  <c r="R251"/>
  <c r="R252"/>
  <c r="R253"/>
  <c r="R254"/>
  <c r="R255"/>
  <c r="R256"/>
  <c r="R257"/>
  <c r="R8"/>
  <c r="Q9"/>
  <c r="Q10"/>
  <c r="Q11"/>
  <c r="Q12"/>
  <c r="Q13"/>
  <c r="Q14"/>
  <c r="Q15"/>
  <c r="Q16"/>
  <c r="Q17"/>
  <c r="Q18"/>
  <c r="Q19"/>
  <c r="Q20"/>
  <c r="Q21"/>
  <c r="Q22"/>
  <c r="Q23"/>
  <c r="Q24"/>
  <c r="Q25"/>
  <c r="Q26"/>
  <c r="Q27"/>
  <c r="Q28"/>
  <c r="Q29"/>
  <c r="Q30"/>
  <c r="Q31"/>
  <c r="Q32"/>
  <c r="Q33"/>
  <c r="Q34"/>
  <c r="Q35"/>
  <c r="Q36"/>
  <c r="Q37"/>
  <c r="Q38"/>
  <c r="Q39"/>
  <c r="Q40"/>
  <c r="Q41"/>
  <c r="Q42"/>
  <c r="Q43"/>
  <c r="Q44"/>
  <c r="Q45"/>
  <c r="Q46"/>
  <c r="Q47"/>
  <c r="Q48"/>
  <c r="Q49"/>
  <c r="Q50"/>
  <c r="Q51"/>
  <c r="Q52"/>
  <c r="Q53"/>
  <c r="Q54"/>
  <c r="Q55"/>
  <c r="Q56"/>
  <c r="Q57"/>
  <c r="Q59"/>
  <c r="Q60"/>
  <c r="Q61"/>
  <c r="Q62"/>
  <c r="Q63"/>
  <c r="Q64"/>
  <c r="Q65"/>
  <c r="Q66"/>
  <c r="Q67"/>
  <c r="Q68"/>
  <c r="Q69"/>
  <c r="Q70"/>
  <c r="Q71"/>
  <c r="Q72"/>
  <c r="Q73"/>
  <c r="Q74"/>
  <c r="Q75"/>
  <c r="Q76"/>
  <c r="Q77"/>
  <c r="Q78"/>
  <c r="Q79"/>
  <c r="Q80"/>
  <c r="Q81"/>
  <c r="Q82"/>
  <c r="Q83"/>
  <c r="Q84"/>
  <c r="Q85"/>
  <c r="Q86"/>
  <c r="Q87"/>
  <c r="Q88"/>
  <c r="Q89"/>
  <c r="Q90"/>
  <c r="Q91"/>
  <c r="Q92"/>
  <c r="Q93"/>
  <c r="Q94"/>
  <c r="Q95"/>
  <c r="Q96"/>
  <c r="Q97"/>
  <c r="Q98"/>
  <c r="Q99"/>
  <c r="Q100"/>
  <c r="Q101"/>
  <c r="Q102"/>
  <c r="Q103"/>
  <c r="Q104"/>
  <c r="Q105"/>
  <c r="Q106"/>
  <c r="Q107"/>
  <c r="Q108"/>
  <c r="Q109"/>
  <c r="Q110"/>
  <c r="Q111"/>
  <c r="Q112"/>
  <c r="Q113"/>
  <c r="Q114"/>
  <c r="Q115"/>
  <c r="Q116"/>
  <c r="Q117"/>
  <c r="Q118"/>
  <c r="Q119"/>
  <c r="Q120"/>
  <c r="Q121"/>
  <c r="Q122"/>
  <c r="Q123"/>
  <c r="Q124"/>
  <c r="Q125"/>
  <c r="Q126"/>
  <c r="Q127"/>
  <c r="Q128"/>
  <c r="Q129"/>
  <c r="Q130"/>
  <c r="Q131"/>
  <c r="Q132"/>
  <c r="Q133"/>
  <c r="Q134"/>
  <c r="Q135"/>
  <c r="Q136"/>
  <c r="Q137"/>
  <c r="Q138"/>
  <c r="Q139"/>
  <c r="Q140"/>
  <c r="Q141"/>
  <c r="Q142"/>
  <c r="Q143"/>
  <c r="Q144"/>
  <c r="Q145"/>
  <c r="Q146"/>
  <c r="Q147"/>
  <c r="Q148"/>
  <c r="Q149"/>
  <c r="Q150"/>
  <c r="Q151"/>
  <c r="Q152"/>
  <c r="Q153"/>
  <c r="Q154"/>
  <c r="Q156"/>
  <c r="Q157"/>
  <c r="Q158"/>
  <c r="Q159"/>
  <c r="Q160"/>
  <c r="Q161"/>
  <c r="Q162"/>
  <c r="Q163"/>
  <c r="Q164"/>
  <c r="Q165"/>
  <c r="Q166"/>
  <c r="Q167"/>
  <c r="Q168"/>
  <c r="Q169"/>
  <c r="Q170"/>
  <c r="Q172"/>
  <c r="Q173"/>
  <c r="Q175"/>
  <c r="Q176"/>
  <c r="Q177"/>
  <c r="Q178"/>
  <c r="Q179"/>
  <c r="Q180"/>
  <c r="Q181"/>
  <c r="Q182"/>
  <c r="Q183"/>
  <c r="Q184"/>
  <c r="Q185"/>
  <c r="Q186"/>
  <c r="Q187"/>
  <c r="Q188"/>
  <c r="Q190"/>
  <c r="Q191"/>
  <c r="Q192"/>
  <c r="Q193"/>
  <c r="Q194"/>
  <c r="Q195"/>
  <c r="Q196"/>
  <c r="Q197"/>
  <c r="Q198"/>
  <c r="Q199"/>
  <c r="Q200"/>
  <c r="Q201"/>
  <c r="Q202"/>
  <c r="Q203"/>
  <c r="Q204"/>
  <c r="Q205"/>
  <c r="Q206"/>
  <c r="Q207"/>
  <c r="Q208"/>
  <c r="Q209"/>
  <c r="Q210"/>
  <c r="Q211"/>
  <c r="Q212"/>
  <c r="Q213"/>
  <c r="Q214"/>
  <c r="Q215"/>
  <c r="Q216"/>
  <c r="Q217"/>
  <c r="Q218"/>
  <c r="Q219"/>
  <c r="Q220"/>
  <c r="Q221"/>
  <c r="Q222"/>
  <c r="Q223"/>
  <c r="Q224"/>
  <c r="Q225"/>
  <c r="Q226"/>
  <c r="Q227"/>
  <c r="Q228"/>
  <c r="Q229"/>
  <c r="Q230"/>
  <c r="Q231"/>
  <c r="Q232"/>
  <c r="Q233"/>
  <c r="Q234"/>
  <c r="Q235"/>
  <c r="Q236"/>
  <c r="Q237"/>
  <c r="Q238"/>
  <c r="Q239"/>
  <c r="Q240"/>
  <c r="Q241"/>
  <c r="Q242"/>
  <c r="Q243"/>
  <c r="Q244"/>
  <c r="Q245"/>
  <c r="Q246"/>
  <c r="Q247"/>
  <c r="Q248"/>
  <c r="Q249"/>
  <c r="Q250"/>
  <c r="Q251"/>
  <c r="Q253"/>
  <c r="Q254"/>
  <c r="Q255"/>
  <c r="Q256"/>
  <c r="Q8"/>
  <c r="P9"/>
  <c r="P10"/>
  <c r="P11"/>
  <c r="P12"/>
  <c r="P13"/>
  <c r="P14"/>
  <c r="P15"/>
  <c r="P16"/>
  <c r="P17"/>
  <c r="P18"/>
  <c r="P19"/>
  <c r="P20"/>
  <c r="P21"/>
  <c r="P22"/>
  <c r="P23"/>
  <c r="P24"/>
  <c r="P25"/>
  <c r="P26"/>
  <c r="P27"/>
  <c r="P28"/>
  <c r="P29"/>
  <c r="P30"/>
  <c r="P31"/>
  <c r="P32"/>
  <c r="P33"/>
  <c r="P34"/>
  <c r="P35"/>
  <c r="P36"/>
  <c r="P37"/>
  <c r="P38"/>
  <c r="P39"/>
  <c r="P40"/>
  <c r="P41"/>
  <c r="P42"/>
  <c r="P43"/>
  <c r="P44"/>
  <c r="P45"/>
  <c r="P46"/>
  <c r="P47"/>
  <c r="P48"/>
  <c r="P49"/>
  <c r="P50"/>
  <c r="P51"/>
  <c r="P52"/>
  <c r="P53"/>
  <c r="P54"/>
  <c r="P55"/>
  <c r="P56"/>
  <c r="P57"/>
  <c r="P58"/>
  <c r="P59"/>
  <c r="P60"/>
  <c r="P61"/>
  <c r="P62"/>
  <c r="P63"/>
  <c r="P64"/>
  <c r="P65"/>
  <c r="P66"/>
  <c r="P67"/>
  <c r="P68"/>
  <c r="P69"/>
  <c r="P70"/>
  <c r="P71"/>
  <c r="P72"/>
  <c r="P73"/>
  <c r="P74"/>
  <c r="P75"/>
  <c r="P76"/>
  <c r="P77"/>
  <c r="P78"/>
  <c r="P79"/>
  <c r="P80"/>
  <c r="P81"/>
  <c r="P82"/>
  <c r="P83"/>
  <c r="P84"/>
  <c r="P85"/>
  <c r="P86"/>
  <c r="P87"/>
  <c r="P88"/>
  <c r="P89"/>
  <c r="P90"/>
  <c r="P91"/>
  <c r="P92"/>
  <c r="P93"/>
  <c r="P94"/>
  <c r="P95"/>
  <c r="P96"/>
  <c r="P97"/>
  <c r="P98"/>
  <c r="P99"/>
  <c r="P100"/>
  <c r="P101"/>
  <c r="P102"/>
  <c r="P103"/>
  <c r="P104"/>
  <c r="P105"/>
  <c r="P106"/>
  <c r="P107"/>
  <c r="P108"/>
  <c r="P109"/>
  <c r="P110"/>
  <c r="P111"/>
  <c r="P112"/>
  <c r="P113"/>
  <c r="P114"/>
  <c r="P115"/>
  <c r="P116"/>
  <c r="P117"/>
  <c r="P118"/>
  <c r="P119"/>
  <c r="P120"/>
  <c r="P121"/>
  <c r="P122"/>
  <c r="P123"/>
  <c r="P124"/>
  <c r="P125"/>
  <c r="P126"/>
  <c r="P127"/>
  <c r="P128"/>
  <c r="P129"/>
  <c r="P130"/>
  <c r="P131"/>
  <c r="P132"/>
  <c r="P133"/>
  <c r="P134"/>
  <c r="P135"/>
  <c r="P136"/>
  <c r="P137"/>
  <c r="P138"/>
  <c r="P139"/>
  <c r="P140"/>
  <c r="P141"/>
  <c r="P142"/>
  <c r="P143"/>
  <c r="P144"/>
  <c r="P145"/>
  <c r="P146"/>
  <c r="P147"/>
  <c r="P148"/>
  <c r="P149"/>
  <c r="P150"/>
  <c r="P151"/>
  <c r="P152"/>
  <c r="P153"/>
  <c r="P154"/>
  <c r="P155"/>
  <c r="P156"/>
  <c r="P157"/>
  <c r="P158"/>
  <c r="P159"/>
  <c r="P160"/>
  <c r="P161"/>
  <c r="P162"/>
  <c r="P163"/>
  <c r="P164"/>
  <c r="P165"/>
  <c r="P166"/>
  <c r="P167"/>
  <c r="P168"/>
  <c r="P169"/>
  <c r="P170"/>
  <c r="P171"/>
  <c r="P172"/>
  <c r="P173"/>
  <c r="P174"/>
  <c r="P175"/>
  <c r="P176"/>
  <c r="P177"/>
  <c r="P178"/>
  <c r="P179"/>
  <c r="P180"/>
  <c r="P181"/>
  <c r="P182"/>
  <c r="P183"/>
  <c r="P184"/>
  <c r="P185"/>
  <c r="P186"/>
  <c r="P187"/>
  <c r="P188"/>
  <c r="P189"/>
  <c r="P190"/>
  <c r="P191"/>
  <c r="P192"/>
  <c r="P193"/>
  <c r="P194"/>
  <c r="P195"/>
  <c r="P196"/>
  <c r="P197"/>
  <c r="P198"/>
  <c r="P199"/>
  <c r="P200"/>
  <c r="P201"/>
  <c r="P202"/>
  <c r="P203"/>
  <c r="P204"/>
  <c r="P205"/>
  <c r="P206"/>
  <c r="P207"/>
  <c r="P208"/>
  <c r="P209"/>
  <c r="P210"/>
  <c r="P211"/>
  <c r="P212"/>
  <c r="P213"/>
  <c r="P214"/>
  <c r="P215"/>
  <c r="P216"/>
  <c r="P217"/>
  <c r="P218"/>
  <c r="P219"/>
  <c r="P220"/>
  <c r="P221"/>
  <c r="P222"/>
  <c r="P223"/>
  <c r="P224"/>
  <c r="P225"/>
  <c r="P226"/>
  <c r="P227"/>
  <c r="P228"/>
  <c r="P229"/>
  <c r="P230"/>
  <c r="P231"/>
  <c r="P232"/>
  <c r="P233"/>
  <c r="P234"/>
  <c r="P235"/>
  <c r="P236"/>
  <c r="P237"/>
  <c r="P238"/>
  <c r="P239"/>
  <c r="P240"/>
  <c r="P241"/>
  <c r="P242"/>
  <c r="P243"/>
  <c r="P244"/>
  <c r="P245"/>
  <c r="P246"/>
  <c r="P247"/>
  <c r="P248"/>
  <c r="P249"/>
  <c r="P250"/>
  <c r="P251"/>
  <c r="P252"/>
  <c r="P253"/>
  <c r="P254"/>
  <c r="P255"/>
  <c r="P256"/>
  <c r="P257"/>
  <c r="P8"/>
  <c r="O9"/>
  <c r="O10"/>
  <c r="O11"/>
  <c r="O12"/>
  <c r="O13"/>
  <c r="O14"/>
  <c r="O15"/>
  <c r="O16"/>
  <c r="O17"/>
  <c r="O18"/>
  <c r="O19"/>
  <c r="O20"/>
  <c r="O21"/>
  <c r="O22"/>
  <c r="O23"/>
  <c r="O24"/>
  <c r="O25"/>
  <c r="O26"/>
  <c r="O27"/>
  <c r="O28"/>
  <c r="O29"/>
  <c r="O30"/>
  <c r="O31"/>
  <c r="O32"/>
  <c r="O33"/>
  <c r="O34"/>
  <c r="O35"/>
  <c r="O36"/>
  <c r="O37"/>
  <c r="O38"/>
  <c r="O39"/>
  <c r="O40"/>
  <c r="O41"/>
  <c r="O42"/>
  <c r="O43"/>
  <c r="O44"/>
  <c r="O45"/>
  <c r="O46"/>
  <c r="O47"/>
  <c r="O48"/>
  <c r="O49"/>
  <c r="O50"/>
  <c r="O51"/>
  <c r="O52"/>
  <c r="O53"/>
  <c r="O54"/>
  <c r="O55"/>
  <c r="O56"/>
  <c r="O57"/>
  <c r="O59"/>
  <c r="O60"/>
  <c r="O61"/>
  <c r="O62"/>
  <c r="O63"/>
  <c r="O64"/>
  <c r="O65"/>
  <c r="O66"/>
  <c r="O67"/>
  <c r="O68"/>
  <c r="O69"/>
  <c r="O70"/>
  <c r="O71"/>
  <c r="O72"/>
  <c r="O73"/>
  <c r="O74"/>
  <c r="O75"/>
  <c r="O76"/>
  <c r="O77"/>
  <c r="O78"/>
  <c r="O79"/>
  <c r="O80"/>
  <c r="O81"/>
  <c r="O82"/>
  <c r="O83"/>
  <c r="O84"/>
  <c r="O85"/>
  <c r="O86"/>
  <c r="O87"/>
  <c r="O88"/>
  <c r="O89"/>
  <c r="O90"/>
  <c r="O91"/>
  <c r="O92"/>
  <c r="O93"/>
  <c r="O94"/>
  <c r="O95"/>
  <c r="O96"/>
  <c r="O97"/>
  <c r="O98"/>
  <c r="O99"/>
  <c r="O100"/>
  <c r="O101"/>
  <c r="O102"/>
  <c r="O103"/>
  <c r="O104"/>
  <c r="O105"/>
  <c r="O106"/>
  <c r="O107"/>
  <c r="O108"/>
  <c r="O109"/>
  <c r="O110"/>
  <c r="O111"/>
  <c r="O112"/>
  <c r="O113"/>
  <c r="O114"/>
  <c r="O115"/>
  <c r="O116"/>
  <c r="O117"/>
  <c r="O118"/>
  <c r="O119"/>
  <c r="O120"/>
  <c r="O121"/>
  <c r="O122"/>
  <c r="O123"/>
  <c r="O124"/>
  <c r="O125"/>
  <c r="O126"/>
  <c r="O127"/>
  <c r="O128"/>
  <c r="O129"/>
  <c r="O130"/>
  <c r="O131"/>
  <c r="O132"/>
  <c r="O133"/>
  <c r="O134"/>
  <c r="O135"/>
  <c r="O136"/>
  <c r="O137"/>
  <c r="O138"/>
  <c r="O139"/>
  <c r="O140"/>
  <c r="O141"/>
  <c r="O142"/>
  <c r="O143"/>
  <c r="O144"/>
  <c r="O145"/>
  <c r="O146"/>
  <c r="O147"/>
  <c r="O148"/>
  <c r="O149"/>
  <c r="O150"/>
  <c r="O151"/>
  <c r="O152"/>
  <c r="O153"/>
  <c r="O154"/>
  <c r="O156"/>
  <c r="O157"/>
  <c r="O158"/>
  <c r="O159"/>
  <c r="O160"/>
  <c r="O161"/>
  <c r="O162"/>
  <c r="O163"/>
  <c r="O164"/>
  <c r="O165"/>
  <c r="O166"/>
  <c r="O167"/>
  <c r="O168"/>
  <c r="O169"/>
  <c r="O170"/>
  <c r="O172"/>
  <c r="O173"/>
  <c r="O175"/>
  <c r="O176"/>
  <c r="O177"/>
  <c r="O178"/>
  <c r="O179"/>
  <c r="O180"/>
  <c r="O181"/>
  <c r="O182"/>
  <c r="O183"/>
  <c r="O184"/>
  <c r="O185"/>
  <c r="O186"/>
  <c r="O187"/>
  <c r="O188"/>
  <c r="O190"/>
  <c r="O191"/>
  <c r="O192"/>
  <c r="O193"/>
  <c r="O194"/>
  <c r="O195"/>
  <c r="O196"/>
  <c r="O197"/>
  <c r="O198"/>
  <c r="O199"/>
  <c r="O200"/>
  <c r="O201"/>
  <c r="O202"/>
  <c r="O203"/>
  <c r="O204"/>
  <c r="O205"/>
  <c r="O206"/>
  <c r="O207"/>
  <c r="O208"/>
  <c r="O209"/>
  <c r="O210"/>
  <c r="O211"/>
  <c r="O212"/>
  <c r="O213"/>
  <c r="O214"/>
  <c r="O215"/>
  <c r="O216"/>
  <c r="O217"/>
  <c r="O218"/>
  <c r="O219"/>
  <c r="O220"/>
  <c r="O221"/>
  <c r="O222"/>
  <c r="O223"/>
  <c r="O224"/>
  <c r="O225"/>
  <c r="O226"/>
  <c r="O227"/>
  <c r="O228"/>
  <c r="O229"/>
  <c r="O230"/>
  <c r="O231"/>
  <c r="O232"/>
  <c r="O233"/>
  <c r="O234"/>
  <c r="O235"/>
  <c r="O236"/>
  <c r="O237"/>
  <c r="O238"/>
  <c r="O239"/>
  <c r="O240"/>
  <c r="O241"/>
  <c r="O242"/>
  <c r="O243"/>
  <c r="O244"/>
  <c r="O245"/>
  <c r="O246"/>
  <c r="O247"/>
  <c r="O248"/>
  <c r="O249"/>
  <c r="O250"/>
  <c r="O251"/>
  <c r="O253"/>
  <c r="O254"/>
  <c r="O255"/>
  <c r="O256"/>
  <c r="O8"/>
  <c r="N9"/>
  <c r="N10"/>
  <c r="N11"/>
  <c r="N12"/>
  <c r="N13"/>
  <c r="N14"/>
  <c r="N15"/>
  <c r="N16"/>
  <c r="N17"/>
  <c r="N18"/>
  <c r="N19"/>
  <c r="N20"/>
  <c r="N21"/>
  <c r="N22"/>
  <c r="N23"/>
  <c r="N24"/>
  <c r="N25"/>
  <c r="N26"/>
  <c r="N27"/>
  <c r="N28"/>
  <c r="N29"/>
  <c r="N30"/>
  <c r="N31"/>
  <c r="N32"/>
  <c r="N33"/>
  <c r="N34"/>
  <c r="N35"/>
  <c r="N36"/>
  <c r="N37"/>
  <c r="N38"/>
  <c r="N39"/>
  <c r="N40"/>
  <c r="N41"/>
  <c r="N42"/>
  <c r="N43"/>
  <c r="N44"/>
  <c r="N45"/>
  <c r="N46"/>
  <c r="N47"/>
  <c r="N48"/>
  <c r="N49"/>
  <c r="N50"/>
  <c r="N51"/>
  <c r="N52"/>
  <c r="N53"/>
  <c r="N54"/>
  <c r="N55"/>
  <c r="N56"/>
  <c r="N57"/>
  <c r="N58"/>
  <c r="N59"/>
  <c r="N60"/>
  <c r="N61"/>
  <c r="N62"/>
  <c r="N63"/>
  <c r="N64"/>
  <c r="N65"/>
  <c r="N66"/>
  <c r="N67"/>
  <c r="N68"/>
  <c r="N69"/>
  <c r="N70"/>
  <c r="N71"/>
  <c r="N72"/>
  <c r="N73"/>
  <c r="N74"/>
  <c r="N75"/>
  <c r="N76"/>
  <c r="N77"/>
  <c r="N78"/>
  <c r="N79"/>
  <c r="N80"/>
  <c r="N81"/>
  <c r="N82"/>
  <c r="N83"/>
  <c r="N84"/>
  <c r="N85"/>
  <c r="N86"/>
  <c r="N87"/>
  <c r="N88"/>
  <c r="N89"/>
  <c r="N90"/>
  <c r="N91"/>
  <c r="N92"/>
  <c r="N93"/>
  <c r="N94"/>
  <c r="N95"/>
  <c r="N96"/>
  <c r="N97"/>
  <c r="N98"/>
  <c r="N99"/>
  <c r="N100"/>
  <c r="N101"/>
  <c r="N102"/>
  <c r="N103"/>
  <c r="N104"/>
  <c r="N105"/>
  <c r="N106"/>
  <c r="N107"/>
  <c r="N108"/>
  <c r="N109"/>
  <c r="N110"/>
  <c r="N111"/>
  <c r="N112"/>
  <c r="N113"/>
  <c r="N114"/>
  <c r="N115"/>
  <c r="N116"/>
  <c r="N117"/>
  <c r="N118"/>
  <c r="N119"/>
  <c r="N120"/>
  <c r="N121"/>
  <c r="N122"/>
  <c r="N123"/>
  <c r="N124"/>
  <c r="N125"/>
  <c r="N126"/>
  <c r="N127"/>
  <c r="N128"/>
  <c r="N129"/>
  <c r="N130"/>
  <c r="N131"/>
  <c r="N132"/>
  <c r="N133"/>
  <c r="N134"/>
  <c r="N135"/>
  <c r="N136"/>
  <c r="N137"/>
  <c r="N138"/>
  <c r="N139"/>
  <c r="N140"/>
  <c r="N141"/>
  <c r="N142"/>
  <c r="N143"/>
  <c r="N144"/>
  <c r="N145"/>
  <c r="N146"/>
  <c r="N147"/>
  <c r="N148"/>
  <c r="N149"/>
  <c r="N150"/>
  <c r="N151"/>
  <c r="N152"/>
  <c r="N153"/>
  <c r="N154"/>
  <c r="N155"/>
  <c r="N156"/>
  <c r="N157"/>
  <c r="N158"/>
  <c r="N159"/>
  <c r="N160"/>
  <c r="N161"/>
  <c r="N162"/>
  <c r="N163"/>
  <c r="N164"/>
  <c r="N165"/>
  <c r="N166"/>
  <c r="N167"/>
  <c r="N168"/>
  <c r="N169"/>
  <c r="N170"/>
  <c r="N171"/>
  <c r="N172"/>
  <c r="N173"/>
  <c r="N174"/>
  <c r="N175"/>
  <c r="N176"/>
  <c r="N177"/>
  <c r="N178"/>
  <c r="N179"/>
  <c r="N180"/>
  <c r="N181"/>
  <c r="N182"/>
  <c r="N183"/>
  <c r="N184"/>
  <c r="N185"/>
  <c r="N186"/>
  <c r="N187"/>
  <c r="N188"/>
  <c r="N189"/>
  <c r="N190"/>
  <c r="N191"/>
  <c r="N192"/>
  <c r="N193"/>
  <c r="N194"/>
  <c r="N195"/>
  <c r="N196"/>
  <c r="N197"/>
  <c r="N198"/>
  <c r="N199"/>
  <c r="N200"/>
  <c r="N201"/>
  <c r="N202"/>
  <c r="N203"/>
  <c r="N204"/>
  <c r="N205"/>
  <c r="N206"/>
  <c r="N207"/>
  <c r="N208"/>
  <c r="N209"/>
  <c r="N210"/>
  <c r="N211"/>
  <c r="N212"/>
  <c r="N213"/>
  <c r="N214"/>
  <c r="N215"/>
  <c r="N216"/>
  <c r="N217"/>
  <c r="N218"/>
  <c r="N219"/>
  <c r="N220"/>
  <c r="N221"/>
  <c r="N222"/>
  <c r="N223"/>
  <c r="N224"/>
  <c r="N225"/>
  <c r="N226"/>
  <c r="N227"/>
  <c r="N228"/>
  <c r="N229"/>
  <c r="N230"/>
  <c r="N231"/>
  <c r="N232"/>
  <c r="N233"/>
  <c r="N234"/>
  <c r="N235"/>
  <c r="N236"/>
  <c r="N237"/>
  <c r="N238"/>
  <c r="N239"/>
  <c r="N240"/>
  <c r="N241"/>
  <c r="N242"/>
  <c r="N243"/>
  <c r="N244"/>
  <c r="N245"/>
  <c r="N246"/>
  <c r="N247"/>
  <c r="N248"/>
  <c r="N249"/>
  <c r="N250"/>
  <c r="N251"/>
  <c r="N252"/>
  <c r="N253"/>
  <c r="N254"/>
  <c r="N255"/>
  <c r="N256"/>
  <c r="N257"/>
  <c r="N8"/>
  <c r="M9"/>
  <c r="M10"/>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9"/>
  <c r="M60"/>
  <c r="M61"/>
  <c r="M62"/>
  <c r="M63"/>
  <c r="M64"/>
  <c r="M65"/>
  <c r="M66"/>
  <c r="M67"/>
  <c r="M68"/>
  <c r="M69"/>
  <c r="M70"/>
  <c r="M71"/>
  <c r="M72"/>
  <c r="M73"/>
  <c r="M74"/>
  <c r="M75"/>
  <c r="M76"/>
  <c r="M77"/>
  <c r="M78"/>
  <c r="M79"/>
  <c r="M80"/>
  <c r="M81"/>
  <c r="M82"/>
  <c r="M83"/>
  <c r="M84"/>
  <c r="M85"/>
  <c r="M86"/>
  <c r="M87"/>
  <c r="M88"/>
  <c r="M89"/>
  <c r="M90"/>
  <c r="M91"/>
  <c r="M92"/>
  <c r="M93"/>
  <c r="M94"/>
  <c r="M95"/>
  <c r="M96"/>
  <c r="M97"/>
  <c r="M98"/>
  <c r="M99"/>
  <c r="M100"/>
  <c r="M101"/>
  <c r="M102"/>
  <c r="M103"/>
  <c r="M104"/>
  <c r="M105"/>
  <c r="M106"/>
  <c r="M107"/>
  <c r="M108"/>
  <c r="M109"/>
  <c r="M110"/>
  <c r="M111"/>
  <c r="M112"/>
  <c r="M113"/>
  <c r="M114"/>
  <c r="M115"/>
  <c r="M116"/>
  <c r="M117"/>
  <c r="M118"/>
  <c r="M119"/>
  <c r="M120"/>
  <c r="M121"/>
  <c r="M122"/>
  <c r="M123"/>
  <c r="M124"/>
  <c r="M125"/>
  <c r="M126"/>
  <c r="M127"/>
  <c r="M128"/>
  <c r="M129"/>
  <c r="M130"/>
  <c r="M131"/>
  <c r="M133"/>
  <c r="M134"/>
  <c r="M135"/>
  <c r="M136"/>
  <c r="M137"/>
  <c r="M138"/>
  <c r="M139"/>
  <c r="M140"/>
  <c r="M141"/>
  <c r="M142"/>
  <c r="M143"/>
  <c r="M144"/>
  <c r="M145"/>
  <c r="M146"/>
  <c r="M147"/>
  <c r="M148"/>
  <c r="M149"/>
  <c r="M150"/>
  <c r="M151"/>
  <c r="M152"/>
  <c r="M153"/>
  <c r="M154"/>
  <c r="M156"/>
  <c r="M157"/>
  <c r="M158"/>
  <c r="M159"/>
  <c r="M160"/>
  <c r="M161"/>
  <c r="M162"/>
  <c r="M163"/>
  <c r="M164"/>
  <c r="M165"/>
  <c r="M166"/>
  <c r="M167"/>
  <c r="M168"/>
  <c r="M169"/>
  <c r="M170"/>
  <c r="M172"/>
  <c r="M173"/>
  <c r="M175"/>
  <c r="M176"/>
  <c r="M177"/>
  <c r="M178"/>
  <c r="M179"/>
  <c r="M180"/>
  <c r="M181"/>
  <c r="M182"/>
  <c r="M183"/>
  <c r="M184"/>
  <c r="M185"/>
  <c r="M186"/>
  <c r="M187"/>
  <c r="M190"/>
  <c r="M191"/>
  <c r="M193"/>
  <c r="M194"/>
  <c r="M195"/>
  <c r="M196"/>
  <c r="M197"/>
  <c r="M198"/>
  <c r="M199"/>
  <c r="M200"/>
  <c r="M201"/>
  <c r="M202"/>
  <c r="M203"/>
  <c r="M204"/>
  <c r="M205"/>
  <c r="M206"/>
  <c r="M207"/>
  <c r="M208"/>
  <c r="M209"/>
  <c r="M210"/>
  <c r="M211"/>
  <c r="M212"/>
  <c r="M213"/>
  <c r="M214"/>
  <c r="M215"/>
  <c r="M216"/>
  <c r="M217"/>
  <c r="M218"/>
  <c r="M219"/>
  <c r="M220"/>
  <c r="M221"/>
  <c r="M222"/>
  <c r="M223"/>
  <c r="M224"/>
  <c r="M225"/>
  <c r="M226"/>
  <c r="M227"/>
  <c r="M228"/>
  <c r="M229"/>
  <c r="M230"/>
  <c r="M231"/>
  <c r="M232"/>
  <c r="M233"/>
  <c r="M234"/>
  <c r="M235"/>
  <c r="M236"/>
  <c r="M237"/>
  <c r="M238"/>
  <c r="M239"/>
  <c r="M240"/>
  <c r="M241"/>
  <c r="M242"/>
  <c r="M243"/>
  <c r="M244"/>
  <c r="M245"/>
  <c r="M249"/>
  <c r="M251"/>
  <c r="M253"/>
  <c r="M254"/>
  <c r="M255"/>
  <c r="M256"/>
  <c r="M8"/>
  <c r="L9"/>
  <c r="L10"/>
  <c r="L11"/>
  <c r="L12"/>
  <c r="L13"/>
  <c r="L14"/>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64"/>
  <c r="L165"/>
  <c r="L166"/>
  <c r="L167"/>
  <c r="L168"/>
  <c r="L169"/>
  <c r="L170"/>
  <c r="L171"/>
  <c r="L172"/>
  <c r="L173"/>
  <c r="L174"/>
  <c r="L175"/>
  <c r="L176"/>
  <c r="L177"/>
  <c r="L178"/>
  <c r="L179"/>
  <c r="L180"/>
  <c r="L181"/>
  <c r="L182"/>
  <c r="L183"/>
  <c r="L184"/>
  <c r="L185"/>
  <c r="L186"/>
  <c r="L187"/>
  <c r="L188"/>
  <c r="L189"/>
  <c r="L190"/>
  <c r="L191"/>
  <c r="L192"/>
  <c r="L193"/>
  <c r="L194"/>
  <c r="L195"/>
  <c r="L196"/>
  <c r="L197"/>
  <c r="L198"/>
  <c r="L199"/>
  <c r="L200"/>
  <c r="L201"/>
  <c r="L202"/>
  <c r="L203"/>
  <c r="L204"/>
  <c r="L205"/>
  <c r="L206"/>
  <c r="L207"/>
  <c r="L208"/>
  <c r="L209"/>
  <c r="L210"/>
  <c r="L211"/>
  <c r="L212"/>
  <c r="L213"/>
  <c r="L214"/>
  <c r="L215"/>
  <c r="L216"/>
  <c r="L217"/>
  <c r="L218"/>
  <c r="L219"/>
  <c r="L220"/>
  <c r="L221"/>
  <c r="L222"/>
  <c r="L223"/>
  <c r="L224"/>
  <c r="L225"/>
  <c r="L226"/>
  <c r="L227"/>
  <c r="L228"/>
  <c r="L229"/>
  <c r="L230"/>
  <c r="L231"/>
  <c r="L232"/>
  <c r="L233"/>
  <c r="L234"/>
  <c r="L235"/>
  <c r="L236"/>
  <c r="L237"/>
  <c r="L238"/>
  <c r="L239"/>
  <c r="L240"/>
  <c r="L241"/>
  <c r="L242"/>
  <c r="L243"/>
  <c r="L244"/>
  <c r="L245"/>
  <c r="L246"/>
  <c r="L247"/>
  <c r="L248"/>
  <c r="L249"/>
  <c r="L250"/>
  <c r="L251"/>
  <c r="L252"/>
  <c r="L253"/>
  <c r="L254"/>
  <c r="L255"/>
  <c r="L256"/>
  <c r="L257"/>
  <c r="L8"/>
  <c r="K9"/>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78"/>
  <c r="K79"/>
  <c r="K80"/>
  <c r="K81"/>
  <c r="K82"/>
  <c r="K83"/>
  <c r="K84"/>
  <c r="K85"/>
  <c r="K86"/>
  <c r="K87"/>
  <c r="K88"/>
  <c r="K89"/>
  <c r="K90"/>
  <c r="K91"/>
  <c r="K92"/>
  <c r="K93"/>
  <c r="K94"/>
  <c r="K95"/>
  <c r="K96"/>
  <c r="K97"/>
  <c r="K98"/>
  <c r="K99"/>
  <c r="K100"/>
  <c r="K101"/>
  <c r="K102"/>
  <c r="K103"/>
  <c r="K104"/>
  <c r="K105"/>
  <c r="K106"/>
  <c r="K107"/>
  <c r="K108"/>
  <c r="K109"/>
  <c r="K110"/>
  <c r="K111"/>
  <c r="K112"/>
  <c r="K113"/>
  <c r="K114"/>
  <c r="K115"/>
  <c r="K116"/>
  <c r="K117"/>
  <c r="K118"/>
  <c r="K119"/>
  <c r="K120"/>
  <c r="K121"/>
  <c r="K122"/>
  <c r="K123"/>
  <c r="K124"/>
  <c r="K125"/>
  <c r="K126"/>
  <c r="K127"/>
  <c r="K128"/>
  <c r="K129"/>
  <c r="K130"/>
  <c r="K131"/>
  <c r="K132"/>
  <c r="K133"/>
  <c r="K134"/>
  <c r="K135"/>
  <c r="K136"/>
  <c r="K137"/>
  <c r="K138"/>
  <c r="K139"/>
  <c r="K140"/>
  <c r="K141"/>
  <c r="K142"/>
  <c r="K143"/>
  <c r="K144"/>
  <c r="K145"/>
  <c r="K146"/>
  <c r="K147"/>
  <c r="K148"/>
  <c r="K149"/>
  <c r="K150"/>
  <c r="K151"/>
  <c r="K152"/>
  <c r="K153"/>
  <c r="K154"/>
  <c r="K155"/>
  <c r="K156"/>
  <c r="K157"/>
  <c r="K158"/>
  <c r="K159"/>
  <c r="K160"/>
  <c r="K161"/>
  <c r="K162"/>
  <c r="K163"/>
  <c r="K164"/>
  <c r="K165"/>
  <c r="K166"/>
  <c r="K167"/>
  <c r="K168"/>
  <c r="K169"/>
  <c r="K170"/>
  <c r="K171"/>
  <c r="K172"/>
  <c r="K173"/>
  <c r="K175"/>
  <c r="K176"/>
  <c r="K177"/>
  <c r="K178"/>
  <c r="K179"/>
  <c r="K180"/>
  <c r="K181"/>
  <c r="K182"/>
  <c r="K183"/>
  <c r="K184"/>
  <c r="K185"/>
  <c r="K186"/>
  <c r="K187"/>
  <c r="K190"/>
  <c r="K191"/>
  <c r="K193"/>
  <c r="K194"/>
  <c r="K195"/>
  <c r="K196"/>
  <c r="K197"/>
  <c r="K198"/>
  <c r="K199"/>
  <c r="K200"/>
  <c r="K201"/>
  <c r="K202"/>
  <c r="K203"/>
  <c r="K204"/>
  <c r="K205"/>
  <c r="K206"/>
  <c r="K207"/>
  <c r="K208"/>
  <c r="K209"/>
  <c r="K210"/>
  <c r="K211"/>
  <c r="K212"/>
  <c r="K213"/>
  <c r="K214"/>
  <c r="K215"/>
  <c r="K216"/>
  <c r="K217"/>
  <c r="K218"/>
  <c r="K219"/>
  <c r="K220"/>
  <c r="K221"/>
  <c r="K222"/>
  <c r="K223"/>
  <c r="K224"/>
  <c r="K225"/>
  <c r="K226"/>
  <c r="K227"/>
  <c r="K228"/>
  <c r="K229"/>
  <c r="K230"/>
  <c r="K231"/>
  <c r="K232"/>
  <c r="K233"/>
  <c r="K234"/>
  <c r="K235"/>
  <c r="K236"/>
  <c r="K237"/>
  <c r="K238"/>
  <c r="K239"/>
  <c r="K240"/>
  <c r="K241"/>
  <c r="K242"/>
  <c r="K243"/>
  <c r="K244"/>
  <c r="K245"/>
  <c r="K246"/>
  <c r="K247"/>
  <c r="K249"/>
  <c r="K250"/>
  <c r="K251"/>
  <c r="K252"/>
  <c r="K253"/>
  <c r="K254"/>
  <c r="K255"/>
  <c r="K256"/>
  <c r="K257"/>
  <c r="K8"/>
  <c r="D83"/>
  <c r="E83"/>
  <c r="F83"/>
  <c r="G83"/>
  <c r="H83"/>
  <c r="J83"/>
  <c r="D10"/>
  <c r="D9" s="1"/>
  <c r="E10"/>
  <c r="E9" s="1"/>
  <c r="F10"/>
  <c r="G10"/>
  <c r="G9" s="1"/>
  <c r="H10"/>
  <c r="H9" s="1"/>
  <c r="J10"/>
  <c r="C11"/>
  <c r="C47"/>
  <c r="C65"/>
  <c r="C64" s="1"/>
  <c r="C10" s="1"/>
  <c r="C84"/>
  <c r="C83" s="1"/>
  <c r="C85"/>
  <c r="C128"/>
  <c r="C123" s="1"/>
  <c r="C135"/>
  <c r="C147"/>
  <c r="C188"/>
  <c r="C196"/>
  <c r="C247"/>
  <c r="C246" s="1"/>
  <c r="C195" s="1"/>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4"/>
  <c r="I83" s="1"/>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6"/>
  <c r="I157"/>
  <c r="I158"/>
  <c r="I159"/>
  <c r="I160"/>
  <c r="I161"/>
  <c r="I162"/>
  <c r="I163"/>
  <c r="I164"/>
  <c r="I165"/>
  <c r="I166"/>
  <c r="I167"/>
  <c r="I168"/>
  <c r="I169"/>
  <c r="I170"/>
  <c r="I171"/>
  <c r="I172"/>
  <c r="I173"/>
  <c r="I174"/>
  <c r="I175"/>
  <c r="I176"/>
  <c r="I177"/>
  <c r="I178"/>
  <c r="I179"/>
  <c r="I180"/>
  <c r="I181"/>
  <c r="I182"/>
  <c r="I183"/>
  <c r="I184"/>
  <c r="I185"/>
  <c r="I186"/>
  <c r="I187"/>
  <c r="I188"/>
  <c r="I189"/>
  <c r="I190"/>
  <c r="I191"/>
  <c r="I192"/>
  <c r="I193"/>
  <c r="I194"/>
  <c r="I195"/>
  <c r="I196"/>
  <c r="I197"/>
  <c r="I198"/>
  <c r="I199"/>
  <c r="I200"/>
  <c r="I201"/>
  <c r="I202"/>
  <c r="I203"/>
  <c r="I204"/>
  <c r="I205"/>
  <c r="I206"/>
  <c r="I207"/>
  <c r="I208"/>
  <c r="I209"/>
  <c r="I210"/>
  <c r="I211"/>
  <c r="I212"/>
  <c r="I213"/>
  <c r="I214"/>
  <c r="I215"/>
  <c r="I216"/>
  <c r="I217"/>
  <c r="I218"/>
  <c r="I219"/>
  <c r="I220"/>
  <c r="I221"/>
  <c r="I222"/>
  <c r="I223"/>
  <c r="I224"/>
  <c r="I225"/>
  <c r="I226"/>
  <c r="I227"/>
  <c r="I228"/>
  <c r="I229"/>
  <c r="I230"/>
  <c r="I231"/>
  <c r="I232"/>
  <c r="I233"/>
  <c r="I234"/>
  <c r="I235"/>
  <c r="I236"/>
  <c r="I237"/>
  <c r="I238"/>
  <c r="I239"/>
  <c r="I240"/>
  <c r="I241"/>
  <c r="I242"/>
  <c r="I243"/>
  <c r="I244"/>
  <c r="I245"/>
  <c r="I246"/>
  <c r="I247"/>
  <c r="I248"/>
  <c r="I249"/>
  <c r="I250"/>
  <c r="I251"/>
  <c r="I252"/>
  <c r="I253"/>
  <c r="I254"/>
  <c r="I255"/>
  <c r="I256"/>
  <c r="I257"/>
  <c r="I258"/>
  <c r="I259"/>
  <c r="I260"/>
  <c r="I261"/>
  <c r="I262"/>
  <c r="I8"/>
  <c r="C9" l="1"/>
  <c r="C8" s="1"/>
  <c r="F9"/>
  <c r="J9"/>
  <c r="I10"/>
  <c r="I9" s="1"/>
</calcChain>
</file>

<file path=xl/sharedStrings.xml><?xml version="1.0" encoding="utf-8"?>
<sst xmlns="http://schemas.openxmlformats.org/spreadsheetml/2006/main" count="546" uniqueCount="376">
  <si>
    <t>Единица измерения руб.</t>
  </si>
  <si>
    <t>КВД</t>
  </si>
  <si>
    <t>Наименование КВД</t>
  </si>
  <si>
    <t>КП - доходы 1кв</t>
  </si>
  <si>
    <t>КП - доходы 2кв</t>
  </si>
  <si>
    <t>КП - доходы 3кв</t>
  </si>
  <si>
    <t>Итого</t>
  </si>
  <si>
    <t>10000000000000000</t>
  </si>
  <si>
    <t>НАЛОГОВЫЕ И НЕНАЛОГОВЫЕ ДОХОДЫ</t>
  </si>
  <si>
    <t>10100000000000000</t>
  </si>
  <si>
    <t>НАЛОГИ НА ПРИБЫЛЬ, ДОХОДЫ</t>
  </si>
  <si>
    <t>10102000010000110</t>
  </si>
  <si>
    <t>Налог на доходы физических лиц</t>
  </si>
  <si>
    <t>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</si>
  <si>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</si>
  <si>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</si>
  <si>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</si>
  <si>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</si>
  <si>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</si>
  <si>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</si>
  <si>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</si>
  <si>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</si>
  <si>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</si>
  <si>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</si>
  <si>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</si>
  <si>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</si>
  <si>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</si>
  <si>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</si>
  <si>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</si>
  <si>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</si>
  <si>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</si>
  <si>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</si>
  <si>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</si>
  <si>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</si>
  <si>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</si>
  <si>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</si>
  <si>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</si>
  <si>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</si>
  <si>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</si>
  <si>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</si>
  <si>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</si>
  <si>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10300000000000000</t>
  </si>
  <si>
    <t>10302000010000110</t>
  </si>
  <si>
    <t>Акцизы по подакцизным товарам (продукции), производимым на территории Российской Федерации</t>
  </si>
  <si>
    <t>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</si>
  <si>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</si>
  <si>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</si>
  <si>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</si>
  <si>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</si>
  <si>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</si>
  <si>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</si>
  <si>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</si>
  <si>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10500000000000000</t>
  </si>
  <si>
    <t>НАЛОГИ НА СОВОКУПНЫЙ ДОХОД</t>
  </si>
  <si>
    <t>10502000020000110</t>
  </si>
  <si>
    <t>Единый налог на вмененный доход для отдельных видов деятельности</t>
  </si>
  <si>
    <t>10502010020000110</t>
  </si>
  <si>
    <t>10502010021000110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</si>
  <si>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</si>
  <si>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10502010022100110</t>
  </si>
  <si>
    <t>Единый налог на вмененный доход для отдельных видов деятельности (пени по соответствующему платежу)</t>
  </si>
  <si>
    <t>10502010023000110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</si>
  <si>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</si>
  <si>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10502010024000110</t>
  </si>
  <si>
    <t>Единый налог на вмененный доход для отдельных видов деятельности (прочие поступления)</t>
  </si>
  <si>
    <t>10504000020000110</t>
  </si>
  <si>
    <t>Налог, взимаемый в связи с применением патентной системы налогообложения</t>
  </si>
  <si>
    <t>10504020020000110</t>
  </si>
  <si>
    <t>Налог, взимаемый в связи с применением патентной системы налогообложения, зачисляемый в бюджеты муниципальных районов 5</t>
  </si>
  <si>
    <t>10504020021000110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</si>
  <si>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</si>
  <si>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10504020022100110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</si>
  <si>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</si>
  <si>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10600000000000000</t>
  </si>
  <si>
    <t>НАЛОГИ НА ИМУЩЕСТВО</t>
  </si>
  <si>
    <t>10604000020000110</t>
  </si>
  <si>
    <t>Транспортный налог</t>
  </si>
  <si>
    <t>10604011020000110</t>
  </si>
  <si>
    <t>Транспортный налог с организаций</t>
  </si>
  <si>
    <t>10604011021000110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</si>
  <si>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</si>
  <si>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10604011022100110</t>
  </si>
  <si>
    <t>Транспортный налог с организаций (пени по соответствующему платежу)</t>
  </si>
  <si>
    <t>10604011023000110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</si>
  <si>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</si>
  <si>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10604012020000110</t>
  </si>
  <si>
    <t>Транспортный налог с физических лиц</t>
  </si>
  <si>
    <t>10604012021000110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</si>
  <si>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</si>
  <si>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10604012022100110</t>
  </si>
  <si>
    <t>Транспортный налог с физических лиц (пени по соответствующему платежу)</t>
  </si>
  <si>
    <t>10800000000000000</t>
  </si>
  <si>
    <t>ГОСУДАРСТВЕННАЯ ПОШЛИНА</t>
  </si>
  <si>
    <t>10803000010000110</t>
  </si>
  <si>
    <t>Государственная пошлина по делам, рассматриваемым в судах общей юрисдикции, мировыми судьями</t>
  </si>
  <si>
    <t>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</si>
  <si>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</si>
  <si>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</si>
  <si>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</si>
  <si>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11100000000000000</t>
  </si>
  <si>
    <t>ДОХОДЫ ОТ ИСПОЛЬЗОВАНИЯ ИМУЩЕСТВА, НАХОДЯЩЕГОСЯ В ГОСУДАРСТВЕННОЙ И МУНИЦИПАЛЬНОЙ СОБСТВЕННОСТИ</t>
  </si>
  <si>
    <t>11105000000000120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</si>
  <si>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</si>
  <si>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11105010000000120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</si>
  <si>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</si>
  <si>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</si>
  <si>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</si>
  <si>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11105020000000120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</si>
  <si>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</si>
  <si>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11105025050000120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</si>
  <si>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</si>
  <si>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11105030000000120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</si>
  <si>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</si>
  <si>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11105035050000120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</si>
  <si>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</si>
  <si>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11105070000000120</t>
  </si>
  <si>
    <t>Доходы от сдачи в аренду имущества, составляющего государственную (муниципальную) казну (за исключением земельных участков)</t>
  </si>
  <si>
    <t>11105075050000120</t>
  </si>
  <si>
    <t>Доходы от сдачи в аренду имущества, составляющего казну муниципальных районов (за исключением земельных участков)</t>
  </si>
  <si>
    <t>11107000000000120</t>
  </si>
  <si>
    <t>Платежи от государственных и муниципальных унитарных предприятий</t>
  </si>
  <si>
    <t>11107010000000120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</si>
  <si>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</si>
  <si>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11107015050000120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</si>
  <si>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</si>
  <si>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11109000000000120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</si>
  <si>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</si>
  <si>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</si>
  <si>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</si>
  <si>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11109045050000120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</si>
  <si>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</si>
  <si>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11200000000000000</t>
  </si>
  <si>
    <t>ПЛАТЕЖИ ПРИ ПОЛЬЗОВАНИИ ПРИРОДНЫМИ РЕСУРСАМИ</t>
  </si>
  <si>
    <t>11201000010000120</t>
  </si>
  <si>
    <t>Плата за негативное воздействие на окружающую среду</t>
  </si>
  <si>
    <t>11201010010000120</t>
  </si>
  <si>
    <t>Плата за выбросы загрязняющих веществ в атмосферный воздух стационарными объектами 7</t>
  </si>
  <si>
    <t>11201010016000120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</si>
  <si>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</si>
  <si>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11201040010000120</t>
  </si>
  <si>
    <t>Плата за размещение отходов производства и потребления</t>
  </si>
  <si>
    <t>11201040016000120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</si>
  <si>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</si>
  <si>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11201041010000120</t>
  </si>
  <si>
    <t>Плата за размещение отходов производства</t>
  </si>
  <si>
    <t>11201041016000120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</si>
  <si>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</si>
  <si>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11201042010000120</t>
  </si>
  <si>
    <t>Плата за размещение твердых коммунальных отходов</t>
  </si>
  <si>
    <t>11201042016000120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</si>
  <si>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</si>
  <si>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11201070010000120</t>
  </si>
  <si>
    <t>Плата за выбросы загрязняющих веществ, образующихся при сжигании на факельных установках и (или) рассеивании попутного нефтяного газа</t>
  </si>
  <si>
    <t>11201070016000120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</si>
  <si>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</si>
  <si>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11300000000000000</t>
  </si>
  <si>
    <t>ДОХОДЫ ОТ ОКАЗАНИЯ ПЛАТНЫХ УСЛУГ (РАБОТ) И КОМПЕНСАЦИИ ЗАТРАТ ГОСУДАРСТВА</t>
  </si>
  <si>
    <t>11301000000000130</t>
  </si>
  <si>
    <t>Доходы от оказания платных услуг (работ)</t>
  </si>
  <si>
    <t>11301990000000130</t>
  </si>
  <si>
    <t>Прочие доходы от оказания платных услуг (работ)</t>
  </si>
  <si>
    <t>11301995050000130</t>
  </si>
  <si>
    <t>Прочие доходы от оказания платных услуг (работ) получателями средств бюджетов муниципальных районов</t>
  </si>
  <si>
    <t>11302000000000130</t>
  </si>
  <si>
    <t>Доходы от компенсации затрат государства</t>
  </si>
  <si>
    <t>11302060000000130</t>
  </si>
  <si>
    <t>Доходы, поступающие в порядке возмещения расходов, понесенных в связи с эксплуатацией имущества</t>
  </si>
  <si>
    <t>11302065050000130</t>
  </si>
  <si>
    <t>Доходы, поступающие в порядке возмещения расходов, понесенных в связи с эксплуатацией имущества муниципальных районов</t>
  </si>
  <si>
    <t>11302990000000130</t>
  </si>
  <si>
    <t>Прочие доходы от компенсации затрат государства</t>
  </si>
  <si>
    <t>11302995050000130</t>
  </si>
  <si>
    <t>Прочие доходы от компенсации затрат бюджетов муниципальных районов</t>
  </si>
  <si>
    <t>11400000000000000</t>
  </si>
  <si>
    <t>ДОХОДЫ ОТ ПРОДАЖИ МАТЕРИАЛЬНЫХ И НЕМАТЕРИАЛЬНЫХ АКТИВОВ</t>
  </si>
  <si>
    <t>11402000000000000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</si>
  <si>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</si>
  <si>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11402050050000410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</si>
  <si>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</si>
  <si>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11402053050000410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</si>
  <si>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</si>
  <si>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11406000000000430</t>
  </si>
  <si>
    <t>Доходы от продажи земельных участков, находящихся в государственной и муниципальной собственности</t>
  </si>
  <si>
    <t>11406010000000430</t>
  </si>
  <si>
    <t>Доходы от продажи земельных участков, государственная собственность на которые не разграничена</t>
  </si>
  <si>
    <t>11406013050000430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</si>
  <si>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</si>
  <si>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11406020000000430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</si>
  <si>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</si>
  <si>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11406025050000430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</si>
  <si>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</si>
  <si>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11600000000000000</t>
  </si>
  <si>
    <t>ШТРАФЫ, САНКЦИИ, ВОЗМЕЩЕНИЕ УЩЕРБА</t>
  </si>
  <si>
    <t>11603000000000140</t>
  </si>
  <si>
    <t>Денежные взыскания (штрафы) за нарушение законодательства о налогах и сборах</t>
  </si>
  <si>
    <t>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</si>
  <si>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</si>
  <si>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11603010016000140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</si>
  <si>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</si>
  <si>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</si>
  <si>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</si>
  <si>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11603030016000140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</si>
  <si>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</si>
  <si>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</si>
  <si>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</si>
  <si>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</si>
  <si>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</si>
  <si>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11608010016000140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</si>
  <si>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</si>
  <si>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11625000000000140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</si>
  <si>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</si>
  <si>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11625030010000140</t>
  </si>
  <si>
    <t>Денежные взыскания (штрафы) за нарушение законодательства Российской Федерации об охране и использовании животного мира</t>
  </si>
  <si>
    <t>11625030016000140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</si>
  <si>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</si>
  <si>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11625050010000140</t>
  </si>
  <si>
    <t>Денежные взыскания (штрафы) за нарушение законодательства в области охраны окружающей среды</t>
  </si>
  <si>
    <t>11625060010000140</t>
  </si>
  <si>
    <t>Денежные взыскания (штрафы) за нарушение земельного законодательства</t>
  </si>
  <si>
    <t>11625060016000140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</si>
  <si>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</si>
  <si>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</si>
  <si>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</si>
  <si>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11628000016000140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</si>
  <si>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</si>
  <si>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11635000000000140</t>
  </si>
  <si>
    <t>Суммы по искам о возмещении вреда, причиненного окружающей среде</t>
  </si>
  <si>
    <t>11635030050000140</t>
  </si>
  <si>
    <t>Суммы по искам о возмещении вреда, причиненного окружающей среде, подлежащие зачислению в бюджеты муниципальных районов</t>
  </si>
  <si>
    <t>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</si>
  <si>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</si>
  <si>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</si>
  <si>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</si>
  <si>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11690000000000140</t>
  </si>
  <si>
    <t>Прочие поступления от денежных взысканий (штрафов) и иных сумм в возмещение ущерба</t>
  </si>
  <si>
    <t>11690050050000140</t>
  </si>
  <si>
    <t>Прочие поступления от денежных взысканий (штрафов) и иных сумм в возмещение ущерба, зачисляемые в бюджеты муниципальных районов</t>
  </si>
  <si>
    <t>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</si>
  <si>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</si>
  <si>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11700000000000000</t>
  </si>
  <si>
    <t>ПРОЧИЕ НЕНАЛОГОВЫЕ ДОХОДЫ</t>
  </si>
  <si>
    <t>11701000000000180</t>
  </si>
  <si>
    <t>Невыясненные поступления</t>
  </si>
  <si>
    <t>11701050050000180</t>
  </si>
  <si>
    <t>Невыясненные поступления, зачисляемые в бюджеты муниципальных районов</t>
  </si>
  <si>
    <t>11705000000000180</t>
  </si>
  <si>
    <t>Прочие неналоговые доходы</t>
  </si>
  <si>
    <t>11705050050000180</t>
  </si>
  <si>
    <t>Прочие неналоговые доходы бюджетов муниципальных районов</t>
  </si>
  <si>
    <t>20000000000000000</t>
  </si>
  <si>
    <t>БЕЗВОЗМЕЗДНЫЕ ПОСТУПЛЕНИЯ</t>
  </si>
  <si>
    <t>20200000000000000</t>
  </si>
  <si>
    <t>БЕЗВОЗМЕЗДНЫЕ ПОСТУПЛЕНИЯ ОТ ДРУГИХ БЮДЖЕТОВ БЮДЖЕТНОЙ СИСТЕМЫ РОССИЙСКОЙ ФЕДЕРАЦИИ</t>
  </si>
  <si>
    <t>20210000000000151</t>
  </si>
  <si>
    <t>Дотации бюджетам бюджетной системы Российской Федерации</t>
  </si>
  <si>
    <t>20215001000000151</t>
  </si>
  <si>
    <t>Дотации на выравнивание бюджетной обеспеченности</t>
  </si>
  <si>
    <t>20215001050000151</t>
  </si>
  <si>
    <t>Дотации бюджетам муниципальных районов на выравнивание бюджетной обеспеченности</t>
  </si>
  <si>
    <t>20220000000000151</t>
  </si>
  <si>
    <t>Субсидии бюджетам бюджетной системы Российской Федерации (межбюджетные субсидии)</t>
  </si>
  <si>
    <t>20220077000000151</t>
  </si>
  <si>
    <t>Субсидии бюджетам на софинансирование капитальных вложений в объекты государственной (муниципальной) собственности</t>
  </si>
  <si>
    <t>20220077050000151</t>
  </si>
  <si>
    <t>Субсидии бюджетам муниципальных районов на софинансирование капитальных вложений в объекты муниципальной собственности</t>
  </si>
  <si>
    <t>20225467000000151</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</si>
  <si>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</si>
  <si>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20225467050000151</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</si>
  <si>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</si>
  <si>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20225555000000151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</si>
  <si>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</si>
  <si>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20225555050000151</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</si>
  <si>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</si>
  <si>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20225567000000151</t>
  </si>
  <si>
    <t>Субсидии бюджетам на реализацию мероприятий по устойчивому развитию сельских территорий</t>
  </si>
  <si>
    <t>20225567050000151</t>
  </si>
  <si>
    <t>Субсидии бюджетам муниципальных районов на реализацию мероприятий по устойчивому развитию сельских территорий</t>
  </si>
  <si>
    <t>20229999000000151</t>
  </si>
  <si>
    <t>Прочие субсидии</t>
  </si>
  <si>
    <t>20229999050000151</t>
  </si>
  <si>
    <t>Прочие субсидии бюджетам муниципальных районов</t>
  </si>
  <si>
    <t>20230000000000151</t>
  </si>
  <si>
    <t>Субвенции бюджетам бюджетной системы Российской Федерации</t>
  </si>
  <si>
    <t>20230024000000151</t>
  </si>
  <si>
    <t>Субвенции местным бюджетам на выполнение передаваемых полномочий субъектов Российской Федерации</t>
  </si>
  <si>
    <t>20230024050000151</t>
  </si>
  <si>
    <t>Субвенции бюджетам муниципальных районов на выполнение передаваемых полномочий субъектов Российской Федерации</t>
  </si>
  <si>
    <t>20235082000000151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</si>
  <si>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</si>
  <si>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20235082050000151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</si>
  <si>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</si>
  <si>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20235120000000151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</si>
  <si>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</si>
  <si>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20235120050000151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</si>
  <si>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</si>
  <si>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20235134000000151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</si>
  <si>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</si>
  <si>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20235134050000151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</si>
  <si>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</si>
  <si>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20235543000000151</t>
  </si>
  <si>
    <t>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t>
  </si>
  <si>
    <t>20235543050000151</t>
  </si>
  <si>
    <t>Субвенции бюджетам муниципальных районов на содействие достижению целевых показателей региональных программ развития агропромышленного комплекса</t>
  </si>
  <si>
    <t>20235930000000151</t>
  </si>
  <si>
    <t>Субвенции бюджетам на государственную регистрацию актов гражданского состояния</t>
  </si>
  <si>
    <t>20235930050000151</t>
  </si>
  <si>
    <t>Субвенции бюджетам муниципальных районов на государственную регистрацию актов гражданского состояния</t>
  </si>
  <si>
    <t>20239999000000151</t>
  </si>
  <si>
    <t>Прочие субвенции</t>
  </si>
  <si>
    <t>20239999050000151</t>
  </si>
  <si>
    <t>Прочие субвенции бюджетам муниципальных районов</t>
  </si>
  <si>
    <t>20240000000000151</t>
  </si>
  <si>
    <t>Иные межбюджетные трансферты</t>
  </si>
  <si>
    <t>20240014000000151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</si>
  <si>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</si>
  <si>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20240014050000151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</si>
  <si>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</si>
  <si>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20249999000000151</t>
  </si>
  <si>
    <t>Прочие межбюджетные трансферты, передаваемые бюджетам</t>
  </si>
  <si>
    <t>20249999050000151</t>
  </si>
  <si>
    <t>Прочие межбюджетные трансферты, передаваемые бюджетам муниципальных районов</t>
  </si>
  <si>
    <t>20700000000000000</t>
  </si>
  <si>
    <t>ПРОЧИЕ БЕЗВОЗМЕЗДНЫЕ ПОСТУПЛЕНИЯ</t>
  </si>
  <si>
    <t>20705000050000180</t>
  </si>
  <si>
    <t>Прочие безвозмездные поступления в бюджеты муниципальных районов</t>
  </si>
  <si>
    <t>20705020050000180</t>
  </si>
  <si>
    <t>Поступления от денежных пожертвований, предоставляемых физическими лицами получателям средств бюджетов муниципальных районов</t>
  </si>
  <si>
    <t>20705030050000180</t>
  </si>
  <si>
    <t>21800000000000000</t>
  </si>
  <si>
    <t>21800000000000180</t>
  </si>
  <si>
    <t>Доходы бюджетов бюджетной системы Российской Федерации от возврата организациями остатков субсидий прошлых лет</t>
  </si>
  <si>
    <t>21805000050000180</t>
  </si>
  <si>
    <t>Доходы бюджетов муниципальных районов от возврата организациями остатков субсидий прошлых лет</t>
  </si>
  <si>
    <t>21805010050000180</t>
  </si>
  <si>
    <t>Доходы бюджетов муниципальных районов от возврата бюджетными учреждениями остатков субсидий прошлых лет</t>
  </si>
  <si>
    <t>21900000000000000</t>
  </si>
  <si>
    <t>ВОЗВРАТ ОСТАТКОВ СУБСИДИЙ, СУБВЕНЦИЙ И ИНЫХ МЕЖБЮДЖЕТНЫХ ТРАНСФЕРТОВ, ИМЕЮЩИХ ЦЕЛЕВОЕ НАЗНАЧЕНИЕ, ПРОШЛЫХ ЛЕТ</t>
  </si>
  <si>
    <t>21900000050000151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</si>
  <si>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</si>
  <si>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21925018050000151</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</si>
  <si>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районов</t>
  </si>
  <si>
    <t>21960010050000151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</si>
  <si>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</si>
  <si>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Факт за 9 мес. 2017 г.</t>
  </si>
  <si>
    <t>Уточненный план на 2018 год</t>
  </si>
  <si>
    <t>План на 9 мес. 2018 г.</t>
  </si>
  <si>
    <t>Факт за 9 мес. 2018 г.</t>
  </si>
  <si>
    <t>Первоначаль-ный план на 2018 год</t>
  </si>
  <si>
    <t>НАЛОГИ НА ТОВАРЫ (РАБОТЫ, УСЛУГИ), РЕАЛИЗУЕМЫЕ НА ТЕРРИТОРИИ РОССИЙСКОЙ ФЕДЕРАЦИИ (АКЦИЗЫ)</t>
  </si>
  <si>
    <t>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</si>
  <si>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</si>
  <si>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НАЛОГОВЫЕ  ДОХОДЫ</t>
  </si>
  <si>
    <t>НЕНАЛОГОВЫЕ ДОХОДЫ</t>
  </si>
  <si>
    <t>1</t>
  </si>
  <si>
    <t>2</t>
  </si>
  <si>
    <t>3</t>
  </si>
  <si>
    <t>4</t>
  </si>
  <si>
    <t>5</t>
  </si>
  <si>
    <t>6</t>
  </si>
  <si>
    <t>7</t>
  </si>
  <si>
    <t>8</t>
  </si>
  <si>
    <t>9</t>
  </si>
  <si>
    <t>10</t>
  </si>
  <si>
    <t>11</t>
  </si>
  <si>
    <t>12</t>
  </si>
  <si>
    <t>13</t>
  </si>
  <si>
    <t>14</t>
  </si>
  <si>
    <t>15</t>
  </si>
  <si>
    <t>%</t>
  </si>
  <si>
    <t>(+,-)</t>
  </si>
  <si>
    <t>Исполнение к уточненному плану 2018 г</t>
  </si>
  <si>
    <t>Исполнение к первоначальному плану 2018 г.</t>
  </si>
  <si>
    <t>Исполнение к плану 9 мес. 2018 г.</t>
  </si>
  <si>
    <t>Исполнение к факту 9 мес. 2017 г.</t>
  </si>
  <si>
    <t>Анализ исполнения доходной части бюджета Уинского муниципального района за 9 месяцев 2018 года</t>
  </si>
  <si>
    <t>ДОХОДЫ БЮДЖЕТОВ БЮДЖЕТНОЙ СИСТЕМЫ РФ ОТ ВОЗВРАТА БЮДЖЕТАМИ БЮДЖЕТНОЙ СИСТЕМЫ РФ И ОРГАНИЗАЦИЯМИ ОСТАТКОВ СУБСИДИЙ, СУБВЕНЦИЙ И ИНЫХ МЕЖБЮДЖЕТНЫХ ТРАНСФЕРТОВ, ИМЕЮЩИХ ЦЕЛЕВОЕ НАЗНАЧЕНИЕ, ПРОШЛЫХ ЛЕТ</t>
  </si>
</sst>
</file>

<file path=xl/styles.xml><?xml version="1.0" encoding="utf-8"?>
<styleSheet xmlns="http://schemas.openxmlformats.org/spreadsheetml/2006/main">
  <numFmts count="3">
    <numFmt numFmtId="164" formatCode="dd/mm/yyyy\ hh:mm"/>
    <numFmt numFmtId="165" formatCode="?"/>
    <numFmt numFmtId="168" formatCode="#,##0.0"/>
  </numFmts>
  <fonts count="12">
    <font>
      <sz val="10"/>
      <name val="Arial"/>
    </font>
    <font>
      <sz val="8.5"/>
      <name val="MS Sans Serif"/>
    </font>
    <font>
      <b/>
      <sz val="11"/>
      <name val="Times New Roman"/>
    </font>
    <font>
      <b/>
      <sz val="8"/>
      <name val="Arial Narrow"/>
    </font>
    <font>
      <sz val="8"/>
      <name val="Arial Narrow"/>
    </font>
    <font>
      <b/>
      <sz val="9"/>
      <name val="Times New Roman"/>
      <family val="1"/>
      <charset val="204"/>
    </font>
    <font>
      <sz val="9"/>
      <name val="Times New Roman"/>
      <family val="1"/>
      <charset val="204"/>
    </font>
    <font>
      <sz val="10"/>
      <name val="Arial"/>
      <family val="2"/>
      <charset val="204"/>
    </font>
    <font>
      <b/>
      <sz val="10"/>
      <name val="Arial"/>
      <family val="2"/>
      <charset val="204"/>
    </font>
    <font>
      <b/>
      <sz val="15"/>
      <name val="Times New Roman"/>
      <family val="1"/>
      <charset val="204"/>
    </font>
    <font>
      <b/>
      <sz val="10"/>
      <name val="Times New Roman"/>
      <family val="1"/>
      <charset val="204"/>
    </font>
    <font>
      <sz val="10"/>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0">
    <xf numFmtId="0" fontId="0" fillId="0" borderId="0" xfId="0"/>
    <xf numFmtId="0" fontId="1" fillId="0" borderId="0" xfId="0" applyFont="1" applyBorder="1" applyAlignment="1" applyProtection="1"/>
    <xf numFmtId="0" fontId="2" fillId="0" borderId="0" xfId="0" applyFont="1" applyBorder="1" applyAlignment="1" applyProtection="1">
      <alignment horizontal="left"/>
    </xf>
    <xf numFmtId="0" fontId="2" fillId="0" borderId="0" xfId="0" applyFont="1" applyBorder="1" applyAlignment="1" applyProtection="1">
      <alignment horizontal="center"/>
    </xf>
    <xf numFmtId="164" fontId="2" fillId="0" borderId="0" xfId="0" applyNumberFormat="1" applyFont="1" applyBorder="1" applyAlignment="1" applyProtection="1">
      <alignment horizontal="center"/>
    </xf>
    <xf numFmtId="4" fontId="3" fillId="0" borderId="3" xfId="0" applyNumberFormat="1" applyFont="1" applyBorder="1" applyAlignment="1" applyProtection="1">
      <alignment horizontal="right"/>
    </xf>
    <xf numFmtId="49" fontId="3" fillId="0" borderId="2" xfId="0" applyNumberFormat="1" applyFont="1" applyBorder="1" applyAlignment="1" applyProtection="1">
      <alignment horizontal="center" vertical="center" wrapText="1"/>
    </xf>
    <xf numFmtId="49" fontId="3" fillId="0" borderId="3" xfId="0" applyNumberFormat="1" applyFont="1" applyBorder="1" applyAlignment="1" applyProtection="1">
      <alignment horizontal="left" vertical="center" wrapText="1"/>
    </xf>
    <xf numFmtId="4" fontId="3" fillId="0" borderId="3" xfId="0" applyNumberFormat="1" applyFont="1" applyBorder="1" applyAlignment="1" applyProtection="1">
      <alignment horizontal="right" vertical="center" wrapText="1"/>
    </xf>
    <xf numFmtId="49" fontId="4" fillId="0" borderId="4" xfId="0" applyNumberFormat="1" applyFont="1" applyBorder="1" applyAlignment="1" applyProtection="1">
      <alignment horizontal="center" vertical="center" wrapText="1"/>
    </xf>
    <xf numFmtId="49" fontId="4" fillId="0" borderId="4" xfId="0" applyNumberFormat="1" applyFont="1" applyBorder="1" applyAlignment="1" applyProtection="1">
      <alignment horizontal="left" vertical="center" wrapText="1"/>
    </xf>
    <xf numFmtId="4" fontId="4" fillId="0" borderId="4" xfId="0" applyNumberFormat="1" applyFont="1" applyBorder="1" applyAlignment="1" applyProtection="1">
      <alignment horizontal="right" vertical="center" wrapText="1"/>
    </xf>
    <xf numFmtId="0" fontId="1" fillId="0" borderId="0" xfId="0" applyFont="1" applyBorder="1" applyAlignment="1" applyProtection="1">
      <alignment wrapText="1"/>
    </xf>
    <xf numFmtId="0" fontId="7" fillId="0" borderId="0" xfId="0" applyFont="1"/>
    <xf numFmtId="0" fontId="8" fillId="0" borderId="0" xfId="0" applyFont="1"/>
    <xf numFmtId="49" fontId="5" fillId="0" borderId="0" xfId="0" applyNumberFormat="1" applyFont="1" applyBorder="1" applyAlignment="1" applyProtection="1">
      <alignment horizontal="center" vertical="center" wrapText="1"/>
    </xf>
    <xf numFmtId="4" fontId="5" fillId="0" borderId="0" xfId="0" applyNumberFormat="1" applyFont="1" applyBorder="1" applyAlignment="1" applyProtection="1">
      <alignment horizontal="right" vertical="center"/>
    </xf>
    <xf numFmtId="4" fontId="5" fillId="0" borderId="0" xfId="0" applyNumberFormat="1" applyFont="1" applyBorder="1" applyAlignment="1" applyProtection="1">
      <alignment horizontal="right" vertical="center" wrapText="1"/>
    </xf>
    <xf numFmtId="4" fontId="6" fillId="0" borderId="0" xfId="0" applyNumberFormat="1" applyFont="1" applyBorder="1" applyAlignment="1" applyProtection="1">
      <alignment horizontal="right" vertical="center" wrapText="1"/>
    </xf>
    <xf numFmtId="4" fontId="3" fillId="0" borderId="0" xfId="0" applyNumberFormat="1" applyFont="1" applyBorder="1" applyAlignment="1" applyProtection="1">
      <alignment horizontal="right" vertical="center" wrapText="1"/>
    </xf>
    <xf numFmtId="4" fontId="4" fillId="0" borderId="0" xfId="0" applyNumberFormat="1" applyFont="1" applyBorder="1" applyAlignment="1" applyProtection="1">
      <alignment horizontal="right" vertical="center" wrapText="1"/>
    </xf>
    <xf numFmtId="49" fontId="9" fillId="0" borderId="0" xfId="0" applyNumberFormat="1" applyFont="1" applyBorder="1" applyAlignment="1" applyProtection="1">
      <alignment horizontal="center"/>
    </xf>
    <xf numFmtId="49" fontId="10" fillId="0" borderId="7" xfId="0" applyNumberFormat="1" applyFont="1" applyBorder="1" applyAlignment="1" applyProtection="1">
      <alignment horizontal="center" vertical="center" wrapText="1"/>
    </xf>
    <xf numFmtId="49" fontId="10" fillId="0" borderId="1" xfId="0" applyNumberFormat="1" applyFont="1" applyBorder="1" applyAlignment="1" applyProtection="1">
      <alignment horizontal="center" vertical="center" wrapText="1"/>
    </xf>
    <xf numFmtId="49" fontId="10" fillId="0" borderId="5" xfId="0" applyNumberFormat="1" applyFont="1" applyBorder="1" applyAlignment="1" applyProtection="1">
      <alignment horizontal="center" vertical="center" wrapText="1"/>
    </xf>
    <xf numFmtId="49" fontId="10" fillId="0" borderId="6" xfId="0" applyNumberFormat="1" applyFont="1" applyBorder="1" applyAlignment="1" applyProtection="1">
      <alignment horizontal="center" vertical="center" wrapText="1"/>
    </xf>
    <xf numFmtId="49" fontId="10" fillId="0" borderId="8" xfId="0" applyNumberFormat="1" applyFont="1" applyBorder="1" applyAlignment="1" applyProtection="1">
      <alignment horizontal="center" vertical="center" wrapText="1"/>
    </xf>
    <xf numFmtId="49" fontId="10" fillId="0" borderId="1" xfId="0" applyNumberFormat="1" applyFont="1" applyBorder="1" applyAlignment="1" applyProtection="1">
      <alignment horizontal="center" vertical="center"/>
    </xf>
    <xf numFmtId="49" fontId="10" fillId="0" borderId="1" xfId="0" applyNumberFormat="1" applyFont="1" applyBorder="1" applyAlignment="1" applyProtection="1">
      <alignment horizontal="left" vertical="center"/>
    </xf>
    <xf numFmtId="4" fontId="10" fillId="0" borderId="1" xfId="0" applyNumberFormat="1" applyFont="1" applyBorder="1" applyAlignment="1" applyProtection="1">
      <alignment horizontal="right" vertical="center"/>
    </xf>
    <xf numFmtId="168" fontId="10" fillId="0" borderId="1" xfId="0" applyNumberFormat="1" applyFont="1" applyBorder="1" applyAlignment="1" applyProtection="1">
      <alignment horizontal="right" vertical="center"/>
    </xf>
    <xf numFmtId="49" fontId="10" fillId="0" borderId="1" xfId="0" applyNumberFormat="1" applyFont="1" applyBorder="1" applyAlignment="1" applyProtection="1">
      <alignment horizontal="left" vertical="center" wrapText="1"/>
    </xf>
    <xf numFmtId="4" fontId="10" fillId="0" borderId="1" xfId="0" applyNumberFormat="1" applyFont="1" applyBorder="1" applyAlignment="1" applyProtection="1">
      <alignment horizontal="right" vertical="center" wrapText="1"/>
    </xf>
    <xf numFmtId="49" fontId="11" fillId="0" borderId="1" xfId="0" applyNumberFormat="1" applyFont="1" applyBorder="1" applyAlignment="1" applyProtection="1">
      <alignment horizontal="center" vertical="center" wrapText="1"/>
    </xf>
    <xf numFmtId="49" fontId="11" fillId="0" borderId="1" xfId="0" applyNumberFormat="1" applyFont="1" applyBorder="1" applyAlignment="1" applyProtection="1">
      <alignment horizontal="left" vertical="center" wrapText="1"/>
    </xf>
    <xf numFmtId="4" fontId="11" fillId="0" borderId="1" xfId="0" applyNumberFormat="1" applyFont="1" applyBorder="1" applyAlignment="1" applyProtection="1">
      <alignment horizontal="right" vertical="center" wrapText="1"/>
    </xf>
    <xf numFmtId="4" fontId="11" fillId="0" borderId="1" xfId="0" applyNumberFormat="1" applyFont="1" applyBorder="1" applyAlignment="1" applyProtection="1">
      <alignment horizontal="right" vertical="center"/>
    </xf>
    <xf numFmtId="168" fontId="11" fillId="0" borderId="1" xfId="0" applyNumberFormat="1" applyFont="1" applyBorder="1" applyAlignment="1" applyProtection="1">
      <alignment horizontal="right" vertical="center"/>
    </xf>
    <xf numFmtId="165" fontId="10" fillId="0" borderId="1" xfId="0" applyNumberFormat="1" applyFont="1" applyBorder="1" applyAlignment="1" applyProtection="1">
      <alignment horizontal="left" vertical="center" wrapText="1"/>
    </xf>
    <xf numFmtId="165" fontId="11" fillId="0" borderId="1" xfId="0" applyNumberFormat="1" applyFont="1" applyBorder="1" applyAlignment="1" applyProtection="1">
      <alignment horizontal="left"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S262"/>
  <sheetViews>
    <sheetView showGridLines="0" tabSelected="1" topLeftCell="A239" workbookViewId="0">
      <selection activeCell="I272" sqref="I272"/>
    </sheetView>
  </sheetViews>
  <sheetFormatPr defaultRowHeight="12.75" customHeight="1" outlineLevelRow="7"/>
  <cols>
    <col min="1" max="1" width="18.42578125" customWidth="1"/>
    <col min="2" max="2" width="30.7109375" customWidth="1"/>
    <col min="3" max="3" width="14" customWidth="1"/>
    <col min="4" max="4" width="13.7109375" customWidth="1"/>
    <col min="5" max="5" width="13.85546875" customWidth="1"/>
    <col min="6" max="8" width="15.42578125" hidden="1" customWidth="1"/>
    <col min="9" max="9" width="13.7109375" customWidth="1"/>
    <col min="10" max="10" width="13.5703125" customWidth="1"/>
    <col min="11" max="11" width="6.5703125" customWidth="1"/>
    <col min="12" max="12" width="12.42578125" customWidth="1"/>
    <col min="13" max="13" width="6.7109375" customWidth="1"/>
    <col min="14" max="14" width="13.5703125" customWidth="1"/>
    <col min="15" max="15" width="6.7109375" customWidth="1"/>
    <col min="16" max="16" width="13.7109375" customWidth="1"/>
    <col min="17" max="17" width="6.42578125" customWidth="1"/>
    <col min="18" max="19" width="12.28515625" customWidth="1"/>
  </cols>
  <sheetData>
    <row r="1" spans="1:19" ht="14.25" hidden="1">
      <c r="A1" s="2"/>
      <c r="B1" s="3"/>
      <c r="C1" s="3"/>
      <c r="D1" s="3"/>
      <c r="E1" s="3"/>
      <c r="F1" s="3"/>
      <c r="G1" s="3"/>
      <c r="H1" s="3"/>
      <c r="I1" s="3"/>
      <c r="J1" s="3"/>
      <c r="K1" s="3"/>
      <c r="L1" s="3"/>
      <c r="M1" s="3"/>
      <c r="N1" s="3"/>
      <c r="O1" s="3"/>
      <c r="P1" s="3"/>
      <c r="Q1" s="3"/>
      <c r="R1" s="3"/>
      <c r="S1" s="3"/>
    </row>
    <row r="2" spans="1:19" ht="19.5">
      <c r="A2" s="21" t="s">
        <v>374</v>
      </c>
      <c r="B2" s="21"/>
      <c r="C2" s="21"/>
      <c r="D2" s="21"/>
      <c r="E2" s="21"/>
      <c r="F2" s="21"/>
      <c r="G2" s="21"/>
      <c r="H2" s="21"/>
      <c r="I2" s="21"/>
      <c r="J2" s="21"/>
      <c r="K2" s="21"/>
      <c r="L2" s="21"/>
      <c r="M2" s="21"/>
      <c r="N2" s="21"/>
      <c r="O2" s="21"/>
      <c r="P2" s="21"/>
      <c r="Q2" s="21"/>
      <c r="R2" s="21"/>
      <c r="S2" s="4"/>
    </row>
    <row r="3" spans="1:19" ht="3.75" customHeight="1">
      <c r="A3" s="12"/>
      <c r="B3" s="12"/>
      <c r="C3" s="12"/>
      <c r="D3" s="12"/>
      <c r="E3" s="12"/>
      <c r="F3" s="12"/>
      <c r="G3" s="12"/>
      <c r="H3" s="12"/>
      <c r="I3" s="12"/>
      <c r="J3" s="12"/>
    </row>
    <row r="4" spans="1:19">
      <c r="B4" s="1"/>
      <c r="C4" s="1"/>
      <c r="D4" s="1"/>
      <c r="E4" s="1"/>
      <c r="F4" s="1"/>
      <c r="G4" s="1"/>
      <c r="H4" s="1"/>
      <c r="I4" s="1"/>
      <c r="J4" s="1"/>
      <c r="K4" s="1"/>
      <c r="L4" s="1"/>
      <c r="M4" s="1"/>
      <c r="N4" s="1"/>
      <c r="O4" s="1"/>
      <c r="P4" s="1"/>
      <c r="Q4" s="1" t="s">
        <v>0</v>
      </c>
      <c r="R4" s="1"/>
      <c r="S4" s="1"/>
    </row>
    <row r="5" spans="1:19" ht="36" customHeight="1">
      <c r="A5" s="22" t="s">
        <v>1</v>
      </c>
      <c r="B5" s="22" t="s">
        <v>2</v>
      </c>
      <c r="C5" s="22" t="s">
        <v>343</v>
      </c>
      <c r="D5" s="22" t="s">
        <v>347</v>
      </c>
      <c r="E5" s="22" t="s">
        <v>344</v>
      </c>
      <c r="F5" s="23" t="s">
        <v>3</v>
      </c>
      <c r="G5" s="23" t="s">
        <v>4</v>
      </c>
      <c r="H5" s="23" t="s">
        <v>5</v>
      </c>
      <c r="I5" s="22" t="s">
        <v>345</v>
      </c>
      <c r="J5" s="22" t="s">
        <v>346</v>
      </c>
      <c r="K5" s="24" t="s">
        <v>373</v>
      </c>
      <c r="L5" s="25"/>
      <c r="M5" s="24" t="s">
        <v>371</v>
      </c>
      <c r="N5" s="25"/>
      <c r="O5" s="24" t="s">
        <v>370</v>
      </c>
      <c r="P5" s="25"/>
      <c r="Q5" s="24" t="s">
        <v>372</v>
      </c>
      <c r="R5" s="25"/>
      <c r="S5" s="15"/>
    </row>
    <row r="6" spans="1:19">
      <c r="A6" s="26"/>
      <c r="B6" s="26"/>
      <c r="C6" s="26"/>
      <c r="D6" s="26"/>
      <c r="E6" s="26"/>
      <c r="F6" s="23"/>
      <c r="G6" s="23"/>
      <c r="H6" s="23"/>
      <c r="I6" s="26"/>
      <c r="J6" s="26"/>
      <c r="K6" s="23" t="s">
        <v>368</v>
      </c>
      <c r="L6" s="23" t="s">
        <v>369</v>
      </c>
      <c r="M6" s="23" t="s">
        <v>368</v>
      </c>
      <c r="N6" s="23" t="s">
        <v>369</v>
      </c>
      <c r="O6" s="23" t="s">
        <v>368</v>
      </c>
      <c r="P6" s="23" t="s">
        <v>369</v>
      </c>
      <c r="Q6" s="23" t="s">
        <v>368</v>
      </c>
      <c r="R6" s="23" t="s">
        <v>369</v>
      </c>
      <c r="S6" s="15"/>
    </row>
    <row r="7" spans="1:19">
      <c r="A7" s="23" t="s">
        <v>353</v>
      </c>
      <c r="B7" s="23" t="s">
        <v>354</v>
      </c>
      <c r="C7" s="23" t="s">
        <v>355</v>
      </c>
      <c r="D7" s="23" t="s">
        <v>356</v>
      </c>
      <c r="E7" s="23" t="s">
        <v>357</v>
      </c>
      <c r="F7" s="23"/>
      <c r="G7" s="23"/>
      <c r="H7" s="23"/>
      <c r="I7" s="23" t="s">
        <v>358</v>
      </c>
      <c r="J7" s="23" t="s">
        <v>359</v>
      </c>
      <c r="K7" s="23" t="s">
        <v>360</v>
      </c>
      <c r="L7" s="23" t="s">
        <v>361</v>
      </c>
      <c r="M7" s="23" t="s">
        <v>362</v>
      </c>
      <c r="N7" s="23" t="s">
        <v>363</v>
      </c>
      <c r="O7" s="23" t="s">
        <v>364</v>
      </c>
      <c r="P7" s="23" t="s">
        <v>365</v>
      </c>
      <c r="Q7" s="23" t="s">
        <v>366</v>
      </c>
      <c r="R7" s="23" t="s">
        <v>367</v>
      </c>
      <c r="S7" s="15"/>
    </row>
    <row r="8" spans="1:19">
      <c r="A8" s="27" t="s">
        <v>6</v>
      </c>
      <c r="B8" s="28"/>
      <c r="C8" s="29">
        <f>C9+C195</f>
        <v>249563091.79000002</v>
      </c>
      <c r="D8" s="29">
        <v>322176423.73000002</v>
      </c>
      <c r="E8" s="29">
        <v>399770662.95999998</v>
      </c>
      <c r="F8" s="29">
        <v>68635150.180000007</v>
      </c>
      <c r="G8" s="29">
        <v>104565680.84</v>
      </c>
      <c r="H8" s="29">
        <v>106190433.12</v>
      </c>
      <c r="I8" s="29">
        <f>F8+G8+H8</f>
        <v>279391264.13999999</v>
      </c>
      <c r="J8" s="29">
        <v>275285603.56999999</v>
      </c>
      <c r="K8" s="30">
        <f>J8/C8*100</f>
        <v>110.30701759443046</v>
      </c>
      <c r="L8" s="29">
        <f>J8-C8</f>
        <v>25722511.779999971</v>
      </c>
      <c r="M8" s="30">
        <f>J8/D8*100</f>
        <v>85.445607838984245</v>
      </c>
      <c r="N8" s="29">
        <f>J8-D8</f>
        <v>-46890820.160000026</v>
      </c>
      <c r="O8" s="30">
        <f>J8/E8*100</f>
        <v>68.860881769492011</v>
      </c>
      <c r="P8" s="29">
        <f>J8-E8</f>
        <v>-124485059.38999999</v>
      </c>
      <c r="Q8" s="30">
        <f>J8/I8*100</f>
        <v>98.530497872709901</v>
      </c>
      <c r="R8" s="29">
        <f>J8-I8</f>
        <v>-4105660.5699999928</v>
      </c>
      <c r="S8" s="16"/>
    </row>
    <row r="9" spans="1:19" ht="25.5">
      <c r="A9" s="23" t="s">
        <v>7</v>
      </c>
      <c r="B9" s="31" t="s">
        <v>8</v>
      </c>
      <c r="C9" s="32">
        <f>C10+C83</f>
        <v>35251405.649999999</v>
      </c>
      <c r="D9" s="32">
        <f>D10+D83</f>
        <v>49475000</v>
      </c>
      <c r="E9" s="32">
        <f>E10+E83</f>
        <v>55458311.719999999</v>
      </c>
      <c r="F9" s="32">
        <f t="shared" ref="F9:J9" si="0">F10+F83</f>
        <v>13731100</v>
      </c>
      <c r="G9" s="32">
        <f t="shared" si="0"/>
        <v>14390710</v>
      </c>
      <c r="H9" s="32">
        <f t="shared" si="0"/>
        <v>17505401.719999999</v>
      </c>
      <c r="I9" s="32">
        <f t="shared" si="0"/>
        <v>45627211.719999999</v>
      </c>
      <c r="J9" s="32">
        <f t="shared" si="0"/>
        <v>46488263.390000001</v>
      </c>
      <c r="K9" s="30">
        <f t="shared" ref="K9:K72" si="1">J9/C9*100</f>
        <v>131.87633949002543</v>
      </c>
      <c r="L9" s="29">
        <f t="shared" ref="L9:L72" si="2">J9-C9</f>
        <v>11236857.740000002</v>
      </c>
      <c r="M9" s="30">
        <f t="shared" ref="M9:M72" si="3">J9/D9*100</f>
        <v>93.963139747347142</v>
      </c>
      <c r="N9" s="29">
        <f t="shared" ref="N9:N72" si="4">J9-D9</f>
        <v>-2986736.6099999994</v>
      </c>
      <c r="O9" s="30">
        <f t="shared" ref="O9:O72" si="5">J9/E9*100</f>
        <v>83.825601516165307</v>
      </c>
      <c r="P9" s="29">
        <f t="shared" ref="P9:P72" si="6">J9-E9</f>
        <v>-8970048.3299999982</v>
      </c>
      <c r="Q9" s="30">
        <f t="shared" ref="Q9:Q72" si="7">J9/I9*100</f>
        <v>101.88714505563918</v>
      </c>
      <c r="R9" s="29">
        <f t="shared" ref="R9:R72" si="8">J9-I9</f>
        <v>861051.67000000179</v>
      </c>
      <c r="S9" s="17"/>
    </row>
    <row r="10" spans="1:19">
      <c r="A10" s="23"/>
      <c r="B10" s="31" t="s">
        <v>351</v>
      </c>
      <c r="C10" s="32">
        <f>C11+C37+C47+C64+C78</f>
        <v>15565452.780000001</v>
      </c>
      <c r="D10" s="32">
        <f t="shared" ref="D10:J10" si="9">D11+D37+D47+D64+D78</f>
        <v>25859600</v>
      </c>
      <c r="E10" s="32">
        <f t="shared" si="9"/>
        <v>25859600</v>
      </c>
      <c r="F10" s="32">
        <f t="shared" si="9"/>
        <v>5371300</v>
      </c>
      <c r="G10" s="32">
        <f t="shared" si="9"/>
        <v>5992400</v>
      </c>
      <c r="H10" s="32">
        <f t="shared" si="9"/>
        <v>9120100</v>
      </c>
      <c r="I10" s="32">
        <f t="shared" si="9"/>
        <v>20483800</v>
      </c>
      <c r="J10" s="32">
        <f t="shared" si="9"/>
        <v>20371073.949999999</v>
      </c>
      <c r="K10" s="30">
        <f t="shared" si="1"/>
        <v>130.87363559494219</v>
      </c>
      <c r="L10" s="29">
        <f t="shared" si="2"/>
        <v>4805621.1699999981</v>
      </c>
      <c r="M10" s="30">
        <f t="shared" si="3"/>
        <v>78.775673057587895</v>
      </c>
      <c r="N10" s="29">
        <f t="shared" si="4"/>
        <v>-5488526.0500000007</v>
      </c>
      <c r="O10" s="30">
        <f t="shared" si="5"/>
        <v>78.775673057587895</v>
      </c>
      <c r="P10" s="29">
        <f t="shared" si="6"/>
        <v>-5488526.0500000007</v>
      </c>
      <c r="Q10" s="30">
        <f t="shared" si="7"/>
        <v>99.44968194377995</v>
      </c>
      <c r="R10" s="29">
        <f t="shared" si="8"/>
        <v>-112726.05000000075</v>
      </c>
      <c r="S10" s="17"/>
    </row>
    <row r="11" spans="1:19" ht="25.5" outlineLevel="1">
      <c r="A11" s="23" t="s">
        <v>9</v>
      </c>
      <c r="B11" s="31" t="s">
        <v>10</v>
      </c>
      <c r="C11" s="32">
        <f>C12</f>
        <v>9499129.5199999996</v>
      </c>
      <c r="D11" s="32">
        <v>13210000</v>
      </c>
      <c r="E11" s="32">
        <v>13210000</v>
      </c>
      <c r="F11" s="32">
        <v>2967000</v>
      </c>
      <c r="G11" s="32">
        <v>4026000</v>
      </c>
      <c r="H11" s="32">
        <v>5536000</v>
      </c>
      <c r="I11" s="29">
        <f t="shared" ref="I11:I73" si="10">F11+G11+H11</f>
        <v>12529000</v>
      </c>
      <c r="J11" s="32">
        <v>12731176.23</v>
      </c>
      <c r="K11" s="30">
        <f t="shared" si="1"/>
        <v>134.02466197765878</v>
      </c>
      <c r="L11" s="29">
        <f t="shared" si="2"/>
        <v>3232046.7100000009</v>
      </c>
      <c r="M11" s="30">
        <f t="shared" si="3"/>
        <v>96.375293186979562</v>
      </c>
      <c r="N11" s="29">
        <f t="shared" si="4"/>
        <v>-478823.76999999955</v>
      </c>
      <c r="O11" s="30">
        <f t="shared" si="5"/>
        <v>96.375293186979562</v>
      </c>
      <c r="P11" s="29">
        <f t="shared" si="6"/>
        <v>-478823.76999999955</v>
      </c>
      <c r="Q11" s="30">
        <f t="shared" si="7"/>
        <v>101.61366613456781</v>
      </c>
      <c r="R11" s="29">
        <f t="shared" si="8"/>
        <v>202176.23000000045</v>
      </c>
      <c r="S11" s="17"/>
    </row>
    <row r="12" spans="1:19" s="13" customFormat="1" outlineLevel="2" collapsed="1">
      <c r="A12" s="33" t="s">
        <v>11</v>
      </c>
      <c r="B12" s="34" t="s">
        <v>12</v>
      </c>
      <c r="C12" s="35">
        <v>9499129.5199999996</v>
      </c>
      <c r="D12" s="35">
        <v>13210000</v>
      </c>
      <c r="E12" s="35">
        <v>13210000</v>
      </c>
      <c r="F12" s="35">
        <v>2967000</v>
      </c>
      <c r="G12" s="35">
        <v>4026000</v>
      </c>
      <c r="H12" s="35">
        <v>5536000</v>
      </c>
      <c r="I12" s="36">
        <f t="shared" si="10"/>
        <v>12529000</v>
      </c>
      <c r="J12" s="35">
        <v>12731176.23</v>
      </c>
      <c r="K12" s="37">
        <f t="shared" si="1"/>
        <v>134.02466197765878</v>
      </c>
      <c r="L12" s="36">
        <f t="shared" si="2"/>
        <v>3232046.7100000009</v>
      </c>
      <c r="M12" s="37">
        <f t="shared" si="3"/>
        <v>96.375293186979562</v>
      </c>
      <c r="N12" s="36">
        <f t="shared" si="4"/>
        <v>-478823.76999999955</v>
      </c>
      <c r="O12" s="37">
        <f t="shared" si="5"/>
        <v>96.375293186979562</v>
      </c>
      <c r="P12" s="36">
        <f t="shared" si="6"/>
        <v>-478823.76999999955</v>
      </c>
      <c r="Q12" s="37">
        <f t="shared" si="7"/>
        <v>101.61366613456781</v>
      </c>
      <c r="R12" s="36">
        <f t="shared" si="8"/>
        <v>202176.23000000045</v>
      </c>
      <c r="S12" s="18"/>
    </row>
    <row r="13" spans="1:19" ht="114.75" hidden="1" outlineLevel="3" collapsed="1">
      <c r="A13" s="23" t="s">
        <v>13</v>
      </c>
      <c r="B13" s="31" t="s">
        <v>14</v>
      </c>
      <c r="C13" s="32"/>
      <c r="D13" s="32">
        <v>13088000</v>
      </c>
      <c r="E13" s="32">
        <v>13088000</v>
      </c>
      <c r="F13" s="32">
        <v>2947000</v>
      </c>
      <c r="G13" s="32">
        <v>3990000</v>
      </c>
      <c r="H13" s="32">
        <v>5500000</v>
      </c>
      <c r="I13" s="29">
        <f t="shared" si="10"/>
        <v>12437000</v>
      </c>
      <c r="J13" s="32">
        <v>12586356.66</v>
      </c>
      <c r="K13" s="30" t="e">
        <f t="shared" si="1"/>
        <v>#DIV/0!</v>
      </c>
      <c r="L13" s="29">
        <f t="shared" si="2"/>
        <v>12586356.66</v>
      </c>
      <c r="M13" s="30">
        <f t="shared" si="3"/>
        <v>96.167150519559911</v>
      </c>
      <c r="N13" s="29">
        <f t="shared" si="4"/>
        <v>-501643.33999999985</v>
      </c>
      <c r="O13" s="30">
        <f t="shared" si="5"/>
        <v>96.167150519559911</v>
      </c>
      <c r="P13" s="29">
        <f t="shared" si="6"/>
        <v>-501643.33999999985</v>
      </c>
      <c r="Q13" s="30">
        <f t="shared" si="7"/>
        <v>101.20090584546114</v>
      </c>
      <c r="R13" s="29">
        <f t="shared" si="8"/>
        <v>149356.66000000015</v>
      </c>
      <c r="S13" s="17"/>
    </row>
    <row r="14" spans="1:19" ht="165.75" hidden="1" outlineLevel="4">
      <c r="A14" s="23" t="s">
        <v>15</v>
      </c>
      <c r="B14" s="38" t="s">
        <v>16</v>
      </c>
      <c r="C14" s="32"/>
      <c r="D14" s="32">
        <v>13088000</v>
      </c>
      <c r="E14" s="32">
        <v>13088000</v>
      </c>
      <c r="F14" s="32">
        <v>2947000</v>
      </c>
      <c r="G14" s="32">
        <v>3990000</v>
      </c>
      <c r="H14" s="32">
        <v>5500000</v>
      </c>
      <c r="I14" s="29">
        <f t="shared" si="10"/>
        <v>12437000</v>
      </c>
      <c r="J14" s="32">
        <v>12523806.119999999</v>
      </c>
      <c r="K14" s="30" t="e">
        <f t="shared" si="1"/>
        <v>#DIV/0!</v>
      </c>
      <c r="L14" s="29">
        <f t="shared" si="2"/>
        <v>12523806.119999999</v>
      </c>
      <c r="M14" s="30">
        <f t="shared" si="3"/>
        <v>95.689227689486543</v>
      </c>
      <c r="N14" s="29">
        <f t="shared" si="4"/>
        <v>-564193.88000000082</v>
      </c>
      <c r="O14" s="30">
        <f t="shared" si="5"/>
        <v>95.689227689486543</v>
      </c>
      <c r="P14" s="29">
        <f t="shared" si="6"/>
        <v>-564193.88000000082</v>
      </c>
      <c r="Q14" s="30">
        <f t="shared" si="7"/>
        <v>100.69796671222963</v>
      </c>
      <c r="R14" s="29">
        <f t="shared" si="8"/>
        <v>86806.11999999918</v>
      </c>
      <c r="S14" s="17"/>
    </row>
    <row r="15" spans="1:19" ht="165.75" hidden="1" outlineLevel="7">
      <c r="A15" s="33" t="s">
        <v>15</v>
      </c>
      <c r="B15" s="39" t="s">
        <v>16</v>
      </c>
      <c r="C15" s="35"/>
      <c r="D15" s="35">
        <v>13088000</v>
      </c>
      <c r="E15" s="35">
        <v>13088000</v>
      </c>
      <c r="F15" s="35">
        <v>2947000</v>
      </c>
      <c r="G15" s="35">
        <v>3990000</v>
      </c>
      <c r="H15" s="35">
        <v>5500000</v>
      </c>
      <c r="I15" s="29">
        <f t="shared" si="10"/>
        <v>12437000</v>
      </c>
      <c r="J15" s="35">
        <v>12523806.119999999</v>
      </c>
      <c r="K15" s="30" t="e">
        <f t="shared" si="1"/>
        <v>#DIV/0!</v>
      </c>
      <c r="L15" s="29">
        <f t="shared" si="2"/>
        <v>12523806.119999999</v>
      </c>
      <c r="M15" s="30">
        <f t="shared" si="3"/>
        <v>95.689227689486543</v>
      </c>
      <c r="N15" s="29">
        <f t="shared" si="4"/>
        <v>-564193.88000000082</v>
      </c>
      <c r="O15" s="30">
        <f t="shared" si="5"/>
        <v>95.689227689486543</v>
      </c>
      <c r="P15" s="29">
        <f t="shared" si="6"/>
        <v>-564193.88000000082</v>
      </c>
      <c r="Q15" s="30">
        <f t="shared" si="7"/>
        <v>100.69796671222963</v>
      </c>
      <c r="R15" s="29">
        <f t="shared" si="8"/>
        <v>86806.11999999918</v>
      </c>
      <c r="S15" s="18"/>
    </row>
    <row r="16" spans="1:19" ht="127.5" hidden="1" outlineLevel="4">
      <c r="A16" s="23" t="s">
        <v>17</v>
      </c>
      <c r="B16" s="38" t="s">
        <v>18</v>
      </c>
      <c r="C16" s="32"/>
      <c r="D16" s="32">
        <v>0</v>
      </c>
      <c r="E16" s="32">
        <v>0</v>
      </c>
      <c r="F16" s="32">
        <v>0</v>
      </c>
      <c r="G16" s="32">
        <v>0</v>
      </c>
      <c r="H16" s="32">
        <v>0</v>
      </c>
      <c r="I16" s="29">
        <f t="shared" si="10"/>
        <v>0</v>
      </c>
      <c r="J16" s="32">
        <v>326.33</v>
      </c>
      <c r="K16" s="30" t="e">
        <f t="shared" si="1"/>
        <v>#DIV/0!</v>
      </c>
      <c r="L16" s="29">
        <f t="shared" si="2"/>
        <v>326.33</v>
      </c>
      <c r="M16" s="30" t="e">
        <f t="shared" si="3"/>
        <v>#DIV/0!</v>
      </c>
      <c r="N16" s="29">
        <f t="shared" si="4"/>
        <v>326.33</v>
      </c>
      <c r="O16" s="30" t="e">
        <f t="shared" si="5"/>
        <v>#DIV/0!</v>
      </c>
      <c r="P16" s="29">
        <f t="shared" si="6"/>
        <v>326.33</v>
      </c>
      <c r="Q16" s="30" t="e">
        <f t="shared" si="7"/>
        <v>#DIV/0!</v>
      </c>
      <c r="R16" s="29">
        <f t="shared" si="8"/>
        <v>326.33</v>
      </c>
      <c r="S16" s="17"/>
    </row>
    <row r="17" spans="1:19" ht="127.5" hidden="1" outlineLevel="7">
      <c r="A17" s="33" t="s">
        <v>17</v>
      </c>
      <c r="B17" s="39" t="s">
        <v>18</v>
      </c>
      <c r="C17" s="35"/>
      <c r="D17" s="35">
        <v>0</v>
      </c>
      <c r="E17" s="35">
        <v>0</v>
      </c>
      <c r="F17" s="35">
        <v>0</v>
      </c>
      <c r="G17" s="35">
        <v>0</v>
      </c>
      <c r="H17" s="35">
        <v>0</v>
      </c>
      <c r="I17" s="29">
        <f t="shared" si="10"/>
        <v>0</v>
      </c>
      <c r="J17" s="35">
        <v>326.33</v>
      </c>
      <c r="K17" s="30" t="e">
        <f t="shared" si="1"/>
        <v>#DIV/0!</v>
      </c>
      <c r="L17" s="29">
        <f t="shared" si="2"/>
        <v>326.33</v>
      </c>
      <c r="M17" s="30" t="e">
        <f t="shared" si="3"/>
        <v>#DIV/0!</v>
      </c>
      <c r="N17" s="29">
        <f t="shared" si="4"/>
        <v>326.33</v>
      </c>
      <c r="O17" s="30" t="e">
        <f t="shared" si="5"/>
        <v>#DIV/0!</v>
      </c>
      <c r="P17" s="29">
        <f t="shared" si="6"/>
        <v>326.33</v>
      </c>
      <c r="Q17" s="30" t="e">
        <f t="shared" si="7"/>
        <v>#DIV/0!</v>
      </c>
      <c r="R17" s="29">
        <f t="shared" si="8"/>
        <v>326.33</v>
      </c>
      <c r="S17" s="18"/>
    </row>
    <row r="18" spans="1:19" ht="165.75" hidden="1" outlineLevel="4">
      <c r="A18" s="23" t="s">
        <v>19</v>
      </c>
      <c r="B18" s="38" t="s">
        <v>20</v>
      </c>
      <c r="C18" s="32"/>
      <c r="D18" s="32">
        <v>0</v>
      </c>
      <c r="E18" s="32">
        <v>0</v>
      </c>
      <c r="F18" s="32">
        <v>0</v>
      </c>
      <c r="G18" s="32">
        <v>0</v>
      </c>
      <c r="H18" s="32">
        <v>0</v>
      </c>
      <c r="I18" s="29">
        <f t="shared" si="10"/>
        <v>0</v>
      </c>
      <c r="J18" s="32">
        <v>62224.21</v>
      </c>
      <c r="K18" s="30" t="e">
        <f t="shared" si="1"/>
        <v>#DIV/0!</v>
      </c>
      <c r="L18" s="29">
        <f t="shared" si="2"/>
        <v>62224.21</v>
      </c>
      <c r="M18" s="30" t="e">
        <f t="shared" si="3"/>
        <v>#DIV/0!</v>
      </c>
      <c r="N18" s="29">
        <f t="shared" si="4"/>
        <v>62224.21</v>
      </c>
      <c r="O18" s="30" t="e">
        <f t="shared" si="5"/>
        <v>#DIV/0!</v>
      </c>
      <c r="P18" s="29">
        <f t="shared" si="6"/>
        <v>62224.21</v>
      </c>
      <c r="Q18" s="30" t="e">
        <f t="shared" si="7"/>
        <v>#DIV/0!</v>
      </c>
      <c r="R18" s="29">
        <f t="shared" si="8"/>
        <v>62224.21</v>
      </c>
      <c r="S18" s="17"/>
    </row>
    <row r="19" spans="1:19" ht="165.75" hidden="1" outlineLevel="7">
      <c r="A19" s="33" t="s">
        <v>19</v>
      </c>
      <c r="B19" s="39" t="s">
        <v>20</v>
      </c>
      <c r="C19" s="35"/>
      <c r="D19" s="35">
        <v>0</v>
      </c>
      <c r="E19" s="35">
        <v>0</v>
      </c>
      <c r="F19" s="35">
        <v>0</v>
      </c>
      <c r="G19" s="35">
        <v>0</v>
      </c>
      <c r="H19" s="35">
        <v>0</v>
      </c>
      <c r="I19" s="29">
        <f t="shared" si="10"/>
        <v>0</v>
      </c>
      <c r="J19" s="35">
        <v>62224.21</v>
      </c>
      <c r="K19" s="30" t="e">
        <f t="shared" si="1"/>
        <v>#DIV/0!</v>
      </c>
      <c r="L19" s="29">
        <f t="shared" si="2"/>
        <v>62224.21</v>
      </c>
      <c r="M19" s="30" t="e">
        <f t="shared" si="3"/>
        <v>#DIV/0!</v>
      </c>
      <c r="N19" s="29">
        <f t="shared" si="4"/>
        <v>62224.21</v>
      </c>
      <c r="O19" s="30" t="e">
        <f t="shared" si="5"/>
        <v>#DIV/0!</v>
      </c>
      <c r="P19" s="29">
        <f t="shared" si="6"/>
        <v>62224.21</v>
      </c>
      <c r="Q19" s="30" t="e">
        <f t="shared" si="7"/>
        <v>#DIV/0!</v>
      </c>
      <c r="R19" s="29">
        <f t="shared" si="8"/>
        <v>62224.21</v>
      </c>
      <c r="S19" s="18"/>
    </row>
    <row r="20" spans="1:19" ht="178.5" hidden="1" outlineLevel="3" collapsed="1">
      <c r="A20" s="23" t="s">
        <v>21</v>
      </c>
      <c r="B20" s="38" t="s">
        <v>22</v>
      </c>
      <c r="C20" s="32"/>
      <c r="D20" s="32">
        <v>40000</v>
      </c>
      <c r="E20" s="32">
        <v>40000</v>
      </c>
      <c r="F20" s="32">
        <v>10000</v>
      </c>
      <c r="G20" s="32">
        <v>10000</v>
      </c>
      <c r="H20" s="32">
        <v>10000</v>
      </c>
      <c r="I20" s="29">
        <f t="shared" si="10"/>
        <v>30000</v>
      </c>
      <c r="J20" s="32">
        <v>84.46</v>
      </c>
      <c r="K20" s="30" t="e">
        <f t="shared" si="1"/>
        <v>#DIV/0!</v>
      </c>
      <c r="L20" s="29">
        <f t="shared" si="2"/>
        <v>84.46</v>
      </c>
      <c r="M20" s="30">
        <f t="shared" si="3"/>
        <v>0.21114999999999998</v>
      </c>
      <c r="N20" s="29">
        <f t="shared" si="4"/>
        <v>-39915.54</v>
      </c>
      <c r="O20" s="30">
        <f t="shared" si="5"/>
        <v>0.21114999999999998</v>
      </c>
      <c r="P20" s="29">
        <f t="shared" si="6"/>
        <v>-39915.54</v>
      </c>
      <c r="Q20" s="30">
        <f t="shared" si="7"/>
        <v>0.28153333333333336</v>
      </c>
      <c r="R20" s="29">
        <f t="shared" si="8"/>
        <v>-29915.54</v>
      </c>
      <c r="S20" s="17"/>
    </row>
    <row r="21" spans="1:19" ht="229.5" hidden="1" outlineLevel="4">
      <c r="A21" s="23" t="s">
        <v>23</v>
      </c>
      <c r="B21" s="38" t="s">
        <v>24</v>
      </c>
      <c r="C21" s="32"/>
      <c r="D21" s="32">
        <v>40000</v>
      </c>
      <c r="E21" s="32">
        <v>40000</v>
      </c>
      <c r="F21" s="32">
        <v>10000</v>
      </c>
      <c r="G21" s="32">
        <v>10000</v>
      </c>
      <c r="H21" s="32">
        <v>10000</v>
      </c>
      <c r="I21" s="29">
        <f t="shared" si="10"/>
        <v>30000</v>
      </c>
      <c r="J21" s="32">
        <v>17707.66</v>
      </c>
      <c r="K21" s="30" t="e">
        <f t="shared" si="1"/>
        <v>#DIV/0!</v>
      </c>
      <c r="L21" s="29">
        <f t="shared" si="2"/>
        <v>17707.66</v>
      </c>
      <c r="M21" s="30">
        <f t="shared" si="3"/>
        <v>44.269150000000003</v>
      </c>
      <c r="N21" s="29">
        <f t="shared" si="4"/>
        <v>-22292.34</v>
      </c>
      <c r="O21" s="30">
        <f t="shared" si="5"/>
        <v>44.269150000000003</v>
      </c>
      <c r="P21" s="29">
        <f t="shared" si="6"/>
        <v>-22292.34</v>
      </c>
      <c r="Q21" s="30">
        <f t="shared" si="7"/>
        <v>59.025533333333335</v>
      </c>
      <c r="R21" s="29">
        <f t="shared" si="8"/>
        <v>-12292.34</v>
      </c>
      <c r="S21" s="17"/>
    </row>
    <row r="22" spans="1:19" ht="229.5" hidden="1" outlineLevel="7">
      <c r="A22" s="33" t="s">
        <v>23</v>
      </c>
      <c r="B22" s="39" t="s">
        <v>24</v>
      </c>
      <c r="C22" s="35"/>
      <c r="D22" s="35">
        <v>40000</v>
      </c>
      <c r="E22" s="35">
        <v>40000</v>
      </c>
      <c r="F22" s="35">
        <v>10000</v>
      </c>
      <c r="G22" s="35">
        <v>10000</v>
      </c>
      <c r="H22" s="35">
        <v>10000</v>
      </c>
      <c r="I22" s="29">
        <f t="shared" si="10"/>
        <v>30000</v>
      </c>
      <c r="J22" s="35">
        <v>17707.66</v>
      </c>
      <c r="K22" s="30" t="e">
        <f t="shared" si="1"/>
        <v>#DIV/0!</v>
      </c>
      <c r="L22" s="29">
        <f t="shared" si="2"/>
        <v>17707.66</v>
      </c>
      <c r="M22" s="30">
        <f t="shared" si="3"/>
        <v>44.269150000000003</v>
      </c>
      <c r="N22" s="29">
        <f t="shared" si="4"/>
        <v>-22292.34</v>
      </c>
      <c r="O22" s="30">
        <f t="shared" si="5"/>
        <v>44.269150000000003</v>
      </c>
      <c r="P22" s="29">
        <f t="shared" si="6"/>
        <v>-22292.34</v>
      </c>
      <c r="Q22" s="30">
        <f t="shared" si="7"/>
        <v>59.025533333333335</v>
      </c>
      <c r="R22" s="29">
        <f t="shared" si="8"/>
        <v>-12292.34</v>
      </c>
      <c r="S22" s="18"/>
    </row>
    <row r="23" spans="1:19" ht="191.25" hidden="1" outlineLevel="4">
      <c r="A23" s="23" t="s">
        <v>25</v>
      </c>
      <c r="B23" s="38" t="s">
        <v>26</v>
      </c>
      <c r="C23" s="32"/>
      <c r="D23" s="32">
        <v>0</v>
      </c>
      <c r="E23" s="32">
        <v>0</v>
      </c>
      <c r="F23" s="32">
        <v>0</v>
      </c>
      <c r="G23" s="32">
        <v>0</v>
      </c>
      <c r="H23" s="32">
        <v>0</v>
      </c>
      <c r="I23" s="29">
        <f t="shared" si="10"/>
        <v>0</v>
      </c>
      <c r="J23" s="32">
        <v>-17825.7</v>
      </c>
      <c r="K23" s="30" t="e">
        <f t="shared" si="1"/>
        <v>#DIV/0!</v>
      </c>
      <c r="L23" s="29">
        <f t="shared" si="2"/>
        <v>-17825.7</v>
      </c>
      <c r="M23" s="30" t="e">
        <f t="shared" si="3"/>
        <v>#DIV/0!</v>
      </c>
      <c r="N23" s="29">
        <f t="shared" si="4"/>
        <v>-17825.7</v>
      </c>
      <c r="O23" s="30" t="e">
        <f t="shared" si="5"/>
        <v>#DIV/0!</v>
      </c>
      <c r="P23" s="29">
        <f t="shared" si="6"/>
        <v>-17825.7</v>
      </c>
      <c r="Q23" s="30" t="e">
        <f t="shared" si="7"/>
        <v>#DIV/0!</v>
      </c>
      <c r="R23" s="29">
        <f t="shared" si="8"/>
        <v>-17825.7</v>
      </c>
      <c r="S23" s="17"/>
    </row>
    <row r="24" spans="1:19" ht="191.25" hidden="1" outlineLevel="7">
      <c r="A24" s="33" t="s">
        <v>25</v>
      </c>
      <c r="B24" s="39" t="s">
        <v>26</v>
      </c>
      <c r="C24" s="35"/>
      <c r="D24" s="35">
        <v>0</v>
      </c>
      <c r="E24" s="35">
        <v>0</v>
      </c>
      <c r="F24" s="35">
        <v>0</v>
      </c>
      <c r="G24" s="35">
        <v>0</v>
      </c>
      <c r="H24" s="35">
        <v>0</v>
      </c>
      <c r="I24" s="29">
        <f t="shared" si="10"/>
        <v>0</v>
      </c>
      <c r="J24" s="35">
        <v>-17825.7</v>
      </c>
      <c r="K24" s="30" t="e">
        <f t="shared" si="1"/>
        <v>#DIV/0!</v>
      </c>
      <c r="L24" s="29">
        <f t="shared" si="2"/>
        <v>-17825.7</v>
      </c>
      <c r="M24" s="30" t="e">
        <f t="shared" si="3"/>
        <v>#DIV/0!</v>
      </c>
      <c r="N24" s="29">
        <f t="shared" si="4"/>
        <v>-17825.7</v>
      </c>
      <c r="O24" s="30" t="e">
        <f t="shared" si="5"/>
        <v>#DIV/0!</v>
      </c>
      <c r="P24" s="29">
        <f t="shared" si="6"/>
        <v>-17825.7</v>
      </c>
      <c r="Q24" s="30" t="e">
        <f t="shared" si="7"/>
        <v>#DIV/0!</v>
      </c>
      <c r="R24" s="29">
        <f t="shared" si="8"/>
        <v>-17825.7</v>
      </c>
      <c r="S24" s="18"/>
    </row>
    <row r="25" spans="1:19" ht="229.5" hidden="1" outlineLevel="4">
      <c r="A25" s="23" t="s">
        <v>27</v>
      </c>
      <c r="B25" s="38" t="s">
        <v>28</v>
      </c>
      <c r="C25" s="32"/>
      <c r="D25" s="32">
        <v>0</v>
      </c>
      <c r="E25" s="32">
        <v>0</v>
      </c>
      <c r="F25" s="32">
        <v>0</v>
      </c>
      <c r="G25" s="32">
        <v>0</v>
      </c>
      <c r="H25" s="32">
        <v>0</v>
      </c>
      <c r="I25" s="29">
        <f t="shared" si="10"/>
        <v>0</v>
      </c>
      <c r="J25" s="32">
        <v>202.5</v>
      </c>
      <c r="K25" s="30" t="e">
        <f t="shared" si="1"/>
        <v>#DIV/0!</v>
      </c>
      <c r="L25" s="29">
        <f t="shared" si="2"/>
        <v>202.5</v>
      </c>
      <c r="M25" s="30" t="e">
        <f t="shared" si="3"/>
        <v>#DIV/0!</v>
      </c>
      <c r="N25" s="29">
        <f t="shared" si="4"/>
        <v>202.5</v>
      </c>
      <c r="O25" s="30" t="e">
        <f t="shared" si="5"/>
        <v>#DIV/0!</v>
      </c>
      <c r="P25" s="29">
        <f t="shared" si="6"/>
        <v>202.5</v>
      </c>
      <c r="Q25" s="30" t="e">
        <f t="shared" si="7"/>
        <v>#DIV/0!</v>
      </c>
      <c r="R25" s="29">
        <f t="shared" si="8"/>
        <v>202.5</v>
      </c>
      <c r="S25" s="17"/>
    </row>
    <row r="26" spans="1:19" ht="229.5" hidden="1" outlineLevel="7">
      <c r="A26" s="33" t="s">
        <v>27</v>
      </c>
      <c r="B26" s="39" t="s">
        <v>28</v>
      </c>
      <c r="C26" s="35"/>
      <c r="D26" s="35">
        <v>0</v>
      </c>
      <c r="E26" s="35">
        <v>0</v>
      </c>
      <c r="F26" s="35">
        <v>0</v>
      </c>
      <c r="G26" s="35">
        <v>0</v>
      </c>
      <c r="H26" s="35">
        <v>0</v>
      </c>
      <c r="I26" s="29">
        <f t="shared" si="10"/>
        <v>0</v>
      </c>
      <c r="J26" s="35">
        <v>202.5</v>
      </c>
      <c r="K26" s="30" t="e">
        <f t="shared" si="1"/>
        <v>#DIV/0!</v>
      </c>
      <c r="L26" s="29">
        <f t="shared" si="2"/>
        <v>202.5</v>
      </c>
      <c r="M26" s="30" t="e">
        <f t="shared" si="3"/>
        <v>#DIV/0!</v>
      </c>
      <c r="N26" s="29">
        <f t="shared" si="4"/>
        <v>202.5</v>
      </c>
      <c r="O26" s="30" t="e">
        <f t="shared" si="5"/>
        <v>#DIV/0!</v>
      </c>
      <c r="P26" s="29">
        <f t="shared" si="6"/>
        <v>202.5</v>
      </c>
      <c r="Q26" s="30" t="e">
        <f t="shared" si="7"/>
        <v>#DIV/0!</v>
      </c>
      <c r="R26" s="29">
        <f t="shared" si="8"/>
        <v>202.5</v>
      </c>
      <c r="S26" s="18"/>
    </row>
    <row r="27" spans="1:19" ht="63.75" hidden="1" outlineLevel="3" collapsed="1">
      <c r="A27" s="23" t="s">
        <v>29</v>
      </c>
      <c r="B27" s="31" t="s">
        <v>30</v>
      </c>
      <c r="C27" s="32"/>
      <c r="D27" s="32">
        <v>79000</v>
      </c>
      <c r="E27" s="32">
        <v>79000</v>
      </c>
      <c r="F27" s="32">
        <v>10000</v>
      </c>
      <c r="G27" s="32">
        <v>25000</v>
      </c>
      <c r="H27" s="32">
        <v>25000</v>
      </c>
      <c r="I27" s="29">
        <f t="shared" si="10"/>
        <v>60000</v>
      </c>
      <c r="J27" s="32">
        <v>144735.10999999999</v>
      </c>
      <c r="K27" s="30" t="e">
        <f t="shared" si="1"/>
        <v>#DIV/0!</v>
      </c>
      <c r="L27" s="29">
        <f t="shared" si="2"/>
        <v>144735.10999999999</v>
      </c>
      <c r="M27" s="30">
        <f t="shared" si="3"/>
        <v>183.20899999999997</v>
      </c>
      <c r="N27" s="29">
        <f t="shared" si="4"/>
        <v>65735.109999999986</v>
      </c>
      <c r="O27" s="30">
        <f t="shared" si="5"/>
        <v>183.20899999999997</v>
      </c>
      <c r="P27" s="29">
        <f t="shared" si="6"/>
        <v>65735.109999999986</v>
      </c>
      <c r="Q27" s="30">
        <f t="shared" si="7"/>
        <v>241.22518333333329</v>
      </c>
      <c r="R27" s="29">
        <f t="shared" si="8"/>
        <v>84735.109999999986</v>
      </c>
      <c r="S27" s="17"/>
    </row>
    <row r="28" spans="1:19" ht="114.75" hidden="1" outlineLevel="4">
      <c r="A28" s="23" t="s">
        <v>31</v>
      </c>
      <c r="B28" s="31" t="s">
        <v>32</v>
      </c>
      <c r="C28" s="32"/>
      <c r="D28" s="32">
        <v>79000</v>
      </c>
      <c r="E28" s="32">
        <v>79000</v>
      </c>
      <c r="F28" s="32">
        <v>10000</v>
      </c>
      <c r="G28" s="32">
        <v>25000</v>
      </c>
      <c r="H28" s="32">
        <v>25000</v>
      </c>
      <c r="I28" s="29">
        <f t="shared" si="10"/>
        <v>60000</v>
      </c>
      <c r="J28" s="32">
        <v>135820.79999999999</v>
      </c>
      <c r="K28" s="30" t="e">
        <f t="shared" si="1"/>
        <v>#DIV/0!</v>
      </c>
      <c r="L28" s="29">
        <f t="shared" si="2"/>
        <v>135820.79999999999</v>
      </c>
      <c r="M28" s="30">
        <f t="shared" si="3"/>
        <v>171.92506329113922</v>
      </c>
      <c r="N28" s="29">
        <f t="shared" si="4"/>
        <v>56820.799999999988</v>
      </c>
      <c r="O28" s="30">
        <f t="shared" si="5"/>
        <v>171.92506329113922</v>
      </c>
      <c r="P28" s="29">
        <f t="shared" si="6"/>
        <v>56820.799999999988</v>
      </c>
      <c r="Q28" s="30">
        <f t="shared" si="7"/>
        <v>226.36799999999999</v>
      </c>
      <c r="R28" s="29">
        <f t="shared" si="8"/>
        <v>75820.799999999988</v>
      </c>
      <c r="S28" s="17"/>
    </row>
    <row r="29" spans="1:19" ht="114.75" hidden="1" outlineLevel="7">
      <c r="A29" s="33" t="s">
        <v>31</v>
      </c>
      <c r="B29" s="34" t="s">
        <v>32</v>
      </c>
      <c r="C29" s="35"/>
      <c r="D29" s="35">
        <v>79000</v>
      </c>
      <c r="E29" s="35">
        <v>79000</v>
      </c>
      <c r="F29" s="35">
        <v>10000</v>
      </c>
      <c r="G29" s="35">
        <v>25000</v>
      </c>
      <c r="H29" s="35">
        <v>25000</v>
      </c>
      <c r="I29" s="29">
        <f t="shared" si="10"/>
        <v>60000</v>
      </c>
      <c r="J29" s="35">
        <v>135820.79999999999</v>
      </c>
      <c r="K29" s="30" t="e">
        <f t="shared" si="1"/>
        <v>#DIV/0!</v>
      </c>
      <c r="L29" s="29">
        <f t="shared" si="2"/>
        <v>135820.79999999999</v>
      </c>
      <c r="M29" s="30">
        <f t="shared" si="3"/>
        <v>171.92506329113922</v>
      </c>
      <c r="N29" s="29">
        <f t="shared" si="4"/>
        <v>56820.799999999988</v>
      </c>
      <c r="O29" s="30">
        <f t="shared" si="5"/>
        <v>171.92506329113922</v>
      </c>
      <c r="P29" s="29">
        <f t="shared" si="6"/>
        <v>56820.799999999988</v>
      </c>
      <c r="Q29" s="30">
        <f t="shared" si="7"/>
        <v>226.36799999999999</v>
      </c>
      <c r="R29" s="29">
        <f t="shared" si="8"/>
        <v>75820.799999999988</v>
      </c>
      <c r="S29" s="18"/>
    </row>
    <row r="30" spans="1:19" ht="76.5" hidden="1" outlineLevel="4">
      <c r="A30" s="23" t="s">
        <v>33</v>
      </c>
      <c r="B30" s="31" t="s">
        <v>34</v>
      </c>
      <c r="C30" s="32"/>
      <c r="D30" s="32">
        <v>0</v>
      </c>
      <c r="E30" s="32">
        <v>0</v>
      </c>
      <c r="F30" s="32">
        <v>0</v>
      </c>
      <c r="G30" s="32">
        <v>0</v>
      </c>
      <c r="H30" s="32">
        <v>0</v>
      </c>
      <c r="I30" s="29">
        <f t="shared" si="10"/>
        <v>0</v>
      </c>
      <c r="J30" s="32">
        <v>1594.01</v>
      </c>
      <c r="K30" s="30" t="e">
        <f t="shared" si="1"/>
        <v>#DIV/0!</v>
      </c>
      <c r="L30" s="29">
        <f t="shared" si="2"/>
        <v>1594.01</v>
      </c>
      <c r="M30" s="30" t="e">
        <f t="shared" si="3"/>
        <v>#DIV/0!</v>
      </c>
      <c r="N30" s="29">
        <f t="shared" si="4"/>
        <v>1594.01</v>
      </c>
      <c r="O30" s="30" t="e">
        <f t="shared" si="5"/>
        <v>#DIV/0!</v>
      </c>
      <c r="P30" s="29">
        <f t="shared" si="6"/>
        <v>1594.01</v>
      </c>
      <c r="Q30" s="30" t="e">
        <f t="shared" si="7"/>
        <v>#DIV/0!</v>
      </c>
      <c r="R30" s="29">
        <f t="shared" si="8"/>
        <v>1594.01</v>
      </c>
      <c r="S30" s="17"/>
    </row>
    <row r="31" spans="1:19" ht="76.5" hidden="1" outlineLevel="7">
      <c r="A31" s="33" t="s">
        <v>33</v>
      </c>
      <c r="B31" s="34" t="s">
        <v>34</v>
      </c>
      <c r="C31" s="35"/>
      <c r="D31" s="35">
        <v>0</v>
      </c>
      <c r="E31" s="35">
        <v>0</v>
      </c>
      <c r="F31" s="35">
        <v>0</v>
      </c>
      <c r="G31" s="35">
        <v>0</v>
      </c>
      <c r="H31" s="35">
        <v>0</v>
      </c>
      <c r="I31" s="29">
        <f t="shared" si="10"/>
        <v>0</v>
      </c>
      <c r="J31" s="35">
        <v>1594.01</v>
      </c>
      <c r="K31" s="30" t="e">
        <f t="shared" si="1"/>
        <v>#DIV/0!</v>
      </c>
      <c r="L31" s="29">
        <f t="shared" si="2"/>
        <v>1594.01</v>
      </c>
      <c r="M31" s="30" t="e">
        <f t="shared" si="3"/>
        <v>#DIV/0!</v>
      </c>
      <c r="N31" s="29">
        <f t="shared" si="4"/>
        <v>1594.01</v>
      </c>
      <c r="O31" s="30" t="e">
        <f t="shared" si="5"/>
        <v>#DIV/0!</v>
      </c>
      <c r="P31" s="29">
        <f t="shared" si="6"/>
        <v>1594.01</v>
      </c>
      <c r="Q31" s="30" t="e">
        <f t="shared" si="7"/>
        <v>#DIV/0!</v>
      </c>
      <c r="R31" s="29">
        <f t="shared" si="8"/>
        <v>1594.01</v>
      </c>
      <c r="S31" s="18"/>
    </row>
    <row r="32" spans="1:19" ht="114.75" hidden="1" outlineLevel="4">
      <c r="A32" s="23" t="s">
        <v>35</v>
      </c>
      <c r="B32" s="31" t="s">
        <v>36</v>
      </c>
      <c r="C32" s="32"/>
      <c r="D32" s="32">
        <v>0</v>
      </c>
      <c r="E32" s="32">
        <v>0</v>
      </c>
      <c r="F32" s="32">
        <v>0</v>
      </c>
      <c r="G32" s="32">
        <v>0</v>
      </c>
      <c r="H32" s="32">
        <v>0</v>
      </c>
      <c r="I32" s="29">
        <f t="shared" si="10"/>
        <v>0</v>
      </c>
      <c r="J32" s="32">
        <v>7320.3</v>
      </c>
      <c r="K32" s="30" t="e">
        <f t="shared" si="1"/>
        <v>#DIV/0!</v>
      </c>
      <c r="L32" s="29">
        <f t="shared" si="2"/>
        <v>7320.3</v>
      </c>
      <c r="M32" s="30" t="e">
        <f t="shared" si="3"/>
        <v>#DIV/0!</v>
      </c>
      <c r="N32" s="29">
        <f t="shared" si="4"/>
        <v>7320.3</v>
      </c>
      <c r="O32" s="30" t="e">
        <f t="shared" si="5"/>
        <v>#DIV/0!</v>
      </c>
      <c r="P32" s="29">
        <f t="shared" si="6"/>
        <v>7320.3</v>
      </c>
      <c r="Q32" s="30" t="e">
        <f t="shared" si="7"/>
        <v>#DIV/0!</v>
      </c>
      <c r="R32" s="29">
        <f t="shared" si="8"/>
        <v>7320.3</v>
      </c>
      <c r="S32" s="17"/>
    </row>
    <row r="33" spans="1:19" ht="114.75" hidden="1" outlineLevel="7">
      <c r="A33" s="33" t="s">
        <v>35</v>
      </c>
      <c r="B33" s="34" t="s">
        <v>36</v>
      </c>
      <c r="C33" s="35"/>
      <c r="D33" s="35">
        <v>0</v>
      </c>
      <c r="E33" s="35">
        <v>0</v>
      </c>
      <c r="F33" s="35">
        <v>0</v>
      </c>
      <c r="G33" s="35">
        <v>0</v>
      </c>
      <c r="H33" s="35">
        <v>0</v>
      </c>
      <c r="I33" s="29">
        <f t="shared" si="10"/>
        <v>0</v>
      </c>
      <c r="J33" s="35">
        <v>7320.3</v>
      </c>
      <c r="K33" s="30" t="e">
        <f t="shared" si="1"/>
        <v>#DIV/0!</v>
      </c>
      <c r="L33" s="29">
        <f t="shared" si="2"/>
        <v>7320.3</v>
      </c>
      <c r="M33" s="30" t="e">
        <f t="shared" si="3"/>
        <v>#DIV/0!</v>
      </c>
      <c r="N33" s="29">
        <f t="shared" si="4"/>
        <v>7320.3</v>
      </c>
      <c r="O33" s="30" t="e">
        <f t="shared" si="5"/>
        <v>#DIV/0!</v>
      </c>
      <c r="P33" s="29">
        <f t="shared" si="6"/>
        <v>7320.3</v>
      </c>
      <c r="Q33" s="30" t="e">
        <f t="shared" si="7"/>
        <v>#DIV/0!</v>
      </c>
      <c r="R33" s="29">
        <f t="shared" si="8"/>
        <v>7320.3</v>
      </c>
      <c r="S33" s="18"/>
    </row>
    <row r="34" spans="1:19" ht="140.25" hidden="1" outlineLevel="3" collapsed="1">
      <c r="A34" s="23" t="s">
        <v>37</v>
      </c>
      <c r="B34" s="38" t="s">
        <v>38</v>
      </c>
      <c r="C34" s="32"/>
      <c r="D34" s="32">
        <v>3000</v>
      </c>
      <c r="E34" s="32">
        <v>3000</v>
      </c>
      <c r="F34" s="32">
        <v>0</v>
      </c>
      <c r="G34" s="32">
        <v>1000</v>
      </c>
      <c r="H34" s="32">
        <v>1000</v>
      </c>
      <c r="I34" s="29">
        <f t="shared" si="10"/>
        <v>2000</v>
      </c>
      <c r="J34" s="32">
        <v>0</v>
      </c>
      <c r="K34" s="30" t="e">
        <f t="shared" si="1"/>
        <v>#DIV/0!</v>
      </c>
      <c r="L34" s="29">
        <f t="shared" si="2"/>
        <v>0</v>
      </c>
      <c r="M34" s="30">
        <f t="shared" si="3"/>
        <v>0</v>
      </c>
      <c r="N34" s="29">
        <f t="shared" si="4"/>
        <v>-3000</v>
      </c>
      <c r="O34" s="30">
        <f t="shared" si="5"/>
        <v>0</v>
      </c>
      <c r="P34" s="29">
        <f t="shared" si="6"/>
        <v>-3000</v>
      </c>
      <c r="Q34" s="30">
        <f t="shared" si="7"/>
        <v>0</v>
      </c>
      <c r="R34" s="29">
        <f t="shared" si="8"/>
        <v>-2000</v>
      </c>
      <c r="S34" s="17"/>
    </row>
    <row r="35" spans="1:19" ht="191.25" hidden="1" outlineLevel="4">
      <c r="A35" s="23" t="s">
        <v>39</v>
      </c>
      <c r="B35" s="38" t="s">
        <v>40</v>
      </c>
      <c r="C35" s="32"/>
      <c r="D35" s="32">
        <v>3000</v>
      </c>
      <c r="E35" s="32">
        <v>3000</v>
      </c>
      <c r="F35" s="32">
        <v>0</v>
      </c>
      <c r="G35" s="32">
        <v>1000</v>
      </c>
      <c r="H35" s="32">
        <v>1000</v>
      </c>
      <c r="I35" s="29">
        <f t="shared" si="10"/>
        <v>2000</v>
      </c>
      <c r="J35" s="32">
        <v>0</v>
      </c>
      <c r="K35" s="30" t="e">
        <f t="shared" si="1"/>
        <v>#DIV/0!</v>
      </c>
      <c r="L35" s="29">
        <f t="shared" si="2"/>
        <v>0</v>
      </c>
      <c r="M35" s="30">
        <f t="shared" si="3"/>
        <v>0</v>
      </c>
      <c r="N35" s="29">
        <f t="shared" si="4"/>
        <v>-3000</v>
      </c>
      <c r="O35" s="30">
        <f t="shared" si="5"/>
        <v>0</v>
      </c>
      <c r="P35" s="29">
        <f t="shared" si="6"/>
        <v>-3000</v>
      </c>
      <c r="Q35" s="30">
        <f t="shared" si="7"/>
        <v>0</v>
      </c>
      <c r="R35" s="29">
        <f t="shared" si="8"/>
        <v>-2000</v>
      </c>
      <c r="S35" s="17"/>
    </row>
    <row r="36" spans="1:19" ht="178.5" hidden="1" outlineLevel="7">
      <c r="A36" s="33" t="s">
        <v>39</v>
      </c>
      <c r="B36" s="39" t="s">
        <v>40</v>
      </c>
      <c r="C36" s="35"/>
      <c r="D36" s="35">
        <v>3000</v>
      </c>
      <c r="E36" s="35">
        <v>3000</v>
      </c>
      <c r="F36" s="35">
        <v>0</v>
      </c>
      <c r="G36" s="35">
        <v>1000</v>
      </c>
      <c r="H36" s="35">
        <v>1000</v>
      </c>
      <c r="I36" s="29">
        <f t="shared" si="10"/>
        <v>2000</v>
      </c>
      <c r="J36" s="35">
        <v>0</v>
      </c>
      <c r="K36" s="30" t="e">
        <f t="shared" si="1"/>
        <v>#DIV/0!</v>
      </c>
      <c r="L36" s="29">
        <f t="shared" si="2"/>
        <v>0</v>
      </c>
      <c r="M36" s="30">
        <f t="shared" si="3"/>
        <v>0</v>
      </c>
      <c r="N36" s="29">
        <f t="shared" si="4"/>
        <v>-3000</v>
      </c>
      <c r="O36" s="30">
        <f t="shared" si="5"/>
        <v>0</v>
      </c>
      <c r="P36" s="29">
        <f t="shared" si="6"/>
        <v>-3000</v>
      </c>
      <c r="Q36" s="30">
        <f t="shared" si="7"/>
        <v>0</v>
      </c>
      <c r="R36" s="29">
        <f t="shared" si="8"/>
        <v>-2000</v>
      </c>
      <c r="S36" s="18"/>
    </row>
    <row r="37" spans="1:19" ht="51" outlineLevel="1" collapsed="1">
      <c r="A37" s="23" t="s">
        <v>41</v>
      </c>
      <c r="B37" s="31" t="s">
        <v>348</v>
      </c>
      <c r="C37" s="32">
        <v>2360428.4</v>
      </c>
      <c r="D37" s="32">
        <v>3565100</v>
      </c>
      <c r="E37" s="32">
        <v>3565100</v>
      </c>
      <c r="F37" s="32">
        <v>793100</v>
      </c>
      <c r="G37" s="32">
        <v>843100</v>
      </c>
      <c r="H37" s="32">
        <v>933100</v>
      </c>
      <c r="I37" s="29">
        <f t="shared" si="10"/>
        <v>2569300</v>
      </c>
      <c r="J37" s="32">
        <v>2539713.27</v>
      </c>
      <c r="K37" s="30">
        <f t="shared" si="1"/>
        <v>107.59543776036588</v>
      </c>
      <c r="L37" s="29">
        <f t="shared" si="2"/>
        <v>179284.87000000011</v>
      </c>
      <c r="M37" s="30">
        <f t="shared" si="3"/>
        <v>71.238205660430282</v>
      </c>
      <c r="N37" s="29">
        <f t="shared" si="4"/>
        <v>-1025386.73</v>
      </c>
      <c r="O37" s="30">
        <f t="shared" si="5"/>
        <v>71.238205660430282</v>
      </c>
      <c r="P37" s="29">
        <f t="shared" si="6"/>
        <v>-1025386.73</v>
      </c>
      <c r="Q37" s="30">
        <f t="shared" si="7"/>
        <v>98.848451718366874</v>
      </c>
      <c r="R37" s="29">
        <f t="shared" si="8"/>
        <v>-29586.729999999981</v>
      </c>
      <c r="S37" s="17"/>
    </row>
    <row r="38" spans="1:19" ht="38.25" hidden="1" outlineLevel="2">
      <c r="A38" s="23" t="s">
        <v>42</v>
      </c>
      <c r="B38" s="31" t="s">
        <v>43</v>
      </c>
      <c r="C38" s="32"/>
      <c r="D38" s="32">
        <v>3565100</v>
      </c>
      <c r="E38" s="32">
        <v>3565100</v>
      </c>
      <c r="F38" s="32">
        <v>793100</v>
      </c>
      <c r="G38" s="32">
        <v>843100</v>
      </c>
      <c r="H38" s="32">
        <v>933100</v>
      </c>
      <c r="I38" s="29">
        <f t="shared" si="10"/>
        <v>2569300</v>
      </c>
      <c r="J38" s="32">
        <v>2539713.27</v>
      </c>
      <c r="K38" s="30" t="e">
        <f t="shared" si="1"/>
        <v>#DIV/0!</v>
      </c>
      <c r="L38" s="29">
        <f t="shared" si="2"/>
        <v>2539713.27</v>
      </c>
      <c r="M38" s="30">
        <f t="shared" si="3"/>
        <v>71.238205660430282</v>
      </c>
      <c r="N38" s="29">
        <f t="shared" si="4"/>
        <v>-1025386.73</v>
      </c>
      <c r="O38" s="30">
        <f t="shared" si="5"/>
        <v>71.238205660430282</v>
      </c>
      <c r="P38" s="29">
        <f t="shared" si="6"/>
        <v>-1025386.73</v>
      </c>
      <c r="Q38" s="30">
        <f t="shared" si="7"/>
        <v>98.848451718366874</v>
      </c>
      <c r="R38" s="29">
        <f t="shared" si="8"/>
        <v>-29586.729999999981</v>
      </c>
      <c r="S38" s="17"/>
    </row>
    <row r="39" spans="1:19" ht="102" hidden="1" outlineLevel="3" collapsed="1">
      <c r="A39" s="23" t="s">
        <v>44</v>
      </c>
      <c r="B39" s="31" t="s">
        <v>45</v>
      </c>
      <c r="C39" s="32"/>
      <c r="D39" s="32">
        <v>1347100</v>
      </c>
      <c r="E39" s="32">
        <v>1347100</v>
      </c>
      <c r="F39" s="32">
        <v>270000</v>
      </c>
      <c r="G39" s="32">
        <v>320000</v>
      </c>
      <c r="H39" s="32">
        <v>370000</v>
      </c>
      <c r="I39" s="29">
        <f t="shared" si="10"/>
        <v>960000</v>
      </c>
      <c r="J39" s="32">
        <v>1105994.8700000001</v>
      </c>
      <c r="K39" s="30" t="e">
        <f t="shared" si="1"/>
        <v>#DIV/0!</v>
      </c>
      <c r="L39" s="29">
        <f t="shared" si="2"/>
        <v>1105994.8700000001</v>
      </c>
      <c r="M39" s="30">
        <f t="shared" si="3"/>
        <v>82.101912998292633</v>
      </c>
      <c r="N39" s="29">
        <f t="shared" si="4"/>
        <v>-241105.12999999989</v>
      </c>
      <c r="O39" s="30">
        <f t="shared" si="5"/>
        <v>82.101912998292633</v>
      </c>
      <c r="P39" s="29">
        <f t="shared" si="6"/>
        <v>-241105.12999999989</v>
      </c>
      <c r="Q39" s="30">
        <f t="shared" si="7"/>
        <v>115.20779895833336</v>
      </c>
      <c r="R39" s="29">
        <f t="shared" si="8"/>
        <v>145994.87000000011</v>
      </c>
      <c r="S39" s="17"/>
    </row>
    <row r="40" spans="1:19" ht="102" hidden="1" outlineLevel="7">
      <c r="A40" s="33" t="s">
        <v>44</v>
      </c>
      <c r="B40" s="34" t="s">
        <v>45</v>
      </c>
      <c r="C40" s="35"/>
      <c r="D40" s="35">
        <v>1347100</v>
      </c>
      <c r="E40" s="35">
        <v>1347100</v>
      </c>
      <c r="F40" s="35">
        <v>270000</v>
      </c>
      <c r="G40" s="35">
        <v>320000</v>
      </c>
      <c r="H40" s="35">
        <v>370000</v>
      </c>
      <c r="I40" s="29">
        <f t="shared" si="10"/>
        <v>960000</v>
      </c>
      <c r="J40" s="35">
        <v>1105994.8700000001</v>
      </c>
      <c r="K40" s="30" t="e">
        <f t="shared" si="1"/>
        <v>#DIV/0!</v>
      </c>
      <c r="L40" s="29">
        <f t="shared" si="2"/>
        <v>1105994.8700000001</v>
      </c>
      <c r="M40" s="30">
        <f t="shared" si="3"/>
        <v>82.101912998292633</v>
      </c>
      <c r="N40" s="29">
        <f t="shared" si="4"/>
        <v>-241105.12999999989</v>
      </c>
      <c r="O40" s="30">
        <f t="shared" si="5"/>
        <v>82.101912998292633</v>
      </c>
      <c r="P40" s="29">
        <f t="shared" si="6"/>
        <v>-241105.12999999989</v>
      </c>
      <c r="Q40" s="30">
        <f t="shared" si="7"/>
        <v>115.20779895833336</v>
      </c>
      <c r="R40" s="29">
        <f t="shared" si="8"/>
        <v>145994.87000000011</v>
      </c>
      <c r="S40" s="18"/>
    </row>
    <row r="41" spans="1:19" ht="140.25" hidden="1" outlineLevel="3" collapsed="1">
      <c r="A41" s="23" t="s">
        <v>46</v>
      </c>
      <c r="B41" s="38" t="s">
        <v>47</v>
      </c>
      <c r="C41" s="32"/>
      <c r="D41" s="32">
        <v>12400</v>
      </c>
      <c r="E41" s="32">
        <v>12400</v>
      </c>
      <c r="F41" s="32">
        <v>3100</v>
      </c>
      <c r="G41" s="32">
        <v>3100</v>
      </c>
      <c r="H41" s="32">
        <v>3100</v>
      </c>
      <c r="I41" s="29">
        <f t="shared" si="10"/>
        <v>9300</v>
      </c>
      <c r="J41" s="32">
        <v>10031.59</v>
      </c>
      <c r="K41" s="30" t="e">
        <f t="shared" si="1"/>
        <v>#DIV/0!</v>
      </c>
      <c r="L41" s="29">
        <f t="shared" si="2"/>
        <v>10031.59</v>
      </c>
      <c r="M41" s="30">
        <f t="shared" si="3"/>
        <v>80.899919354838715</v>
      </c>
      <c r="N41" s="29">
        <f t="shared" si="4"/>
        <v>-2368.41</v>
      </c>
      <c r="O41" s="30">
        <f t="shared" si="5"/>
        <v>80.899919354838715</v>
      </c>
      <c r="P41" s="29">
        <f t="shared" si="6"/>
        <v>-2368.41</v>
      </c>
      <c r="Q41" s="30">
        <f t="shared" si="7"/>
        <v>107.86655913978495</v>
      </c>
      <c r="R41" s="29">
        <f t="shared" si="8"/>
        <v>731.59000000000015</v>
      </c>
      <c r="S41" s="17"/>
    </row>
    <row r="42" spans="1:19" ht="127.5" hidden="1" outlineLevel="7">
      <c r="A42" s="33" t="s">
        <v>46</v>
      </c>
      <c r="B42" s="39" t="s">
        <v>47</v>
      </c>
      <c r="C42" s="35"/>
      <c r="D42" s="35">
        <v>12400</v>
      </c>
      <c r="E42" s="35">
        <v>12400</v>
      </c>
      <c r="F42" s="35">
        <v>3100</v>
      </c>
      <c r="G42" s="35">
        <v>3100</v>
      </c>
      <c r="H42" s="35">
        <v>3100</v>
      </c>
      <c r="I42" s="29">
        <f t="shared" si="10"/>
        <v>9300</v>
      </c>
      <c r="J42" s="35">
        <v>10031.59</v>
      </c>
      <c r="K42" s="30" t="e">
        <f t="shared" si="1"/>
        <v>#DIV/0!</v>
      </c>
      <c r="L42" s="29">
        <f t="shared" si="2"/>
        <v>10031.59</v>
      </c>
      <c r="M42" s="30">
        <f t="shared" si="3"/>
        <v>80.899919354838715</v>
      </c>
      <c r="N42" s="29">
        <f t="shared" si="4"/>
        <v>-2368.41</v>
      </c>
      <c r="O42" s="30">
        <f t="shared" si="5"/>
        <v>80.899919354838715</v>
      </c>
      <c r="P42" s="29">
        <f t="shared" si="6"/>
        <v>-2368.41</v>
      </c>
      <c r="Q42" s="30">
        <f t="shared" si="7"/>
        <v>107.86655913978495</v>
      </c>
      <c r="R42" s="29">
        <f t="shared" si="8"/>
        <v>731.59000000000015</v>
      </c>
      <c r="S42" s="18"/>
    </row>
    <row r="43" spans="1:19" ht="114.75" hidden="1" outlineLevel="3" collapsed="1">
      <c r="A43" s="23" t="s">
        <v>48</v>
      </c>
      <c r="B43" s="31" t="s">
        <v>49</v>
      </c>
      <c r="C43" s="32"/>
      <c r="D43" s="32">
        <v>2205600</v>
      </c>
      <c r="E43" s="32">
        <v>2205600</v>
      </c>
      <c r="F43" s="32">
        <v>520000</v>
      </c>
      <c r="G43" s="32">
        <v>520000</v>
      </c>
      <c r="H43" s="32">
        <v>560000</v>
      </c>
      <c r="I43" s="29">
        <f t="shared" si="10"/>
        <v>1600000</v>
      </c>
      <c r="J43" s="32">
        <v>1671425.61</v>
      </c>
      <c r="K43" s="30" t="e">
        <f t="shared" si="1"/>
        <v>#DIV/0!</v>
      </c>
      <c r="L43" s="29">
        <f t="shared" si="2"/>
        <v>1671425.61</v>
      </c>
      <c r="M43" s="30">
        <f t="shared" si="3"/>
        <v>75.780994287268783</v>
      </c>
      <c r="N43" s="29">
        <f t="shared" si="4"/>
        <v>-534174.3899999999</v>
      </c>
      <c r="O43" s="30">
        <f t="shared" si="5"/>
        <v>75.780994287268783</v>
      </c>
      <c r="P43" s="29">
        <f t="shared" si="6"/>
        <v>-534174.3899999999</v>
      </c>
      <c r="Q43" s="30">
        <f t="shared" si="7"/>
        <v>104.464100625</v>
      </c>
      <c r="R43" s="29">
        <f t="shared" si="8"/>
        <v>71425.610000000102</v>
      </c>
      <c r="S43" s="17"/>
    </row>
    <row r="44" spans="1:19" ht="102" hidden="1" outlineLevel="7">
      <c r="A44" s="33" t="s">
        <v>48</v>
      </c>
      <c r="B44" s="34" t="s">
        <v>49</v>
      </c>
      <c r="C44" s="35"/>
      <c r="D44" s="35">
        <v>2205600</v>
      </c>
      <c r="E44" s="35">
        <v>2205600</v>
      </c>
      <c r="F44" s="35">
        <v>520000</v>
      </c>
      <c r="G44" s="35">
        <v>520000</v>
      </c>
      <c r="H44" s="35">
        <v>560000</v>
      </c>
      <c r="I44" s="29">
        <f t="shared" si="10"/>
        <v>1600000</v>
      </c>
      <c r="J44" s="35">
        <v>1671425.61</v>
      </c>
      <c r="K44" s="30" t="e">
        <f t="shared" si="1"/>
        <v>#DIV/0!</v>
      </c>
      <c r="L44" s="29">
        <f t="shared" si="2"/>
        <v>1671425.61</v>
      </c>
      <c r="M44" s="30">
        <f t="shared" si="3"/>
        <v>75.780994287268783</v>
      </c>
      <c r="N44" s="29">
        <f t="shared" si="4"/>
        <v>-534174.3899999999</v>
      </c>
      <c r="O44" s="30">
        <f t="shared" si="5"/>
        <v>75.780994287268783</v>
      </c>
      <c r="P44" s="29">
        <f t="shared" si="6"/>
        <v>-534174.3899999999</v>
      </c>
      <c r="Q44" s="30">
        <f t="shared" si="7"/>
        <v>104.464100625</v>
      </c>
      <c r="R44" s="29">
        <f t="shared" si="8"/>
        <v>71425.610000000102</v>
      </c>
      <c r="S44" s="18"/>
    </row>
    <row r="45" spans="1:19" ht="102" hidden="1" outlineLevel="3" collapsed="1">
      <c r="A45" s="23" t="s">
        <v>50</v>
      </c>
      <c r="B45" s="31" t="s">
        <v>51</v>
      </c>
      <c r="C45" s="32"/>
      <c r="D45" s="32">
        <v>0</v>
      </c>
      <c r="E45" s="32">
        <v>0</v>
      </c>
      <c r="F45" s="32">
        <v>0</v>
      </c>
      <c r="G45" s="32">
        <v>0</v>
      </c>
      <c r="H45" s="32">
        <v>0</v>
      </c>
      <c r="I45" s="29">
        <f t="shared" si="10"/>
        <v>0</v>
      </c>
      <c r="J45" s="32">
        <v>-247738.8</v>
      </c>
      <c r="K45" s="30" t="e">
        <f t="shared" si="1"/>
        <v>#DIV/0!</v>
      </c>
      <c r="L45" s="29">
        <f t="shared" si="2"/>
        <v>-247738.8</v>
      </c>
      <c r="M45" s="30" t="e">
        <f t="shared" si="3"/>
        <v>#DIV/0!</v>
      </c>
      <c r="N45" s="29">
        <f t="shared" si="4"/>
        <v>-247738.8</v>
      </c>
      <c r="O45" s="30" t="e">
        <f t="shared" si="5"/>
        <v>#DIV/0!</v>
      </c>
      <c r="P45" s="29">
        <f t="shared" si="6"/>
        <v>-247738.8</v>
      </c>
      <c r="Q45" s="30" t="e">
        <f t="shared" si="7"/>
        <v>#DIV/0!</v>
      </c>
      <c r="R45" s="29">
        <f t="shared" si="8"/>
        <v>-247738.8</v>
      </c>
      <c r="S45" s="17"/>
    </row>
    <row r="46" spans="1:19" ht="102" hidden="1" outlineLevel="7">
      <c r="A46" s="33" t="s">
        <v>50</v>
      </c>
      <c r="B46" s="34" t="s">
        <v>51</v>
      </c>
      <c r="C46" s="35"/>
      <c r="D46" s="35">
        <v>0</v>
      </c>
      <c r="E46" s="35">
        <v>0</v>
      </c>
      <c r="F46" s="35">
        <v>0</v>
      </c>
      <c r="G46" s="35">
        <v>0</v>
      </c>
      <c r="H46" s="35">
        <v>0</v>
      </c>
      <c r="I46" s="29">
        <f t="shared" si="10"/>
        <v>0</v>
      </c>
      <c r="J46" s="35">
        <v>-247738.8</v>
      </c>
      <c r="K46" s="30" t="e">
        <f t="shared" si="1"/>
        <v>#DIV/0!</v>
      </c>
      <c r="L46" s="29">
        <f t="shared" si="2"/>
        <v>-247738.8</v>
      </c>
      <c r="M46" s="30" t="e">
        <f t="shared" si="3"/>
        <v>#DIV/0!</v>
      </c>
      <c r="N46" s="29">
        <f t="shared" si="4"/>
        <v>-247738.8</v>
      </c>
      <c r="O46" s="30" t="e">
        <f t="shared" si="5"/>
        <v>#DIV/0!</v>
      </c>
      <c r="P46" s="29">
        <f t="shared" si="6"/>
        <v>-247738.8</v>
      </c>
      <c r="Q46" s="30" t="e">
        <f t="shared" si="7"/>
        <v>#DIV/0!</v>
      </c>
      <c r="R46" s="29">
        <f t="shared" si="8"/>
        <v>-247738.8</v>
      </c>
      <c r="S46" s="18"/>
    </row>
    <row r="47" spans="1:19" ht="25.5" outlineLevel="1">
      <c r="A47" s="23" t="s">
        <v>52</v>
      </c>
      <c r="B47" s="31" t="s">
        <v>53</v>
      </c>
      <c r="C47" s="32">
        <f>C48+C58</f>
        <v>2425814.38</v>
      </c>
      <c r="D47" s="32">
        <v>3255000</v>
      </c>
      <c r="E47" s="32">
        <v>3255000</v>
      </c>
      <c r="F47" s="32">
        <v>845900</v>
      </c>
      <c r="G47" s="32">
        <v>794100</v>
      </c>
      <c r="H47" s="32">
        <v>815000</v>
      </c>
      <c r="I47" s="29">
        <f t="shared" si="10"/>
        <v>2455000</v>
      </c>
      <c r="J47" s="32">
        <v>2269610.81</v>
      </c>
      <c r="K47" s="30">
        <f t="shared" si="1"/>
        <v>93.560778133403602</v>
      </c>
      <c r="L47" s="29">
        <f t="shared" si="2"/>
        <v>-156203.56999999983</v>
      </c>
      <c r="M47" s="30">
        <f t="shared" si="3"/>
        <v>69.726906605222737</v>
      </c>
      <c r="N47" s="29">
        <f t="shared" si="4"/>
        <v>-985389.19</v>
      </c>
      <c r="O47" s="30">
        <f t="shared" si="5"/>
        <v>69.726906605222737</v>
      </c>
      <c r="P47" s="29">
        <f t="shared" si="6"/>
        <v>-985389.19</v>
      </c>
      <c r="Q47" s="30">
        <f t="shared" si="7"/>
        <v>92.448505498981675</v>
      </c>
      <c r="R47" s="29">
        <f t="shared" si="8"/>
        <v>-185389.18999999994</v>
      </c>
      <c r="S47" s="17"/>
    </row>
    <row r="48" spans="1:19" s="13" customFormat="1" ht="25.5" outlineLevel="2" collapsed="1">
      <c r="A48" s="33" t="s">
        <v>54</v>
      </c>
      <c r="B48" s="34" t="s">
        <v>55</v>
      </c>
      <c r="C48" s="35">
        <v>2416754.38</v>
      </c>
      <c r="D48" s="35">
        <v>3255000</v>
      </c>
      <c r="E48" s="35">
        <v>3255000</v>
      </c>
      <c r="F48" s="35">
        <v>845900</v>
      </c>
      <c r="G48" s="35">
        <v>794100</v>
      </c>
      <c r="H48" s="35">
        <v>815000</v>
      </c>
      <c r="I48" s="36">
        <f t="shared" si="10"/>
        <v>2455000</v>
      </c>
      <c r="J48" s="35">
        <v>2239099.91</v>
      </c>
      <c r="K48" s="37">
        <f t="shared" si="1"/>
        <v>92.649047355817771</v>
      </c>
      <c r="L48" s="36">
        <f t="shared" si="2"/>
        <v>-177654.46999999974</v>
      </c>
      <c r="M48" s="37">
        <f t="shared" si="3"/>
        <v>68.789551766513057</v>
      </c>
      <c r="N48" s="36">
        <f t="shared" si="4"/>
        <v>-1015900.0899999999</v>
      </c>
      <c r="O48" s="37">
        <f t="shared" si="5"/>
        <v>68.789551766513057</v>
      </c>
      <c r="P48" s="36">
        <f t="shared" si="6"/>
        <v>-1015900.0899999999</v>
      </c>
      <c r="Q48" s="37">
        <f t="shared" si="7"/>
        <v>91.205698981670068</v>
      </c>
      <c r="R48" s="36">
        <f t="shared" si="8"/>
        <v>-215900.08999999985</v>
      </c>
      <c r="S48" s="18"/>
    </row>
    <row r="49" spans="1:19" s="13" customFormat="1" ht="25.5" hidden="1" outlineLevel="3" collapsed="1">
      <c r="A49" s="33" t="s">
        <v>56</v>
      </c>
      <c r="B49" s="34" t="s">
        <v>55</v>
      </c>
      <c r="C49" s="35"/>
      <c r="D49" s="35">
        <v>3255000</v>
      </c>
      <c r="E49" s="35">
        <v>3255000</v>
      </c>
      <c r="F49" s="35">
        <v>845900</v>
      </c>
      <c r="G49" s="35">
        <v>794100</v>
      </c>
      <c r="H49" s="35">
        <v>815000</v>
      </c>
      <c r="I49" s="36">
        <f t="shared" si="10"/>
        <v>2455000</v>
      </c>
      <c r="J49" s="35">
        <v>2239099.91</v>
      </c>
      <c r="K49" s="37" t="e">
        <f t="shared" si="1"/>
        <v>#DIV/0!</v>
      </c>
      <c r="L49" s="36">
        <f t="shared" si="2"/>
        <v>2239099.91</v>
      </c>
      <c r="M49" s="37">
        <f t="shared" si="3"/>
        <v>68.789551766513057</v>
      </c>
      <c r="N49" s="36">
        <f t="shared" si="4"/>
        <v>-1015900.0899999999</v>
      </c>
      <c r="O49" s="37">
        <f t="shared" si="5"/>
        <v>68.789551766513057</v>
      </c>
      <c r="P49" s="36">
        <f t="shared" si="6"/>
        <v>-1015900.0899999999</v>
      </c>
      <c r="Q49" s="37">
        <f t="shared" si="7"/>
        <v>91.205698981670068</v>
      </c>
      <c r="R49" s="36">
        <f t="shared" si="8"/>
        <v>-215900.08999999985</v>
      </c>
      <c r="S49" s="18"/>
    </row>
    <row r="50" spans="1:19" s="13" customFormat="1" ht="76.5" hidden="1" outlineLevel="4">
      <c r="A50" s="33" t="s">
        <v>57</v>
      </c>
      <c r="B50" s="34" t="s">
        <v>58</v>
      </c>
      <c r="C50" s="35"/>
      <c r="D50" s="35">
        <v>3255000</v>
      </c>
      <c r="E50" s="35">
        <v>3255000</v>
      </c>
      <c r="F50" s="35">
        <v>845900</v>
      </c>
      <c r="G50" s="35">
        <v>794100</v>
      </c>
      <c r="H50" s="35">
        <v>815000</v>
      </c>
      <c r="I50" s="36">
        <f t="shared" si="10"/>
        <v>2455000</v>
      </c>
      <c r="J50" s="35">
        <v>2235151.75</v>
      </c>
      <c r="K50" s="37" t="e">
        <f t="shared" si="1"/>
        <v>#DIV/0!</v>
      </c>
      <c r="L50" s="36">
        <f t="shared" si="2"/>
        <v>2235151.75</v>
      </c>
      <c r="M50" s="37">
        <f t="shared" si="3"/>
        <v>68.668256528417814</v>
      </c>
      <c r="N50" s="36">
        <f t="shared" si="4"/>
        <v>-1019848.25</v>
      </c>
      <c r="O50" s="37">
        <f t="shared" si="5"/>
        <v>68.668256528417814</v>
      </c>
      <c r="P50" s="36">
        <f t="shared" si="6"/>
        <v>-1019848.25</v>
      </c>
      <c r="Q50" s="37">
        <f t="shared" si="7"/>
        <v>91.044877800407335</v>
      </c>
      <c r="R50" s="36">
        <f t="shared" si="8"/>
        <v>-219848.25</v>
      </c>
      <c r="S50" s="18"/>
    </row>
    <row r="51" spans="1:19" s="13" customFormat="1" ht="76.5" hidden="1" outlineLevel="7">
      <c r="A51" s="33" t="s">
        <v>57</v>
      </c>
      <c r="B51" s="34" t="s">
        <v>58</v>
      </c>
      <c r="C51" s="35"/>
      <c r="D51" s="35">
        <v>3255000</v>
      </c>
      <c r="E51" s="35">
        <v>3255000</v>
      </c>
      <c r="F51" s="35">
        <v>845900</v>
      </c>
      <c r="G51" s="35">
        <v>794100</v>
      </c>
      <c r="H51" s="35">
        <v>815000</v>
      </c>
      <c r="I51" s="36">
        <f t="shared" si="10"/>
        <v>2455000</v>
      </c>
      <c r="J51" s="35">
        <v>2235151.75</v>
      </c>
      <c r="K51" s="37" t="e">
        <f t="shared" si="1"/>
        <v>#DIV/0!</v>
      </c>
      <c r="L51" s="36">
        <f t="shared" si="2"/>
        <v>2235151.75</v>
      </c>
      <c r="M51" s="37">
        <f t="shared" si="3"/>
        <v>68.668256528417814</v>
      </c>
      <c r="N51" s="36">
        <f t="shared" si="4"/>
        <v>-1019848.25</v>
      </c>
      <c r="O51" s="37">
        <f t="shared" si="5"/>
        <v>68.668256528417814</v>
      </c>
      <c r="P51" s="36">
        <f t="shared" si="6"/>
        <v>-1019848.25</v>
      </c>
      <c r="Q51" s="37">
        <f t="shared" si="7"/>
        <v>91.044877800407335</v>
      </c>
      <c r="R51" s="36">
        <f t="shared" si="8"/>
        <v>-219848.25</v>
      </c>
      <c r="S51" s="18"/>
    </row>
    <row r="52" spans="1:19" s="13" customFormat="1" ht="51" hidden="1" outlineLevel="4">
      <c r="A52" s="33" t="s">
        <v>59</v>
      </c>
      <c r="B52" s="34" t="s">
        <v>60</v>
      </c>
      <c r="C52" s="35"/>
      <c r="D52" s="35">
        <v>0</v>
      </c>
      <c r="E52" s="35">
        <v>0</v>
      </c>
      <c r="F52" s="35">
        <v>0</v>
      </c>
      <c r="G52" s="35">
        <v>0</v>
      </c>
      <c r="H52" s="35">
        <v>0</v>
      </c>
      <c r="I52" s="36">
        <f t="shared" si="10"/>
        <v>0</v>
      </c>
      <c r="J52" s="35">
        <v>2417.2800000000002</v>
      </c>
      <c r="K52" s="37" t="e">
        <f t="shared" si="1"/>
        <v>#DIV/0!</v>
      </c>
      <c r="L52" s="36">
        <f t="shared" si="2"/>
        <v>2417.2800000000002</v>
      </c>
      <c r="M52" s="37" t="e">
        <f t="shared" si="3"/>
        <v>#DIV/0!</v>
      </c>
      <c r="N52" s="36">
        <f t="shared" si="4"/>
        <v>2417.2800000000002</v>
      </c>
      <c r="O52" s="37" t="e">
        <f t="shared" si="5"/>
        <v>#DIV/0!</v>
      </c>
      <c r="P52" s="36">
        <f t="shared" si="6"/>
        <v>2417.2800000000002</v>
      </c>
      <c r="Q52" s="37" t="e">
        <f t="shared" si="7"/>
        <v>#DIV/0!</v>
      </c>
      <c r="R52" s="36">
        <f t="shared" si="8"/>
        <v>2417.2800000000002</v>
      </c>
      <c r="S52" s="18"/>
    </row>
    <row r="53" spans="1:19" s="13" customFormat="1" ht="51" hidden="1" outlineLevel="7">
      <c r="A53" s="33" t="s">
        <v>59</v>
      </c>
      <c r="B53" s="34" t="s">
        <v>60</v>
      </c>
      <c r="C53" s="35"/>
      <c r="D53" s="35">
        <v>0</v>
      </c>
      <c r="E53" s="35">
        <v>0</v>
      </c>
      <c r="F53" s="35">
        <v>0</v>
      </c>
      <c r="G53" s="35">
        <v>0</v>
      </c>
      <c r="H53" s="35">
        <v>0</v>
      </c>
      <c r="I53" s="36">
        <f t="shared" si="10"/>
        <v>0</v>
      </c>
      <c r="J53" s="35">
        <v>2417.2800000000002</v>
      </c>
      <c r="K53" s="37" t="e">
        <f t="shared" si="1"/>
        <v>#DIV/0!</v>
      </c>
      <c r="L53" s="36">
        <f t="shared" si="2"/>
        <v>2417.2800000000002</v>
      </c>
      <c r="M53" s="37" t="e">
        <f t="shared" si="3"/>
        <v>#DIV/0!</v>
      </c>
      <c r="N53" s="36">
        <f t="shared" si="4"/>
        <v>2417.2800000000002</v>
      </c>
      <c r="O53" s="37" t="e">
        <f t="shared" si="5"/>
        <v>#DIV/0!</v>
      </c>
      <c r="P53" s="36">
        <f t="shared" si="6"/>
        <v>2417.2800000000002</v>
      </c>
      <c r="Q53" s="37" t="e">
        <f t="shared" si="7"/>
        <v>#DIV/0!</v>
      </c>
      <c r="R53" s="36">
        <f t="shared" si="8"/>
        <v>2417.2800000000002</v>
      </c>
      <c r="S53" s="18"/>
    </row>
    <row r="54" spans="1:19" s="13" customFormat="1" ht="76.5" hidden="1" outlineLevel="4">
      <c r="A54" s="33" t="s">
        <v>61</v>
      </c>
      <c r="B54" s="34" t="s">
        <v>62</v>
      </c>
      <c r="C54" s="35"/>
      <c r="D54" s="35">
        <v>0</v>
      </c>
      <c r="E54" s="35">
        <v>0</v>
      </c>
      <c r="F54" s="35">
        <v>0</v>
      </c>
      <c r="G54" s="35">
        <v>0</v>
      </c>
      <c r="H54" s="35">
        <v>0</v>
      </c>
      <c r="I54" s="36">
        <f t="shared" si="10"/>
        <v>0</v>
      </c>
      <c r="J54" s="35">
        <v>1546</v>
      </c>
      <c r="K54" s="37" t="e">
        <f t="shared" si="1"/>
        <v>#DIV/0!</v>
      </c>
      <c r="L54" s="36">
        <f t="shared" si="2"/>
        <v>1546</v>
      </c>
      <c r="M54" s="37" t="e">
        <f t="shared" si="3"/>
        <v>#DIV/0!</v>
      </c>
      <c r="N54" s="36">
        <f t="shared" si="4"/>
        <v>1546</v>
      </c>
      <c r="O54" s="37" t="e">
        <f t="shared" si="5"/>
        <v>#DIV/0!</v>
      </c>
      <c r="P54" s="36">
        <f t="shared" si="6"/>
        <v>1546</v>
      </c>
      <c r="Q54" s="37" t="e">
        <f t="shared" si="7"/>
        <v>#DIV/0!</v>
      </c>
      <c r="R54" s="36">
        <f t="shared" si="8"/>
        <v>1546</v>
      </c>
      <c r="S54" s="18"/>
    </row>
    <row r="55" spans="1:19" s="13" customFormat="1" ht="76.5" hidden="1" outlineLevel="7">
      <c r="A55" s="33" t="s">
        <v>61</v>
      </c>
      <c r="B55" s="34" t="s">
        <v>62</v>
      </c>
      <c r="C55" s="35"/>
      <c r="D55" s="35">
        <v>0</v>
      </c>
      <c r="E55" s="35">
        <v>0</v>
      </c>
      <c r="F55" s="35">
        <v>0</v>
      </c>
      <c r="G55" s="35">
        <v>0</v>
      </c>
      <c r="H55" s="35">
        <v>0</v>
      </c>
      <c r="I55" s="36">
        <f t="shared" si="10"/>
        <v>0</v>
      </c>
      <c r="J55" s="35">
        <v>1546</v>
      </c>
      <c r="K55" s="37" t="e">
        <f t="shared" si="1"/>
        <v>#DIV/0!</v>
      </c>
      <c r="L55" s="36">
        <f t="shared" si="2"/>
        <v>1546</v>
      </c>
      <c r="M55" s="37" t="e">
        <f t="shared" si="3"/>
        <v>#DIV/0!</v>
      </c>
      <c r="N55" s="36">
        <f t="shared" si="4"/>
        <v>1546</v>
      </c>
      <c r="O55" s="37" t="e">
        <f t="shared" si="5"/>
        <v>#DIV/0!</v>
      </c>
      <c r="P55" s="36">
        <f t="shared" si="6"/>
        <v>1546</v>
      </c>
      <c r="Q55" s="37" t="e">
        <f t="shared" si="7"/>
        <v>#DIV/0!</v>
      </c>
      <c r="R55" s="36">
        <f t="shared" si="8"/>
        <v>1546</v>
      </c>
      <c r="S55" s="18"/>
    </row>
    <row r="56" spans="1:19" s="13" customFormat="1" ht="38.25" hidden="1" outlineLevel="4">
      <c r="A56" s="33" t="s">
        <v>63</v>
      </c>
      <c r="B56" s="34" t="s">
        <v>64</v>
      </c>
      <c r="C56" s="35"/>
      <c r="D56" s="35">
        <v>0</v>
      </c>
      <c r="E56" s="35">
        <v>0</v>
      </c>
      <c r="F56" s="35">
        <v>0</v>
      </c>
      <c r="G56" s="35">
        <v>0</v>
      </c>
      <c r="H56" s="35">
        <v>0</v>
      </c>
      <c r="I56" s="36">
        <f t="shared" si="10"/>
        <v>0</v>
      </c>
      <c r="J56" s="35">
        <v>-15.12</v>
      </c>
      <c r="K56" s="37" t="e">
        <f t="shared" si="1"/>
        <v>#DIV/0!</v>
      </c>
      <c r="L56" s="36">
        <f t="shared" si="2"/>
        <v>-15.12</v>
      </c>
      <c r="M56" s="37" t="e">
        <f t="shared" si="3"/>
        <v>#DIV/0!</v>
      </c>
      <c r="N56" s="36">
        <f t="shared" si="4"/>
        <v>-15.12</v>
      </c>
      <c r="O56" s="37" t="e">
        <f t="shared" si="5"/>
        <v>#DIV/0!</v>
      </c>
      <c r="P56" s="36">
        <f t="shared" si="6"/>
        <v>-15.12</v>
      </c>
      <c r="Q56" s="37" t="e">
        <f t="shared" si="7"/>
        <v>#DIV/0!</v>
      </c>
      <c r="R56" s="36">
        <f t="shared" si="8"/>
        <v>-15.12</v>
      </c>
      <c r="S56" s="18"/>
    </row>
    <row r="57" spans="1:19" s="13" customFormat="1" ht="38.25" hidden="1" outlineLevel="7">
      <c r="A57" s="33" t="s">
        <v>63</v>
      </c>
      <c r="B57" s="34" t="s">
        <v>64</v>
      </c>
      <c r="C57" s="35"/>
      <c r="D57" s="35">
        <v>0</v>
      </c>
      <c r="E57" s="35">
        <v>0</v>
      </c>
      <c r="F57" s="35">
        <v>0</v>
      </c>
      <c r="G57" s="35">
        <v>0</v>
      </c>
      <c r="H57" s="35">
        <v>0</v>
      </c>
      <c r="I57" s="36">
        <f t="shared" si="10"/>
        <v>0</v>
      </c>
      <c r="J57" s="35">
        <v>-15.12</v>
      </c>
      <c r="K57" s="37" t="e">
        <f t="shared" si="1"/>
        <v>#DIV/0!</v>
      </c>
      <c r="L57" s="36">
        <f t="shared" si="2"/>
        <v>-15.12</v>
      </c>
      <c r="M57" s="37" t="e">
        <f t="shared" si="3"/>
        <v>#DIV/0!</v>
      </c>
      <c r="N57" s="36">
        <f t="shared" si="4"/>
        <v>-15.12</v>
      </c>
      <c r="O57" s="37" t="e">
        <f t="shared" si="5"/>
        <v>#DIV/0!</v>
      </c>
      <c r="P57" s="36">
        <f t="shared" si="6"/>
        <v>-15.12</v>
      </c>
      <c r="Q57" s="37" t="e">
        <f t="shared" si="7"/>
        <v>#DIV/0!</v>
      </c>
      <c r="R57" s="36">
        <f t="shared" si="8"/>
        <v>-15.12</v>
      </c>
      <c r="S57" s="18"/>
    </row>
    <row r="58" spans="1:19" s="13" customFormat="1" ht="38.25" outlineLevel="2" collapsed="1">
      <c r="A58" s="33" t="s">
        <v>65</v>
      </c>
      <c r="B58" s="34" t="s">
        <v>66</v>
      </c>
      <c r="C58" s="35">
        <v>9060</v>
      </c>
      <c r="D58" s="35">
        <v>0</v>
      </c>
      <c r="E58" s="35">
        <v>0</v>
      </c>
      <c r="F58" s="35">
        <v>0</v>
      </c>
      <c r="G58" s="35">
        <v>0</v>
      </c>
      <c r="H58" s="35">
        <v>0</v>
      </c>
      <c r="I58" s="36">
        <f t="shared" si="10"/>
        <v>0</v>
      </c>
      <c r="J58" s="35">
        <v>30510.9</v>
      </c>
      <c r="K58" s="37">
        <f t="shared" si="1"/>
        <v>336.7649006622517</v>
      </c>
      <c r="L58" s="36">
        <f t="shared" si="2"/>
        <v>21450.9</v>
      </c>
      <c r="M58" s="37">
        <v>0</v>
      </c>
      <c r="N58" s="36">
        <f t="shared" si="4"/>
        <v>30510.9</v>
      </c>
      <c r="O58" s="37">
        <v>0</v>
      </c>
      <c r="P58" s="36">
        <f t="shared" si="6"/>
        <v>30510.9</v>
      </c>
      <c r="Q58" s="37">
        <v>0</v>
      </c>
      <c r="R58" s="36">
        <f t="shared" si="8"/>
        <v>30510.9</v>
      </c>
      <c r="S58" s="18"/>
    </row>
    <row r="59" spans="1:19" ht="63.75" hidden="1" outlineLevel="3">
      <c r="A59" s="23" t="s">
        <v>67</v>
      </c>
      <c r="B59" s="31" t="s">
        <v>68</v>
      </c>
      <c r="C59" s="32"/>
      <c r="D59" s="32">
        <v>0</v>
      </c>
      <c r="E59" s="32">
        <v>0</v>
      </c>
      <c r="F59" s="32">
        <v>0</v>
      </c>
      <c r="G59" s="32">
        <v>0</v>
      </c>
      <c r="H59" s="32">
        <v>0</v>
      </c>
      <c r="I59" s="29">
        <f t="shared" si="10"/>
        <v>0</v>
      </c>
      <c r="J59" s="32">
        <v>30510.9</v>
      </c>
      <c r="K59" s="30" t="e">
        <f t="shared" si="1"/>
        <v>#DIV/0!</v>
      </c>
      <c r="L59" s="29">
        <f t="shared" si="2"/>
        <v>30510.9</v>
      </c>
      <c r="M59" s="30" t="e">
        <f t="shared" si="3"/>
        <v>#DIV/0!</v>
      </c>
      <c r="N59" s="29">
        <f t="shared" si="4"/>
        <v>30510.9</v>
      </c>
      <c r="O59" s="30" t="e">
        <f t="shared" si="5"/>
        <v>#DIV/0!</v>
      </c>
      <c r="P59" s="29">
        <f t="shared" si="6"/>
        <v>30510.9</v>
      </c>
      <c r="Q59" s="30" t="e">
        <f t="shared" si="7"/>
        <v>#DIV/0!</v>
      </c>
      <c r="R59" s="29">
        <f t="shared" si="8"/>
        <v>30510.9</v>
      </c>
      <c r="S59" s="17"/>
    </row>
    <row r="60" spans="1:19" ht="102" hidden="1" outlineLevel="4">
      <c r="A60" s="23" t="s">
        <v>69</v>
      </c>
      <c r="B60" s="31" t="s">
        <v>70</v>
      </c>
      <c r="C60" s="32"/>
      <c r="D60" s="32">
        <v>0</v>
      </c>
      <c r="E60" s="32">
        <v>0</v>
      </c>
      <c r="F60" s="32">
        <v>0</v>
      </c>
      <c r="G60" s="32">
        <v>0</v>
      </c>
      <c r="H60" s="32">
        <v>0</v>
      </c>
      <c r="I60" s="29">
        <f t="shared" si="10"/>
        <v>0</v>
      </c>
      <c r="J60" s="32">
        <v>30458</v>
      </c>
      <c r="K60" s="30" t="e">
        <f t="shared" si="1"/>
        <v>#DIV/0!</v>
      </c>
      <c r="L60" s="29">
        <f t="shared" si="2"/>
        <v>30458</v>
      </c>
      <c r="M60" s="30" t="e">
        <f t="shared" si="3"/>
        <v>#DIV/0!</v>
      </c>
      <c r="N60" s="29">
        <f t="shared" si="4"/>
        <v>30458</v>
      </c>
      <c r="O60" s="30" t="e">
        <f t="shared" si="5"/>
        <v>#DIV/0!</v>
      </c>
      <c r="P60" s="29">
        <f t="shared" si="6"/>
        <v>30458</v>
      </c>
      <c r="Q60" s="30" t="e">
        <f t="shared" si="7"/>
        <v>#DIV/0!</v>
      </c>
      <c r="R60" s="29">
        <f t="shared" si="8"/>
        <v>30458</v>
      </c>
      <c r="S60" s="17"/>
    </row>
    <row r="61" spans="1:19" ht="102" hidden="1" outlineLevel="7">
      <c r="A61" s="33" t="s">
        <v>69</v>
      </c>
      <c r="B61" s="34" t="s">
        <v>70</v>
      </c>
      <c r="C61" s="35"/>
      <c r="D61" s="35">
        <v>0</v>
      </c>
      <c r="E61" s="35">
        <v>0</v>
      </c>
      <c r="F61" s="35">
        <v>0</v>
      </c>
      <c r="G61" s="35">
        <v>0</v>
      </c>
      <c r="H61" s="35">
        <v>0</v>
      </c>
      <c r="I61" s="29">
        <f t="shared" si="10"/>
        <v>0</v>
      </c>
      <c r="J61" s="35">
        <v>30458</v>
      </c>
      <c r="K61" s="30" t="e">
        <f t="shared" si="1"/>
        <v>#DIV/0!</v>
      </c>
      <c r="L61" s="29">
        <f t="shared" si="2"/>
        <v>30458</v>
      </c>
      <c r="M61" s="30" t="e">
        <f t="shared" si="3"/>
        <v>#DIV/0!</v>
      </c>
      <c r="N61" s="29">
        <f t="shared" si="4"/>
        <v>30458</v>
      </c>
      <c r="O61" s="30" t="e">
        <f t="shared" si="5"/>
        <v>#DIV/0!</v>
      </c>
      <c r="P61" s="29">
        <f t="shared" si="6"/>
        <v>30458</v>
      </c>
      <c r="Q61" s="30" t="e">
        <f t="shared" si="7"/>
        <v>#DIV/0!</v>
      </c>
      <c r="R61" s="29">
        <f t="shared" si="8"/>
        <v>30458</v>
      </c>
      <c r="S61" s="18"/>
    </row>
    <row r="62" spans="1:19" ht="76.5" hidden="1" outlineLevel="4">
      <c r="A62" s="23" t="s">
        <v>71</v>
      </c>
      <c r="B62" s="31" t="s">
        <v>72</v>
      </c>
      <c r="C62" s="32"/>
      <c r="D62" s="32">
        <v>0</v>
      </c>
      <c r="E62" s="32">
        <v>0</v>
      </c>
      <c r="F62" s="32">
        <v>0</v>
      </c>
      <c r="G62" s="32">
        <v>0</v>
      </c>
      <c r="H62" s="32">
        <v>0</v>
      </c>
      <c r="I62" s="29">
        <f t="shared" si="10"/>
        <v>0</v>
      </c>
      <c r="J62" s="32">
        <v>52.9</v>
      </c>
      <c r="K62" s="30" t="e">
        <f t="shared" si="1"/>
        <v>#DIV/0!</v>
      </c>
      <c r="L62" s="29">
        <f t="shared" si="2"/>
        <v>52.9</v>
      </c>
      <c r="M62" s="30" t="e">
        <f t="shared" si="3"/>
        <v>#DIV/0!</v>
      </c>
      <c r="N62" s="29">
        <f t="shared" si="4"/>
        <v>52.9</v>
      </c>
      <c r="O62" s="30" t="e">
        <f t="shared" si="5"/>
        <v>#DIV/0!</v>
      </c>
      <c r="P62" s="29">
        <f t="shared" si="6"/>
        <v>52.9</v>
      </c>
      <c r="Q62" s="30" t="e">
        <f t="shared" si="7"/>
        <v>#DIV/0!</v>
      </c>
      <c r="R62" s="29">
        <f t="shared" si="8"/>
        <v>52.9</v>
      </c>
      <c r="S62" s="17"/>
    </row>
    <row r="63" spans="1:19" ht="76.5" hidden="1" outlineLevel="7">
      <c r="A63" s="33" t="s">
        <v>71</v>
      </c>
      <c r="B63" s="34" t="s">
        <v>72</v>
      </c>
      <c r="C63" s="35"/>
      <c r="D63" s="35">
        <v>0</v>
      </c>
      <c r="E63" s="35">
        <v>0</v>
      </c>
      <c r="F63" s="35">
        <v>0</v>
      </c>
      <c r="G63" s="35">
        <v>0</v>
      </c>
      <c r="H63" s="35">
        <v>0</v>
      </c>
      <c r="I63" s="29">
        <f t="shared" si="10"/>
        <v>0</v>
      </c>
      <c r="J63" s="35">
        <v>52.9</v>
      </c>
      <c r="K63" s="30" t="e">
        <f t="shared" si="1"/>
        <v>#DIV/0!</v>
      </c>
      <c r="L63" s="29">
        <f t="shared" si="2"/>
        <v>52.9</v>
      </c>
      <c r="M63" s="30" t="e">
        <f t="shared" si="3"/>
        <v>#DIV/0!</v>
      </c>
      <c r="N63" s="29">
        <f t="shared" si="4"/>
        <v>52.9</v>
      </c>
      <c r="O63" s="30" t="e">
        <f t="shared" si="5"/>
        <v>#DIV/0!</v>
      </c>
      <c r="P63" s="29">
        <f t="shared" si="6"/>
        <v>52.9</v>
      </c>
      <c r="Q63" s="30" t="e">
        <f t="shared" si="7"/>
        <v>#DIV/0!</v>
      </c>
      <c r="R63" s="29">
        <f t="shared" si="8"/>
        <v>52.9</v>
      </c>
      <c r="S63" s="18"/>
    </row>
    <row r="64" spans="1:19" ht="15.75" customHeight="1" outlineLevel="1">
      <c r="A64" s="23" t="s">
        <v>73</v>
      </c>
      <c r="B64" s="31" t="s">
        <v>74</v>
      </c>
      <c r="C64" s="32">
        <f>C65</f>
        <v>942534.52</v>
      </c>
      <c r="D64" s="32">
        <v>5350500</v>
      </c>
      <c r="E64" s="32">
        <v>5350500</v>
      </c>
      <c r="F64" s="32">
        <v>645300</v>
      </c>
      <c r="G64" s="32">
        <v>209200</v>
      </c>
      <c r="H64" s="32">
        <v>1676000</v>
      </c>
      <c r="I64" s="29">
        <f t="shared" si="10"/>
        <v>2530500</v>
      </c>
      <c r="J64" s="32">
        <v>2430645.23</v>
      </c>
      <c r="K64" s="30">
        <f t="shared" si="1"/>
        <v>257.88394784734248</v>
      </c>
      <c r="L64" s="29">
        <f t="shared" si="2"/>
        <v>1488110.71</v>
      </c>
      <c r="M64" s="30">
        <f t="shared" si="3"/>
        <v>45.428375478927201</v>
      </c>
      <c r="N64" s="29">
        <f t="shared" si="4"/>
        <v>-2919854.77</v>
      </c>
      <c r="O64" s="30">
        <f t="shared" si="5"/>
        <v>45.428375478927201</v>
      </c>
      <c r="P64" s="29">
        <f t="shared" si="6"/>
        <v>-2919854.77</v>
      </c>
      <c r="Q64" s="30">
        <f t="shared" si="7"/>
        <v>96.053950997826519</v>
      </c>
      <c r="R64" s="29">
        <f t="shared" si="8"/>
        <v>-99854.770000000019</v>
      </c>
      <c r="S64" s="17"/>
    </row>
    <row r="65" spans="1:19" s="13" customFormat="1" outlineLevel="2">
      <c r="A65" s="33" t="s">
        <v>75</v>
      </c>
      <c r="B65" s="34" t="s">
        <v>76</v>
      </c>
      <c r="C65" s="35">
        <f>C66+C73</f>
        <v>942534.52</v>
      </c>
      <c r="D65" s="35">
        <v>5350500</v>
      </c>
      <c r="E65" s="35">
        <v>5350500</v>
      </c>
      <c r="F65" s="35">
        <v>645300</v>
      </c>
      <c r="G65" s="35">
        <v>209200</v>
      </c>
      <c r="H65" s="35">
        <v>1676000</v>
      </c>
      <c r="I65" s="36">
        <f t="shared" si="10"/>
        <v>2530500</v>
      </c>
      <c r="J65" s="35">
        <v>2430645.23</v>
      </c>
      <c r="K65" s="37">
        <f t="shared" si="1"/>
        <v>257.88394784734248</v>
      </c>
      <c r="L65" s="36">
        <f t="shared" si="2"/>
        <v>1488110.71</v>
      </c>
      <c r="M65" s="37">
        <f t="shared" si="3"/>
        <v>45.428375478927201</v>
      </c>
      <c r="N65" s="36">
        <f t="shared" si="4"/>
        <v>-2919854.77</v>
      </c>
      <c r="O65" s="37">
        <f t="shared" si="5"/>
        <v>45.428375478927201</v>
      </c>
      <c r="P65" s="36">
        <f t="shared" si="6"/>
        <v>-2919854.77</v>
      </c>
      <c r="Q65" s="37">
        <f t="shared" si="7"/>
        <v>96.053950997826519</v>
      </c>
      <c r="R65" s="36">
        <f t="shared" si="8"/>
        <v>-99854.770000000019</v>
      </c>
      <c r="S65" s="18"/>
    </row>
    <row r="66" spans="1:19" s="13" customFormat="1" outlineLevel="3" collapsed="1">
      <c r="A66" s="33" t="s">
        <v>77</v>
      </c>
      <c r="B66" s="34" t="s">
        <v>78</v>
      </c>
      <c r="C66" s="35">
        <v>463498.99</v>
      </c>
      <c r="D66" s="35">
        <v>654500</v>
      </c>
      <c r="E66" s="35">
        <v>654500</v>
      </c>
      <c r="F66" s="35">
        <v>334000</v>
      </c>
      <c r="G66" s="35">
        <v>120500</v>
      </c>
      <c r="H66" s="35">
        <v>200000</v>
      </c>
      <c r="I66" s="36">
        <f t="shared" si="10"/>
        <v>654500</v>
      </c>
      <c r="J66" s="35">
        <v>994752.15</v>
      </c>
      <c r="K66" s="37">
        <f t="shared" si="1"/>
        <v>214.61797575869585</v>
      </c>
      <c r="L66" s="36">
        <f t="shared" si="2"/>
        <v>531253.16</v>
      </c>
      <c r="M66" s="37">
        <f t="shared" si="3"/>
        <v>151.98657754010696</v>
      </c>
      <c r="N66" s="36">
        <f t="shared" si="4"/>
        <v>340252.15</v>
      </c>
      <c r="O66" s="37">
        <f t="shared" si="5"/>
        <v>151.98657754010696</v>
      </c>
      <c r="P66" s="36">
        <f t="shared" si="6"/>
        <v>340252.15</v>
      </c>
      <c r="Q66" s="37">
        <f t="shared" si="7"/>
        <v>151.98657754010696</v>
      </c>
      <c r="R66" s="36">
        <f t="shared" si="8"/>
        <v>340252.15</v>
      </c>
      <c r="S66" s="18"/>
    </row>
    <row r="67" spans="1:19" s="13" customFormat="1" ht="63.75" hidden="1" outlineLevel="4">
      <c r="A67" s="33" t="s">
        <v>79</v>
      </c>
      <c r="B67" s="34" t="s">
        <v>80</v>
      </c>
      <c r="C67" s="35"/>
      <c r="D67" s="35">
        <v>654500</v>
      </c>
      <c r="E67" s="35">
        <v>654500</v>
      </c>
      <c r="F67" s="35">
        <v>334000</v>
      </c>
      <c r="G67" s="35">
        <v>120500</v>
      </c>
      <c r="H67" s="35">
        <v>200000</v>
      </c>
      <c r="I67" s="36">
        <f t="shared" si="10"/>
        <v>654500</v>
      </c>
      <c r="J67" s="35">
        <v>919221.91</v>
      </c>
      <c r="K67" s="37" t="e">
        <f t="shared" si="1"/>
        <v>#DIV/0!</v>
      </c>
      <c r="L67" s="36">
        <f t="shared" si="2"/>
        <v>919221.91</v>
      </c>
      <c r="M67" s="37">
        <f t="shared" si="3"/>
        <v>140.44643391902216</v>
      </c>
      <c r="N67" s="36">
        <f t="shared" si="4"/>
        <v>264721.91000000003</v>
      </c>
      <c r="O67" s="37">
        <f t="shared" si="5"/>
        <v>140.44643391902216</v>
      </c>
      <c r="P67" s="36">
        <f t="shared" si="6"/>
        <v>264721.91000000003</v>
      </c>
      <c r="Q67" s="37">
        <f t="shared" si="7"/>
        <v>140.44643391902216</v>
      </c>
      <c r="R67" s="36">
        <f t="shared" si="8"/>
        <v>264721.91000000003</v>
      </c>
      <c r="S67" s="18"/>
    </row>
    <row r="68" spans="1:19" s="13" customFormat="1" ht="63.75" hidden="1" outlineLevel="7">
      <c r="A68" s="33" t="s">
        <v>79</v>
      </c>
      <c r="B68" s="34" t="s">
        <v>80</v>
      </c>
      <c r="C68" s="35"/>
      <c r="D68" s="35">
        <v>654500</v>
      </c>
      <c r="E68" s="35">
        <v>654500</v>
      </c>
      <c r="F68" s="35">
        <v>334000</v>
      </c>
      <c r="G68" s="35">
        <v>120500</v>
      </c>
      <c r="H68" s="35">
        <v>200000</v>
      </c>
      <c r="I68" s="36">
        <f t="shared" si="10"/>
        <v>654500</v>
      </c>
      <c r="J68" s="35">
        <v>919221.91</v>
      </c>
      <c r="K68" s="37" t="e">
        <f t="shared" si="1"/>
        <v>#DIV/0!</v>
      </c>
      <c r="L68" s="36">
        <f t="shared" si="2"/>
        <v>919221.91</v>
      </c>
      <c r="M68" s="37">
        <f t="shared" si="3"/>
        <v>140.44643391902216</v>
      </c>
      <c r="N68" s="36">
        <f t="shared" si="4"/>
        <v>264721.91000000003</v>
      </c>
      <c r="O68" s="37">
        <f t="shared" si="5"/>
        <v>140.44643391902216</v>
      </c>
      <c r="P68" s="36">
        <f t="shared" si="6"/>
        <v>264721.91000000003</v>
      </c>
      <c r="Q68" s="37">
        <f t="shared" si="7"/>
        <v>140.44643391902216</v>
      </c>
      <c r="R68" s="36">
        <f t="shared" si="8"/>
        <v>264721.91000000003</v>
      </c>
      <c r="S68" s="18"/>
    </row>
    <row r="69" spans="1:19" s="13" customFormat="1" ht="38.25" hidden="1" outlineLevel="4">
      <c r="A69" s="33" t="s">
        <v>81</v>
      </c>
      <c r="B69" s="34" t="s">
        <v>82</v>
      </c>
      <c r="C69" s="35"/>
      <c r="D69" s="35">
        <v>0</v>
      </c>
      <c r="E69" s="35">
        <v>0</v>
      </c>
      <c r="F69" s="35">
        <v>0</v>
      </c>
      <c r="G69" s="35">
        <v>0</v>
      </c>
      <c r="H69" s="35">
        <v>0</v>
      </c>
      <c r="I69" s="36">
        <f t="shared" si="10"/>
        <v>0</v>
      </c>
      <c r="J69" s="35">
        <v>74980.34</v>
      </c>
      <c r="K69" s="37" t="e">
        <f t="shared" si="1"/>
        <v>#DIV/0!</v>
      </c>
      <c r="L69" s="36">
        <f t="shared" si="2"/>
        <v>74980.34</v>
      </c>
      <c r="M69" s="37" t="e">
        <f t="shared" si="3"/>
        <v>#DIV/0!</v>
      </c>
      <c r="N69" s="36">
        <f t="shared" si="4"/>
        <v>74980.34</v>
      </c>
      <c r="O69" s="37" t="e">
        <f t="shared" si="5"/>
        <v>#DIV/0!</v>
      </c>
      <c r="P69" s="36">
        <f t="shared" si="6"/>
        <v>74980.34</v>
      </c>
      <c r="Q69" s="37" t="e">
        <f t="shared" si="7"/>
        <v>#DIV/0!</v>
      </c>
      <c r="R69" s="36">
        <f t="shared" si="8"/>
        <v>74980.34</v>
      </c>
      <c r="S69" s="18"/>
    </row>
    <row r="70" spans="1:19" s="13" customFormat="1" ht="38.25" hidden="1" outlineLevel="7">
      <c r="A70" s="33" t="s">
        <v>81</v>
      </c>
      <c r="B70" s="34" t="s">
        <v>82</v>
      </c>
      <c r="C70" s="35"/>
      <c r="D70" s="35">
        <v>0</v>
      </c>
      <c r="E70" s="35">
        <v>0</v>
      </c>
      <c r="F70" s="35">
        <v>0</v>
      </c>
      <c r="G70" s="35">
        <v>0</v>
      </c>
      <c r="H70" s="35">
        <v>0</v>
      </c>
      <c r="I70" s="36">
        <f t="shared" si="10"/>
        <v>0</v>
      </c>
      <c r="J70" s="35">
        <v>74980.34</v>
      </c>
      <c r="K70" s="37" t="e">
        <f t="shared" si="1"/>
        <v>#DIV/0!</v>
      </c>
      <c r="L70" s="36">
        <f t="shared" si="2"/>
        <v>74980.34</v>
      </c>
      <c r="M70" s="37" t="e">
        <f t="shared" si="3"/>
        <v>#DIV/0!</v>
      </c>
      <c r="N70" s="36">
        <f t="shared" si="4"/>
        <v>74980.34</v>
      </c>
      <c r="O70" s="37" t="e">
        <f t="shared" si="5"/>
        <v>#DIV/0!</v>
      </c>
      <c r="P70" s="36">
        <f t="shared" si="6"/>
        <v>74980.34</v>
      </c>
      <c r="Q70" s="37" t="e">
        <f t="shared" si="7"/>
        <v>#DIV/0!</v>
      </c>
      <c r="R70" s="36">
        <f t="shared" si="8"/>
        <v>74980.34</v>
      </c>
      <c r="S70" s="18"/>
    </row>
    <row r="71" spans="1:19" s="13" customFormat="1" ht="63.75" hidden="1" outlineLevel="4">
      <c r="A71" s="33" t="s">
        <v>83</v>
      </c>
      <c r="B71" s="34" t="s">
        <v>84</v>
      </c>
      <c r="C71" s="35"/>
      <c r="D71" s="35">
        <v>0</v>
      </c>
      <c r="E71" s="35">
        <v>0</v>
      </c>
      <c r="F71" s="35">
        <v>0</v>
      </c>
      <c r="G71" s="35">
        <v>0</v>
      </c>
      <c r="H71" s="35">
        <v>0</v>
      </c>
      <c r="I71" s="36">
        <f t="shared" si="10"/>
        <v>0</v>
      </c>
      <c r="J71" s="35">
        <v>549.9</v>
      </c>
      <c r="K71" s="37" t="e">
        <f t="shared" si="1"/>
        <v>#DIV/0!</v>
      </c>
      <c r="L71" s="36">
        <f t="shared" si="2"/>
        <v>549.9</v>
      </c>
      <c r="M71" s="37" t="e">
        <f t="shared" si="3"/>
        <v>#DIV/0!</v>
      </c>
      <c r="N71" s="36">
        <f t="shared" si="4"/>
        <v>549.9</v>
      </c>
      <c r="O71" s="37" t="e">
        <f t="shared" si="5"/>
        <v>#DIV/0!</v>
      </c>
      <c r="P71" s="36">
        <f t="shared" si="6"/>
        <v>549.9</v>
      </c>
      <c r="Q71" s="37" t="e">
        <f t="shared" si="7"/>
        <v>#DIV/0!</v>
      </c>
      <c r="R71" s="36">
        <f t="shared" si="8"/>
        <v>549.9</v>
      </c>
      <c r="S71" s="18"/>
    </row>
    <row r="72" spans="1:19" s="13" customFormat="1" ht="63.75" hidden="1" outlineLevel="7">
      <c r="A72" s="33" t="s">
        <v>83</v>
      </c>
      <c r="B72" s="34" t="s">
        <v>84</v>
      </c>
      <c r="C72" s="35"/>
      <c r="D72" s="35">
        <v>0</v>
      </c>
      <c r="E72" s="35">
        <v>0</v>
      </c>
      <c r="F72" s="35">
        <v>0</v>
      </c>
      <c r="G72" s="35">
        <v>0</v>
      </c>
      <c r="H72" s="35">
        <v>0</v>
      </c>
      <c r="I72" s="36">
        <f t="shared" si="10"/>
        <v>0</v>
      </c>
      <c r="J72" s="35">
        <v>549.9</v>
      </c>
      <c r="K72" s="37" t="e">
        <f t="shared" si="1"/>
        <v>#DIV/0!</v>
      </c>
      <c r="L72" s="36">
        <f t="shared" si="2"/>
        <v>549.9</v>
      </c>
      <c r="M72" s="37" t="e">
        <f t="shared" si="3"/>
        <v>#DIV/0!</v>
      </c>
      <c r="N72" s="36">
        <f t="shared" si="4"/>
        <v>549.9</v>
      </c>
      <c r="O72" s="37" t="e">
        <f t="shared" si="5"/>
        <v>#DIV/0!</v>
      </c>
      <c r="P72" s="36">
        <f t="shared" si="6"/>
        <v>549.9</v>
      </c>
      <c r="Q72" s="37" t="e">
        <f t="shared" si="7"/>
        <v>#DIV/0!</v>
      </c>
      <c r="R72" s="36">
        <f t="shared" si="8"/>
        <v>549.9</v>
      </c>
      <c r="S72" s="18"/>
    </row>
    <row r="73" spans="1:19" s="13" customFormat="1" ht="25.5" outlineLevel="3" collapsed="1">
      <c r="A73" s="33" t="s">
        <v>85</v>
      </c>
      <c r="B73" s="34" t="s">
        <v>86</v>
      </c>
      <c r="C73" s="35">
        <v>479035.53</v>
      </c>
      <c r="D73" s="35">
        <v>4696000</v>
      </c>
      <c r="E73" s="35">
        <v>4696000</v>
      </c>
      <c r="F73" s="35">
        <v>311300</v>
      </c>
      <c r="G73" s="35">
        <v>88700</v>
      </c>
      <c r="H73" s="35">
        <v>1476000</v>
      </c>
      <c r="I73" s="36">
        <f t="shared" si="10"/>
        <v>1876000</v>
      </c>
      <c r="J73" s="35">
        <v>1435893.08</v>
      </c>
      <c r="K73" s="37">
        <f t="shared" ref="K73:K136" si="11">J73/C73*100</f>
        <v>299.74667641041157</v>
      </c>
      <c r="L73" s="36">
        <f t="shared" ref="L73:L136" si="12">J73-C73</f>
        <v>956857.55</v>
      </c>
      <c r="M73" s="37">
        <f t="shared" ref="M73:M136" si="13">J73/D73*100</f>
        <v>30.576939522998298</v>
      </c>
      <c r="N73" s="36">
        <f t="shared" ref="N73:N136" si="14">J73-D73</f>
        <v>-3260106.92</v>
      </c>
      <c r="O73" s="37">
        <f t="shared" ref="O73:O136" si="15">J73/E73*100</f>
        <v>30.576939522998298</v>
      </c>
      <c r="P73" s="36">
        <f t="shared" ref="P73:P136" si="16">J73-E73</f>
        <v>-3260106.92</v>
      </c>
      <c r="Q73" s="37">
        <f t="shared" ref="Q73:Q136" si="17">J73/I73*100</f>
        <v>76.540142857142854</v>
      </c>
      <c r="R73" s="36">
        <f t="shared" ref="R73:R136" si="18">J73-I73</f>
        <v>-440106.91999999993</v>
      </c>
      <c r="S73" s="18"/>
    </row>
    <row r="74" spans="1:19" ht="63.75" hidden="1" outlineLevel="4">
      <c r="A74" s="23" t="s">
        <v>87</v>
      </c>
      <c r="B74" s="31" t="s">
        <v>88</v>
      </c>
      <c r="C74" s="32"/>
      <c r="D74" s="32">
        <v>4696000</v>
      </c>
      <c r="E74" s="32">
        <v>4696000</v>
      </c>
      <c r="F74" s="32">
        <v>311300</v>
      </c>
      <c r="G74" s="32">
        <v>88700</v>
      </c>
      <c r="H74" s="32">
        <v>1476000</v>
      </c>
      <c r="I74" s="29">
        <f t="shared" ref="I74:I138" si="19">F74+G74+H74</f>
        <v>1876000</v>
      </c>
      <c r="J74" s="32">
        <v>1404256.23</v>
      </c>
      <c r="K74" s="30" t="e">
        <f t="shared" si="11"/>
        <v>#DIV/0!</v>
      </c>
      <c r="L74" s="29">
        <f t="shared" si="12"/>
        <v>1404256.23</v>
      </c>
      <c r="M74" s="30">
        <f t="shared" si="13"/>
        <v>29.903241695059624</v>
      </c>
      <c r="N74" s="29">
        <f t="shared" si="14"/>
        <v>-3291743.77</v>
      </c>
      <c r="O74" s="30">
        <f t="shared" si="15"/>
        <v>29.903241695059624</v>
      </c>
      <c r="P74" s="29">
        <f t="shared" si="16"/>
        <v>-3291743.77</v>
      </c>
      <c r="Q74" s="30">
        <f t="shared" si="17"/>
        <v>74.853743603411516</v>
      </c>
      <c r="R74" s="29">
        <f t="shared" si="18"/>
        <v>-471743.77</v>
      </c>
      <c r="S74" s="17"/>
    </row>
    <row r="75" spans="1:19" ht="63.75" hidden="1" outlineLevel="7">
      <c r="A75" s="33" t="s">
        <v>87</v>
      </c>
      <c r="B75" s="34" t="s">
        <v>88</v>
      </c>
      <c r="C75" s="35"/>
      <c r="D75" s="35">
        <v>4696000</v>
      </c>
      <c r="E75" s="35">
        <v>4696000</v>
      </c>
      <c r="F75" s="35">
        <v>311300</v>
      </c>
      <c r="G75" s="35">
        <v>88700</v>
      </c>
      <c r="H75" s="35">
        <v>1476000</v>
      </c>
      <c r="I75" s="29">
        <f t="shared" si="19"/>
        <v>1876000</v>
      </c>
      <c r="J75" s="35">
        <v>1404256.23</v>
      </c>
      <c r="K75" s="30" t="e">
        <f t="shared" si="11"/>
        <v>#DIV/0!</v>
      </c>
      <c r="L75" s="29">
        <f t="shared" si="12"/>
        <v>1404256.23</v>
      </c>
      <c r="M75" s="30">
        <f t="shared" si="13"/>
        <v>29.903241695059624</v>
      </c>
      <c r="N75" s="29">
        <f t="shared" si="14"/>
        <v>-3291743.77</v>
      </c>
      <c r="O75" s="30">
        <f t="shared" si="15"/>
        <v>29.903241695059624</v>
      </c>
      <c r="P75" s="29">
        <f t="shared" si="16"/>
        <v>-3291743.77</v>
      </c>
      <c r="Q75" s="30">
        <f t="shared" si="17"/>
        <v>74.853743603411516</v>
      </c>
      <c r="R75" s="29">
        <f t="shared" si="18"/>
        <v>-471743.77</v>
      </c>
      <c r="S75" s="18"/>
    </row>
    <row r="76" spans="1:19" ht="38.25" hidden="1" outlineLevel="4">
      <c r="A76" s="23" t="s">
        <v>89</v>
      </c>
      <c r="B76" s="31" t="s">
        <v>90</v>
      </c>
      <c r="C76" s="32"/>
      <c r="D76" s="32">
        <v>0</v>
      </c>
      <c r="E76" s="32">
        <v>0</v>
      </c>
      <c r="F76" s="32">
        <v>0</v>
      </c>
      <c r="G76" s="32">
        <v>0</v>
      </c>
      <c r="H76" s="32">
        <v>0</v>
      </c>
      <c r="I76" s="29">
        <f t="shared" si="19"/>
        <v>0</v>
      </c>
      <c r="J76" s="32">
        <v>31636.85</v>
      </c>
      <c r="K76" s="30" t="e">
        <f t="shared" si="11"/>
        <v>#DIV/0!</v>
      </c>
      <c r="L76" s="29">
        <f t="shared" si="12"/>
        <v>31636.85</v>
      </c>
      <c r="M76" s="30" t="e">
        <f t="shared" si="13"/>
        <v>#DIV/0!</v>
      </c>
      <c r="N76" s="29">
        <f t="shared" si="14"/>
        <v>31636.85</v>
      </c>
      <c r="O76" s="30" t="e">
        <f t="shared" si="15"/>
        <v>#DIV/0!</v>
      </c>
      <c r="P76" s="29">
        <f t="shared" si="16"/>
        <v>31636.85</v>
      </c>
      <c r="Q76" s="30" t="e">
        <f t="shared" si="17"/>
        <v>#DIV/0!</v>
      </c>
      <c r="R76" s="29">
        <f t="shared" si="18"/>
        <v>31636.85</v>
      </c>
      <c r="S76" s="17"/>
    </row>
    <row r="77" spans="1:19" ht="38.25" hidden="1" outlineLevel="7">
      <c r="A77" s="33" t="s">
        <v>89</v>
      </c>
      <c r="B77" s="34" t="s">
        <v>90</v>
      </c>
      <c r="C77" s="35"/>
      <c r="D77" s="35">
        <v>0</v>
      </c>
      <c r="E77" s="35">
        <v>0</v>
      </c>
      <c r="F77" s="35">
        <v>0</v>
      </c>
      <c r="G77" s="35">
        <v>0</v>
      </c>
      <c r="H77" s="35">
        <v>0</v>
      </c>
      <c r="I77" s="29">
        <f t="shared" si="19"/>
        <v>0</v>
      </c>
      <c r="J77" s="35">
        <v>31636.85</v>
      </c>
      <c r="K77" s="30" t="e">
        <f t="shared" si="11"/>
        <v>#DIV/0!</v>
      </c>
      <c r="L77" s="29">
        <f t="shared" si="12"/>
        <v>31636.85</v>
      </c>
      <c r="M77" s="30" t="e">
        <f t="shared" si="13"/>
        <v>#DIV/0!</v>
      </c>
      <c r="N77" s="29">
        <f t="shared" si="14"/>
        <v>31636.85</v>
      </c>
      <c r="O77" s="30" t="e">
        <f t="shared" si="15"/>
        <v>#DIV/0!</v>
      </c>
      <c r="P77" s="29">
        <f t="shared" si="16"/>
        <v>31636.85</v>
      </c>
      <c r="Q77" s="30" t="e">
        <f t="shared" si="17"/>
        <v>#DIV/0!</v>
      </c>
      <c r="R77" s="29">
        <f t="shared" si="18"/>
        <v>31636.85</v>
      </c>
      <c r="S77" s="18"/>
    </row>
    <row r="78" spans="1:19" ht="16.5" customHeight="1" outlineLevel="1" collapsed="1">
      <c r="A78" s="23" t="s">
        <v>91</v>
      </c>
      <c r="B78" s="31" t="s">
        <v>92</v>
      </c>
      <c r="C78" s="32">
        <v>337545.96</v>
      </c>
      <c r="D78" s="32">
        <v>479000</v>
      </c>
      <c r="E78" s="32">
        <v>479000</v>
      </c>
      <c r="F78" s="32">
        <v>120000</v>
      </c>
      <c r="G78" s="32">
        <v>120000</v>
      </c>
      <c r="H78" s="32">
        <v>160000</v>
      </c>
      <c r="I78" s="29">
        <f t="shared" si="19"/>
        <v>400000</v>
      </c>
      <c r="J78" s="32">
        <v>399928.41</v>
      </c>
      <c r="K78" s="30">
        <f t="shared" si="11"/>
        <v>118.48117216393285</v>
      </c>
      <c r="L78" s="29">
        <f t="shared" si="12"/>
        <v>62382.449999999953</v>
      </c>
      <c r="M78" s="30">
        <f t="shared" si="13"/>
        <v>83.492361169102296</v>
      </c>
      <c r="N78" s="29">
        <f t="shared" si="14"/>
        <v>-79071.590000000026</v>
      </c>
      <c r="O78" s="30">
        <f t="shared" si="15"/>
        <v>83.492361169102296</v>
      </c>
      <c r="P78" s="29">
        <f t="shared" si="16"/>
        <v>-79071.590000000026</v>
      </c>
      <c r="Q78" s="30">
        <f t="shared" si="17"/>
        <v>99.982102499999996</v>
      </c>
      <c r="R78" s="29">
        <f t="shared" si="18"/>
        <v>-71.590000000025611</v>
      </c>
      <c r="S78" s="17"/>
    </row>
    <row r="79" spans="1:19" ht="51" hidden="1" outlineLevel="2">
      <c r="A79" s="23" t="s">
        <v>93</v>
      </c>
      <c r="B79" s="31" t="s">
        <v>94</v>
      </c>
      <c r="C79" s="32"/>
      <c r="D79" s="32">
        <v>479000</v>
      </c>
      <c r="E79" s="32">
        <v>479000</v>
      </c>
      <c r="F79" s="32">
        <v>120000</v>
      </c>
      <c r="G79" s="32">
        <v>120000</v>
      </c>
      <c r="H79" s="32">
        <v>160000</v>
      </c>
      <c r="I79" s="29">
        <f t="shared" si="19"/>
        <v>400000</v>
      </c>
      <c r="J79" s="32">
        <v>399928.41</v>
      </c>
      <c r="K79" s="30" t="e">
        <f t="shared" si="11"/>
        <v>#DIV/0!</v>
      </c>
      <c r="L79" s="29">
        <f t="shared" si="12"/>
        <v>399928.41</v>
      </c>
      <c r="M79" s="30">
        <f t="shared" si="13"/>
        <v>83.492361169102296</v>
      </c>
      <c r="N79" s="29">
        <f t="shared" si="14"/>
        <v>-79071.590000000026</v>
      </c>
      <c r="O79" s="30">
        <f t="shared" si="15"/>
        <v>83.492361169102296</v>
      </c>
      <c r="P79" s="29">
        <f t="shared" si="16"/>
        <v>-79071.590000000026</v>
      </c>
      <c r="Q79" s="30">
        <f t="shared" si="17"/>
        <v>99.982102499999996</v>
      </c>
      <c r="R79" s="29">
        <f t="shared" si="18"/>
        <v>-71.590000000025611</v>
      </c>
      <c r="S79" s="17"/>
    </row>
    <row r="80" spans="1:19" ht="76.5" hidden="1" outlineLevel="3">
      <c r="A80" s="23" t="s">
        <v>95</v>
      </c>
      <c r="B80" s="31" t="s">
        <v>96</v>
      </c>
      <c r="C80" s="32"/>
      <c r="D80" s="32">
        <v>479000</v>
      </c>
      <c r="E80" s="32">
        <v>479000</v>
      </c>
      <c r="F80" s="32">
        <v>120000</v>
      </c>
      <c r="G80" s="32">
        <v>120000</v>
      </c>
      <c r="H80" s="32">
        <v>160000</v>
      </c>
      <c r="I80" s="29">
        <f t="shared" si="19"/>
        <v>400000</v>
      </c>
      <c r="J80" s="32">
        <v>399928.41</v>
      </c>
      <c r="K80" s="30" t="e">
        <f t="shared" si="11"/>
        <v>#DIV/0!</v>
      </c>
      <c r="L80" s="29">
        <f t="shared" si="12"/>
        <v>399928.41</v>
      </c>
      <c r="M80" s="30">
        <f t="shared" si="13"/>
        <v>83.492361169102296</v>
      </c>
      <c r="N80" s="29">
        <f t="shared" si="14"/>
        <v>-79071.590000000026</v>
      </c>
      <c r="O80" s="30">
        <f t="shared" si="15"/>
        <v>83.492361169102296</v>
      </c>
      <c r="P80" s="29">
        <f t="shared" si="16"/>
        <v>-79071.590000000026</v>
      </c>
      <c r="Q80" s="30">
        <f t="shared" si="17"/>
        <v>99.982102499999996</v>
      </c>
      <c r="R80" s="29">
        <f t="shared" si="18"/>
        <v>-71.590000000025611</v>
      </c>
      <c r="S80" s="17"/>
    </row>
    <row r="81" spans="1:19" ht="127.5" hidden="1" outlineLevel="4">
      <c r="A81" s="23" t="s">
        <v>97</v>
      </c>
      <c r="B81" s="38" t="s">
        <v>98</v>
      </c>
      <c r="C81" s="32"/>
      <c r="D81" s="32">
        <v>479000</v>
      </c>
      <c r="E81" s="32">
        <v>479000</v>
      </c>
      <c r="F81" s="32">
        <v>120000</v>
      </c>
      <c r="G81" s="32">
        <v>120000</v>
      </c>
      <c r="H81" s="32">
        <v>160000</v>
      </c>
      <c r="I81" s="29">
        <f t="shared" si="19"/>
        <v>400000</v>
      </c>
      <c r="J81" s="32">
        <v>399928.41</v>
      </c>
      <c r="K81" s="30" t="e">
        <f t="shared" si="11"/>
        <v>#DIV/0!</v>
      </c>
      <c r="L81" s="29">
        <f t="shared" si="12"/>
        <v>399928.41</v>
      </c>
      <c r="M81" s="30">
        <f t="shared" si="13"/>
        <v>83.492361169102296</v>
      </c>
      <c r="N81" s="29">
        <f t="shared" si="14"/>
        <v>-79071.590000000026</v>
      </c>
      <c r="O81" s="30">
        <f t="shared" si="15"/>
        <v>83.492361169102296</v>
      </c>
      <c r="P81" s="29">
        <f t="shared" si="16"/>
        <v>-79071.590000000026</v>
      </c>
      <c r="Q81" s="30">
        <f t="shared" si="17"/>
        <v>99.982102499999996</v>
      </c>
      <c r="R81" s="29">
        <f t="shared" si="18"/>
        <v>-71.590000000025611</v>
      </c>
      <c r="S81" s="17"/>
    </row>
    <row r="82" spans="1:19" ht="127.5" hidden="1" outlineLevel="7">
      <c r="A82" s="33" t="s">
        <v>97</v>
      </c>
      <c r="B82" s="39" t="s">
        <v>98</v>
      </c>
      <c r="C82" s="35"/>
      <c r="D82" s="35">
        <v>479000</v>
      </c>
      <c r="E82" s="35">
        <v>479000</v>
      </c>
      <c r="F82" s="35">
        <v>120000</v>
      </c>
      <c r="G82" s="35">
        <v>120000</v>
      </c>
      <c r="H82" s="35">
        <v>160000</v>
      </c>
      <c r="I82" s="29">
        <f t="shared" si="19"/>
        <v>400000</v>
      </c>
      <c r="J82" s="35">
        <v>399928.41</v>
      </c>
      <c r="K82" s="30" t="e">
        <f t="shared" si="11"/>
        <v>#DIV/0!</v>
      </c>
      <c r="L82" s="29">
        <f t="shared" si="12"/>
        <v>399928.41</v>
      </c>
      <c r="M82" s="30">
        <f t="shared" si="13"/>
        <v>83.492361169102296</v>
      </c>
      <c r="N82" s="29">
        <f t="shared" si="14"/>
        <v>-79071.590000000026</v>
      </c>
      <c r="O82" s="30">
        <f t="shared" si="15"/>
        <v>83.492361169102296</v>
      </c>
      <c r="P82" s="29">
        <f t="shared" si="16"/>
        <v>-79071.590000000026</v>
      </c>
      <c r="Q82" s="30">
        <f t="shared" si="17"/>
        <v>99.982102499999996</v>
      </c>
      <c r="R82" s="29">
        <f t="shared" si="18"/>
        <v>-71.590000000025611</v>
      </c>
      <c r="S82" s="18"/>
    </row>
    <row r="83" spans="1:19" s="14" customFormat="1" outlineLevel="7">
      <c r="A83" s="23"/>
      <c r="B83" s="38" t="s">
        <v>352</v>
      </c>
      <c r="C83" s="32">
        <f>C84+C106+C123+C135+C147+C188</f>
        <v>19685952.869999997</v>
      </c>
      <c r="D83" s="32">
        <f t="shared" ref="D83:J83" si="20">D84+D106+D123+D135+D147+D188</f>
        <v>23615400</v>
      </c>
      <c r="E83" s="32">
        <f t="shared" si="20"/>
        <v>29598711.719999999</v>
      </c>
      <c r="F83" s="32">
        <f t="shared" si="20"/>
        <v>8359800</v>
      </c>
      <c r="G83" s="32">
        <f t="shared" si="20"/>
        <v>8398310</v>
      </c>
      <c r="H83" s="32">
        <f t="shared" si="20"/>
        <v>8385301.7200000007</v>
      </c>
      <c r="I83" s="32">
        <f t="shared" si="20"/>
        <v>25143411.719999999</v>
      </c>
      <c r="J83" s="32">
        <f t="shared" si="20"/>
        <v>26117189.440000001</v>
      </c>
      <c r="K83" s="30">
        <f t="shared" si="11"/>
        <v>132.66916573695934</v>
      </c>
      <c r="L83" s="29">
        <f t="shared" si="12"/>
        <v>6431236.570000004</v>
      </c>
      <c r="M83" s="30">
        <f t="shared" si="13"/>
        <v>110.59388974990895</v>
      </c>
      <c r="N83" s="29">
        <f t="shared" si="14"/>
        <v>2501789.4400000013</v>
      </c>
      <c r="O83" s="30">
        <f t="shared" si="15"/>
        <v>88.237588470286312</v>
      </c>
      <c r="P83" s="29">
        <f t="shared" si="16"/>
        <v>-3481522.2799999975</v>
      </c>
      <c r="Q83" s="30">
        <f t="shared" si="17"/>
        <v>103.87289414357966</v>
      </c>
      <c r="R83" s="29">
        <f t="shared" si="18"/>
        <v>973777.72000000253</v>
      </c>
      <c r="S83" s="17"/>
    </row>
    <row r="84" spans="1:19" ht="71.25" customHeight="1" outlineLevel="1">
      <c r="A84" s="23" t="s">
        <v>99</v>
      </c>
      <c r="B84" s="31" t="s">
        <v>100</v>
      </c>
      <c r="C84" s="32">
        <f>C85+C98+C102</f>
        <v>14260206.659999998</v>
      </c>
      <c r="D84" s="32">
        <v>16939000</v>
      </c>
      <c r="E84" s="32">
        <v>16939000</v>
      </c>
      <c r="F84" s="32">
        <v>4482400</v>
      </c>
      <c r="G84" s="32">
        <v>4476400</v>
      </c>
      <c r="H84" s="32">
        <v>5283800</v>
      </c>
      <c r="I84" s="29">
        <f t="shared" si="19"/>
        <v>14242600</v>
      </c>
      <c r="J84" s="32">
        <v>14183801.6</v>
      </c>
      <c r="K84" s="30">
        <f t="shared" si="11"/>
        <v>99.4642079051048</v>
      </c>
      <c r="L84" s="29">
        <f t="shared" si="12"/>
        <v>-76405.059999998659</v>
      </c>
      <c r="M84" s="30">
        <f t="shared" si="13"/>
        <v>83.734586457287918</v>
      </c>
      <c r="N84" s="29">
        <f t="shared" si="14"/>
        <v>-2755198.4000000004</v>
      </c>
      <c r="O84" s="30">
        <f t="shared" si="15"/>
        <v>83.734586457287918</v>
      </c>
      <c r="P84" s="29">
        <f t="shared" si="16"/>
        <v>-2755198.4000000004</v>
      </c>
      <c r="Q84" s="30">
        <f t="shared" si="17"/>
        <v>99.587165264769069</v>
      </c>
      <c r="R84" s="29">
        <f t="shared" si="18"/>
        <v>-58798.400000000373</v>
      </c>
      <c r="S84" s="17"/>
    </row>
    <row r="85" spans="1:19" s="13" customFormat="1" ht="131.25" customHeight="1" outlineLevel="2">
      <c r="A85" s="33" t="s">
        <v>101</v>
      </c>
      <c r="B85" s="39" t="s">
        <v>102</v>
      </c>
      <c r="C85" s="35">
        <f>C86+C89+C92+C95</f>
        <v>14196944.739999998</v>
      </c>
      <c r="D85" s="35">
        <v>16846200</v>
      </c>
      <c r="E85" s="35">
        <v>16846200</v>
      </c>
      <c r="F85" s="35">
        <v>4461700</v>
      </c>
      <c r="G85" s="35">
        <v>4445700</v>
      </c>
      <c r="H85" s="35">
        <v>5263100</v>
      </c>
      <c r="I85" s="36">
        <f t="shared" si="19"/>
        <v>14170500</v>
      </c>
      <c r="J85" s="35">
        <v>14120676.779999999</v>
      </c>
      <c r="K85" s="37">
        <f t="shared" si="11"/>
        <v>99.462786103652903</v>
      </c>
      <c r="L85" s="36">
        <f t="shared" si="12"/>
        <v>-76267.959999999031</v>
      </c>
      <c r="M85" s="37">
        <f t="shared" si="13"/>
        <v>83.821139366741463</v>
      </c>
      <c r="N85" s="36">
        <f t="shared" si="14"/>
        <v>-2725523.2200000007</v>
      </c>
      <c r="O85" s="37">
        <f t="shared" si="15"/>
        <v>83.821139366741463</v>
      </c>
      <c r="P85" s="36">
        <f t="shared" si="16"/>
        <v>-2725523.2200000007</v>
      </c>
      <c r="Q85" s="37">
        <f t="shared" si="17"/>
        <v>99.648401820683802</v>
      </c>
      <c r="R85" s="36">
        <f t="shared" si="18"/>
        <v>-49823.220000000671</v>
      </c>
      <c r="S85" s="18"/>
    </row>
    <row r="86" spans="1:19" s="13" customFormat="1" ht="102" outlineLevel="3" collapsed="1">
      <c r="A86" s="33" t="s">
        <v>103</v>
      </c>
      <c r="B86" s="34" t="s">
        <v>104</v>
      </c>
      <c r="C86" s="35">
        <v>13699319.9</v>
      </c>
      <c r="D86" s="35">
        <v>16100000</v>
      </c>
      <c r="E86" s="35">
        <v>16100000</v>
      </c>
      <c r="F86" s="35">
        <v>4279000</v>
      </c>
      <c r="G86" s="35">
        <v>4263000</v>
      </c>
      <c r="H86" s="35">
        <v>5065000</v>
      </c>
      <c r="I86" s="36">
        <f t="shared" si="19"/>
        <v>13607000</v>
      </c>
      <c r="J86" s="35">
        <v>13607602.91</v>
      </c>
      <c r="K86" s="37">
        <f t="shared" si="11"/>
        <v>99.330499684148549</v>
      </c>
      <c r="L86" s="36">
        <f t="shared" si="12"/>
        <v>-91716.990000000224</v>
      </c>
      <c r="M86" s="37">
        <f t="shared" si="13"/>
        <v>84.519272732919262</v>
      </c>
      <c r="N86" s="36">
        <f t="shared" si="14"/>
        <v>-2492397.09</v>
      </c>
      <c r="O86" s="37">
        <f t="shared" si="15"/>
        <v>84.519272732919262</v>
      </c>
      <c r="P86" s="36">
        <f t="shared" si="16"/>
        <v>-2492397.09</v>
      </c>
      <c r="Q86" s="37">
        <f t="shared" si="17"/>
        <v>100.00443088116411</v>
      </c>
      <c r="R86" s="36">
        <f t="shared" si="18"/>
        <v>602.91000000014901</v>
      </c>
      <c r="S86" s="18"/>
    </row>
    <row r="87" spans="1:19" s="13" customFormat="1" ht="153" hidden="1" outlineLevel="4">
      <c r="A87" s="33" t="s">
        <v>105</v>
      </c>
      <c r="B87" s="39" t="s">
        <v>106</v>
      </c>
      <c r="C87" s="35"/>
      <c r="D87" s="35">
        <v>16100000</v>
      </c>
      <c r="E87" s="35">
        <v>16100000</v>
      </c>
      <c r="F87" s="35">
        <v>4279000</v>
      </c>
      <c r="G87" s="35">
        <v>4263000</v>
      </c>
      <c r="H87" s="35">
        <v>5065000</v>
      </c>
      <c r="I87" s="36">
        <f t="shared" si="19"/>
        <v>13607000</v>
      </c>
      <c r="J87" s="35">
        <v>13607602.91</v>
      </c>
      <c r="K87" s="37" t="e">
        <f t="shared" si="11"/>
        <v>#DIV/0!</v>
      </c>
      <c r="L87" s="36">
        <f t="shared" si="12"/>
        <v>13607602.91</v>
      </c>
      <c r="M87" s="37">
        <f t="shared" si="13"/>
        <v>84.519272732919262</v>
      </c>
      <c r="N87" s="36">
        <f t="shared" si="14"/>
        <v>-2492397.09</v>
      </c>
      <c r="O87" s="37">
        <f t="shared" si="15"/>
        <v>84.519272732919262</v>
      </c>
      <c r="P87" s="36">
        <f t="shared" si="16"/>
        <v>-2492397.09</v>
      </c>
      <c r="Q87" s="37">
        <f t="shared" si="17"/>
        <v>100.00443088116411</v>
      </c>
      <c r="R87" s="36">
        <f t="shared" si="18"/>
        <v>602.91000000014901</v>
      </c>
      <c r="S87" s="18"/>
    </row>
    <row r="88" spans="1:19" s="13" customFormat="1" ht="153" hidden="1" outlineLevel="7">
      <c r="A88" s="33" t="s">
        <v>105</v>
      </c>
      <c r="B88" s="39" t="s">
        <v>106</v>
      </c>
      <c r="C88" s="35"/>
      <c r="D88" s="35">
        <v>16100000</v>
      </c>
      <c r="E88" s="35">
        <v>16100000</v>
      </c>
      <c r="F88" s="35">
        <v>4279000</v>
      </c>
      <c r="G88" s="35">
        <v>4263000</v>
      </c>
      <c r="H88" s="35">
        <v>5065000</v>
      </c>
      <c r="I88" s="36">
        <f t="shared" si="19"/>
        <v>13607000</v>
      </c>
      <c r="J88" s="35">
        <v>13607602.91</v>
      </c>
      <c r="K88" s="37" t="e">
        <f t="shared" si="11"/>
        <v>#DIV/0!</v>
      </c>
      <c r="L88" s="36">
        <f t="shared" si="12"/>
        <v>13607602.91</v>
      </c>
      <c r="M88" s="37">
        <f t="shared" si="13"/>
        <v>84.519272732919262</v>
      </c>
      <c r="N88" s="36">
        <f t="shared" si="14"/>
        <v>-2492397.09</v>
      </c>
      <c r="O88" s="37">
        <f t="shared" si="15"/>
        <v>84.519272732919262</v>
      </c>
      <c r="P88" s="36">
        <f t="shared" si="16"/>
        <v>-2492397.09</v>
      </c>
      <c r="Q88" s="37">
        <f t="shared" si="17"/>
        <v>100.00443088116411</v>
      </c>
      <c r="R88" s="36">
        <f t="shared" si="18"/>
        <v>602.91000000014901</v>
      </c>
      <c r="S88" s="18"/>
    </row>
    <row r="89" spans="1:19" s="13" customFormat="1" ht="127.5" outlineLevel="3" collapsed="1">
      <c r="A89" s="33" t="s">
        <v>107</v>
      </c>
      <c r="B89" s="39" t="s">
        <v>108</v>
      </c>
      <c r="C89" s="35">
        <v>13958.95</v>
      </c>
      <c r="D89" s="35">
        <v>15400</v>
      </c>
      <c r="E89" s="35">
        <v>15400</v>
      </c>
      <c r="F89" s="35">
        <v>0</v>
      </c>
      <c r="G89" s="35">
        <v>0</v>
      </c>
      <c r="H89" s="35">
        <v>15400</v>
      </c>
      <c r="I89" s="36">
        <f t="shared" si="19"/>
        <v>15400</v>
      </c>
      <c r="J89" s="35">
        <v>7207.41</v>
      </c>
      <c r="K89" s="37">
        <f t="shared" si="11"/>
        <v>51.63289502433922</v>
      </c>
      <c r="L89" s="36">
        <f t="shared" si="12"/>
        <v>-6751.5400000000009</v>
      </c>
      <c r="M89" s="37">
        <f t="shared" si="13"/>
        <v>46.801363636363632</v>
      </c>
      <c r="N89" s="36">
        <f t="shared" si="14"/>
        <v>-8192.59</v>
      </c>
      <c r="O89" s="37">
        <f t="shared" si="15"/>
        <v>46.801363636363632</v>
      </c>
      <c r="P89" s="36">
        <f t="shared" si="16"/>
        <v>-8192.59</v>
      </c>
      <c r="Q89" s="37">
        <f t="shared" si="17"/>
        <v>46.801363636363632</v>
      </c>
      <c r="R89" s="36">
        <f t="shared" si="18"/>
        <v>-8192.59</v>
      </c>
      <c r="S89" s="18"/>
    </row>
    <row r="90" spans="1:19" s="13" customFormat="1" ht="114.75" hidden="1" outlineLevel="4">
      <c r="A90" s="33" t="s">
        <v>109</v>
      </c>
      <c r="B90" s="34" t="s">
        <v>110</v>
      </c>
      <c r="C90" s="35"/>
      <c r="D90" s="35">
        <v>15400</v>
      </c>
      <c r="E90" s="35">
        <v>15400</v>
      </c>
      <c r="F90" s="35">
        <v>0</v>
      </c>
      <c r="G90" s="35">
        <v>0</v>
      </c>
      <c r="H90" s="35">
        <v>15400</v>
      </c>
      <c r="I90" s="36">
        <f t="shared" si="19"/>
        <v>15400</v>
      </c>
      <c r="J90" s="35">
        <v>7207.41</v>
      </c>
      <c r="K90" s="37" t="e">
        <f t="shared" si="11"/>
        <v>#DIV/0!</v>
      </c>
      <c r="L90" s="36">
        <f t="shared" si="12"/>
        <v>7207.41</v>
      </c>
      <c r="M90" s="37">
        <f t="shared" si="13"/>
        <v>46.801363636363632</v>
      </c>
      <c r="N90" s="36">
        <f t="shared" si="14"/>
        <v>-8192.59</v>
      </c>
      <c r="O90" s="37">
        <f t="shared" si="15"/>
        <v>46.801363636363632</v>
      </c>
      <c r="P90" s="36">
        <f t="shared" si="16"/>
        <v>-8192.59</v>
      </c>
      <c r="Q90" s="37">
        <f t="shared" si="17"/>
        <v>46.801363636363632</v>
      </c>
      <c r="R90" s="36">
        <f t="shared" si="18"/>
        <v>-8192.59</v>
      </c>
      <c r="S90" s="18"/>
    </row>
    <row r="91" spans="1:19" s="13" customFormat="1" ht="114.75" hidden="1" outlineLevel="7">
      <c r="A91" s="33" t="s">
        <v>109</v>
      </c>
      <c r="B91" s="34" t="s">
        <v>110</v>
      </c>
      <c r="C91" s="35"/>
      <c r="D91" s="35">
        <v>15400</v>
      </c>
      <c r="E91" s="35">
        <v>15400</v>
      </c>
      <c r="F91" s="35">
        <v>0</v>
      </c>
      <c r="G91" s="35">
        <v>0</v>
      </c>
      <c r="H91" s="35">
        <v>15400</v>
      </c>
      <c r="I91" s="36">
        <f t="shared" si="19"/>
        <v>15400</v>
      </c>
      <c r="J91" s="35">
        <v>7207.41</v>
      </c>
      <c r="K91" s="37" t="e">
        <f t="shared" si="11"/>
        <v>#DIV/0!</v>
      </c>
      <c r="L91" s="36">
        <f t="shared" si="12"/>
        <v>7207.41</v>
      </c>
      <c r="M91" s="37">
        <f t="shared" si="13"/>
        <v>46.801363636363632</v>
      </c>
      <c r="N91" s="36">
        <f t="shared" si="14"/>
        <v>-8192.59</v>
      </c>
      <c r="O91" s="37">
        <f t="shared" si="15"/>
        <v>46.801363636363632</v>
      </c>
      <c r="P91" s="36">
        <f t="shared" si="16"/>
        <v>-8192.59</v>
      </c>
      <c r="Q91" s="37">
        <f t="shared" si="17"/>
        <v>46.801363636363632</v>
      </c>
      <c r="R91" s="36">
        <f t="shared" si="18"/>
        <v>-8192.59</v>
      </c>
      <c r="S91" s="18"/>
    </row>
    <row r="92" spans="1:19" s="13" customFormat="1" ht="127.5" outlineLevel="3" collapsed="1">
      <c r="A92" s="33" t="s">
        <v>111</v>
      </c>
      <c r="B92" s="39" t="s">
        <v>112</v>
      </c>
      <c r="C92" s="35">
        <v>51559.28</v>
      </c>
      <c r="D92" s="35">
        <v>78600</v>
      </c>
      <c r="E92" s="35">
        <v>78600</v>
      </c>
      <c r="F92" s="35">
        <v>19650</v>
      </c>
      <c r="G92" s="35">
        <v>19650</v>
      </c>
      <c r="H92" s="35">
        <v>19650</v>
      </c>
      <c r="I92" s="36">
        <f t="shared" si="19"/>
        <v>58950</v>
      </c>
      <c r="J92" s="35">
        <v>54709.95</v>
      </c>
      <c r="K92" s="37">
        <f t="shared" si="11"/>
        <v>106.11077191147741</v>
      </c>
      <c r="L92" s="36">
        <f t="shared" si="12"/>
        <v>3150.6699999999983</v>
      </c>
      <c r="M92" s="37">
        <f t="shared" si="13"/>
        <v>69.605534351145039</v>
      </c>
      <c r="N92" s="36">
        <f t="shared" si="14"/>
        <v>-23890.050000000003</v>
      </c>
      <c r="O92" s="37">
        <f t="shared" si="15"/>
        <v>69.605534351145039</v>
      </c>
      <c r="P92" s="36">
        <f t="shared" si="16"/>
        <v>-23890.050000000003</v>
      </c>
      <c r="Q92" s="37">
        <f t="shared" si="17"/>
        <v>92.807379134860042</v>
      </c>
      <c r="R92" s="36">
        <f t="shared" si="18"/>
        <v>-4240.0500000000029</v>
      </c>
      <c r="S92" s="18"/>
    </row>
    <row r="93" spans="1:19" s="13" customFormat="1" ht="114.75" hidden="1" outlineLevel="4">
      <c r="A93" s="33" t="s">
        <v>113</v>
      </c>
      <c r="B93" s="34" t="s">
        <v>114</v>
      </c>
      <c r="C93" s="35"/>
      <c r="D93" s="35">
        <v>78600</v>
      </c>
      <c r="E93" s="35">
        <v>78600</v>
      </c>
      <c r="F93" s="35">
        <v>19650</v>
      </c>
      <c r="G93" s="35">
        <v>19650</v>
      </c>
      <c r="H93" s="35">
        <v>19650</v>
      </c>
      <c r="I93" s="36">
        <f t="shared" si="19"/>
        <v>58950</v>
      </c>
      <c r="J93" s="35">
        <v>54709.95</v>
      </c>
      <c r="K93" s="37" t="e">
        <f t="shared" si="11"/>
        <v>#DIV/0!</v>
      </c>
      <c r="L93" s="36">
        <f t="shared" si="12"/>
        <v>54709.95</v>
      </c>
      <c r="M93" s="37">
        <f t="shared" si="13"/>
        <v>69.605534351145039</v>
      </c>
      <c r="N93" s="36">
        <f t="shared" si="14"/>
        <v>-23890.050000000003</v>
      </c>
      <c r="O93" s="37">
        <f t="shared" si="15"/>
        <v>69.605534351145039</v>
      </c>
      <c r="P93" s="36">
        <f t="shared" si="16"/>
        <v>-23890.050000000003</v>
      </c>
      <c r="Q93" s="37">
        <f t="shared" si="17"/>
        <v>92.807379134860042</v>
      </c>
      <c r="R93" s="36">
        <f t="shared" si="18"/>
        <v>-4240.0500000000029</v>
      </c>
      <c r="S93" s="18"/>
    </row>
    <row r="94" spans="1:19" s="13" customFormat="1" ht="114.75" hidden="1" outlineLevel="7">
      <c r="A94" s="33" t="s">
        <v>113</v>
      </c>
      <c r="B94" s="34" t="s">
        <v>114</v>
      </c>
      <c r="C94" s="35"/>
      <c r="D94" s="35">
        <v>78600</v>
      </c>
      <c r="E94" s="35">
        <v>78600</v>
      </c>
      <c r="F94" s="35">
        <v>19650</v>
      </c>
      <c r="G94" s="35">
        <v>19650</v>
      </c>
      <c r="H94" s="35">
        <v>19650</v>
      </c>
      <c r="I94" s="36">
        <f t="shared" si="19"/>
        <v>58950</v>
      </c>
      <c r="J94" s="35">
        <v>54709.95</v>
      </c>
      <c r="K94" s="37" t="e">
        <f t="shared" si="11"/>
        <v>#DIV/0!</v>
      </c>
      <c r="L94" s="36">
        <f t="shared" si="12"/>
        <v>54709.95</v>
      </c>
      <c r="M94" s="37">
        <f t="shared" si="13"/>
        <v>69.605534351145039</v>
      </c>
      <c r="N94" s="36">
        <f t="shared" si="14"/>
        <v>-23890.050000000003</v>
      </c>
      <c r="O94" s="37">
        <f t="shared" si="15"/>
        <v>69.605534351145039</v>
      </c>
      <c r="P94" s="36">
        <f t="shared" si="16"/>
        <v>-23890.050000000003</v>
      </c>
      <c r="Q94" s="37">
        <f t="shared" si="17"/>
        <v>92.807379134860042</v>
      </c>
      <c r="R94" s="36">
        <f t="shared" si="18"/>
        <v>-4240.0500000000029</v>
      </c>
      <c r="S94" s="18"/>
    </row>
    <row r="95" spans="1:19" s="13" customFormat="1" ht="63" customHeight="1" outlineLevel="3" collapsed="1">
      <c r="A95" s="33" t="s">
        <v>115</v>
      </c>
      <c r="B95" s="34" t="s">
        <v>116</v>
      </c>
      <c r="C95" s="35">
        <v>432106.61</v>
      </c>
      <c r="D95" s="35">
        <v>652200</v>
      </c>
      <c r="E95" s="35">
        <v>652200</v>
      </c>
      <c r="F95" s="35">
        <v>163050</v>
      </c>
      <c r="G95" s="35">
        <v>163050</v>
      </c>
      <c r="H95" s="35">
        <v>163050</v>
      </c>
      <c r="I95" s="36">
        <f t="shared" si="19"/>
        <v>489150</v>
      </c>
      <c r="J95" s="35">
        <v>451156.51</v>
      </c>
      <c r="K95" s="37">
        <f t="shared" si="11"/>
        <v>104.40861110641191</v>
      </c>
      <c r="L95" s="36">
        <f t="shared" si="12"/>
        <v>19049.900000000023</v>
      </c>
      <c r="M95" s="37">
        <f t="shared" si="13"/>
        <v>69.174564550751299</v>
      </c>
      <c r="N95" s="36">
        <f t="shared" si="14"/>
        <v>-201043.49</v>
      </c>
      <c r="O95" s="37">
        <f t="shared" si="15"/>
        <v>69.174564550751299</v>
      </c>
      <c r="P95" s="36">
        <f t="shared" si="16"/>
        <v>-201043.49</v>
      </c>
      <c r="Q95" s="37">
        <f t="shared" si="17"/>
        <v>92.232752734335079</v>
      </c>
      <c r="R95" s="36">
        <f t="shared" si="18"/>
        <v>-37993.489999999991</v>
      </c>
      <c r="S95" s="18"/>
    </row>
    <row r="96" spans="1:19" s="13" customFormat="1" ht="51" hidden="1" outlineLevel="4">
      <c r="A96" s="33" t="s">
        <v>117</v>
      </c>
      <c r="B96" s="34" t="s">
        <v>118</v>
      </c>
      <c r="C96" s="35"/>
      <c r="D96" s="35">
        <v>652200</v>
      </c>
      <c r="E96" s="35">
        <v>652200</v>
      </c>
      <c r="F96" s="35">
        <v>163050</v>
      </c>
      <c r="G96" s="35">
        <v>163050</v>
      </c>
      <c r="H96" s="35">
        <v>163050</v>
      </c>
      <c r="I96" s="36">
        <f t="shared" si="19"/>
        <v>489150</v>
      </c>
      <c r="J96" s="35">
        <v>451156.51</v>
      </c>
      <c r="K96" s="37" t="e">
        <f t="shared" si="11"/>
        <v>#DIV/0!</v>
      </c>
      <c r="L96" s="36">
        <f t="shared" si="12"/>
        <v>451156.51</v>
      </c>
      <c r="M96" s="37">
        <f t="shared" si="13"/>
        <v>69.174564550751299</v>
      </c>
      <c r="N96" s="36">
        <f t="shared" si="14"/>
        <v>-201043.49</v>
      </c>
      <c r="O96" s="37">
        <f t="shared" si="15"/>
        <v>69.174564550751299</v>
      </c>
      <c r="P96" s="36">
        <f t="shared" si="16"/>
        <v>-201043.49</v>
      </c>
      <c r="Q96" s="37">
        <f t="shared" si="17"/>
        <v>92.232752734335079</v>
      </c>
      <c r="R96" s="36">
        <f t="shared" si="18"/>
        <v>-37993.489999999991</v>
      </c>
      <c r="S96" s="18"/>
    </row>
    <row r="97" spans="1:19" s="13" customFormat="1" ht="51" hidden="1" outlineLevel="7">
      <c r="A97" s="33" t="s">
        <v>117</v>
      </c>
      <c r="B97" s="34" t="s">
        <v>118</v>
      </c>
      <c r="C97" s="35"/>
      <c r="D97" s="35">
        <v>652200</v>
      </c>
      <c r="E97" s="35">
        <v>652200</v>
      </c>
      <c r="F97" s="35">
        <v>163050</v>
      </c>
      <c r="G97" s="35">
        <v>163050</v>
      </c>
      <c r="H97" s="35">
        <v>163050</v>
      </c>
      <c r="I97" s="36">
        <f t="shared" si="19"/>
        <v>489150</v>
      </c>
      <c r="J97" s="35">
        <v>451156.51</v>
      </c>
      <c r="K97" s="37" t="e">
        <f t="shared" si="11"/>
        <v>#DIV/0!</v>
      </c>
      <c r="L97" s="36">
        <f t="shared" si="12"/>
        <v>451156.51</v>
      </c>
      <c r="M97" s="37">
        <f t="shared" si="13"/>
        <v>69.174564550751299</v>
      </c>
      <c r="N97" s="36">
        <f t="shared" si="14"/>
        <v>-201043.49</v>
      </c>
      <c r="O97" s="37">
        <f t="shared" si="15"/>
        <v>69.174564550751299</v>
      </c>
      <c r="P97" s="36">
        <f t="shared" si="16"/>
        <v>-201043.49</v>
      </c>
      <c r="Q97" s="37">
        <f t="shared" si="17"/>
        <v>92.232752734335079</v>
      </c>
      <c r="R97" s="36">
        <f t="shared" si="18"/>
        <v>-37993.489999999991</v>
      </c>
      <c r="S97" s="18"/>
    </row>
    <row r="98" spans="1:19" s="13" customFormat="1" ht="41.25" customHeight="1" outlineLevel="2" collapsed="1">
      <c r="A98" s="33" t="s">
        <v>119</v>
      </c>
      <c r="B98" s="34" t="s">
        <v>120</v>
      </c>
      <c r="C98" s="35">
        <v>300</v>
      </c>
      <c r="D98" s="35">
        <v>10000</v>
      </c>
      <c r="E98" s="35">
        <v>10000</v>
      </c>
      <c r="F98" s="35">
        <v>0</v>
      </c>
      <c r="G98" s="35">
        <v>10000</v>
      </c>
      <c r="H98" s="35">
        <v>0</v>
      </c>
      <c r="I98" s="36">
        <f t="shared" si="19"/>
        <v>10000</v>
      </c>
      <c r="J98" s="35">
        <v>10630</v>
      </c>
      <c r="K98" s="37">
        <f t="shared" si="11"/>
        <v>3543.333333333333</v>
      </c>
      <c r="L98" s="36">
        <f t="shared" si="12"/>
        <v>10330</v>
      </c>
      <c r="M98" s="37">
        <f t="shared" si="13"/>
        <v>106.3</v>
      </c>
      <c r="N98" s="36">
        <f t="shared" si="14"/>
        <v>630</v>
      </c>
      <c r="O98" s="37">
        <f t="shared" si="15"/>
        <v>106.3</v>
      </c>
      <c r="P98" s="36">
        <f t="shared" si="16"/>
        <v>630</v>
      </c>
      <c r="Q98" s="37">
        <f t="shared" si="17"/>
        <v>106.3</v>
      </c>
      <c r="R98" s="36">
        <f t="shared" si="18"/>
        <v>630</v>
      </c>
      <c r="S98" s="18"/>
    </row>
    <row r="99" spans="1:19" s="13" customFormat="1" ht="76.5" hidden="1" outlineLevel="3">
      <c r="A99" s="33" t="s">
        <v>121</v>
      </c>
      <c r="B99" s="34" t="s">
        <v>122</v>
      </c>
      <c r="C99" s="35"/>
      <c r="D99" s="35">
        <v>10000</v>
      </c>
      <c r="E99" s="35">
        <v>10000</v>
      </c>
      <c r="F99" s="35">
        <v>0</v>
      </c>
      <c r="G99" s="35">
        <v>10000</v>
      </c>
      <c r="H99" s="35">
        <v>0</v>
      </c>
      <c r="I99" s="36">
        <f t="shared" si="19"/>
        <v>10000</v>
      </c>
      <c r="J99" s="35">
        <v>10630</v>
      </c>
      <c r="K99" s="37" t="e">
        <f t="shared" si="11"/>
        <v>#DIV/0!</v>
      </c>
      <c r="L99" s="36">
        <f t="shared" si="12"/>
        <v>10630</v>
      </c>
      <c r="M99" s="37">
        <f t="shared" si="13"/>
        <v>106.3</v>
      </c>
      <c r="N99" s="36">
        <f t="shared" si="14"/>
        <v>630</v>
      </c>
      <c r="O99" s="37">
        <f t="shared" si="15"/>
        <v>106.3</v>
      </c>
      <c r="P99" s="36">
        <f t="shared" si="16"/>
        <v>630</v>
      </c>
      <c r="Q99" s="37">
        <f t="shared" si="17"/>
        <v>106.3</v>
      </c>
      <c r="R99" s="36">
        <f t="shared" si="18"/>
        <v>630</v>
      </c>
      <c r="S99" s="18"/>
    </row>
    <row r="100" spans="1:19" s="13" customFormat="1" ht="76.5" hidden="1" outlineLevel="4">
      <c r="A100" s="33" t="s">
        <v>123</v>
      </c>
      <c r="B100" s="34" t="s">
        <v>124</v>
      </c>
      <c r="C100" s="35"/>
      <c r="D100" s="35">
        <v>10000</v>
      </c>
      <c r="E100" s="35">
        <v>10000</v>
      </c>
      <c r="F100" s="35">
        <v>0</v>
      </c>
      <c r="G100" s="35">
        <v>10000</v>
      </c>
      <c r="H100" s="35">
        <v>0</v>
      </c>
      <c r="I100" s="36">
        <f t="shared" si="19"/>
        <v>10000</v>
      </c>
      <c r="J100" s="35">
        <v>10630</v>
      </c>
      <c r="K100" s="37" t="e">
        <f t="shared" si="11"/>
        <v>#DIV/0!</v>
      </c>
      <c r="L100" s="36">
        <f t="shared" si="12"/>
        <v>10630</v>
      </c>
      <c r="M100" s="37">
        <f t="shared" si="13"/>
        <v>106.3</v>
      </c>
      <c r="N100" s="36">
        <f t="shared" si="14"/>
        <v>630</v>
      </c>
      <c r="O100" s="37">
        <f t="shared" si="15"/>
        <v>106.3</v>
      </c>
      <c r="P100" s="36">
        <f t="shared" si="16"/>
        <v>630</v>
      </c>
      <c r="Q100" s="37">
        <f t="shared" si="17"/>
        <v>106.3</v>
      </c>
      <c r="R100" s="36">
        <f t="shared" si="18"/>
        <v>630</v>
      </c>
      <c r="S100" s="18"/>
    </row>
    <row r="101" spans="1:19" s="13" customFormat="1" ht="76.5" hidden="1" outlineLevel="7">
      <c r="A101" s="33" t="s">
        <v>123</v>
      </c>
      <c r="B101" s="34" t="s">
        <v>124</v>
      </c>
      <c r="C101" s="35"/>
      <c r="D101" s="35">
        <v>10000</v>
      </c>
      <c r="E101" s="35">
        <v>10000</v>
      </c>
      <c r="F101" s="35">
        <v>0</v>
      </c>
      <c r="G101" s="35">
        <v>10000</v>
      </c>
      <c r="H101" s="35">
        <v>0</v>
      </c>
      <c r="I101" s="36">
        <f t="shared" si="19"/>
        <v>10000</v>
      </c>
      <c r="J101" s="35">
        <v>10630</v>
      </c>
      <c r="K101" s="37" t="e">
        <f t="shared" si="11"/>
        <v>#DIV/0!</v>
      </c>
      <c r="L101" s="36">
        <f t="shared" si="12"/>
        <v>10630</v>
      </c>
      <c r="M101" s="37">
        <f t="shared" si="13"/>
        <v>106.3</v>
      </c>
      <c r="N101" s="36">
        <f t="shared" si="14"/>
        <v>630</v>
      </c>
      <c r="O101" s="37">
        <f t="shared" si="15"/>
        <v>106.3</v>
      </c>
      <c r="P101" s="36">
        <f t="shared" si="16"/>
        <v>630</v>
      </c>
      <c r="Q101" s="37">
        <f t="shared" si="17"/>
        <v>106.3</v>
      </c>
      <c r="R101" s="36">
        <f t="shared" si="18"/>
        <v>630</v>
      </c>
      <c r="S101" s="18"/>
    </row>
    <row r="102" spans="1:19" s="13" customFormat="1" ht="118.5" customHeight="1" outlineLevel="2" collapsed="1">
      <c r="A102" s="33" t="s">
        <v>125</v>
      </c>
      <c r="B102" s="39" t="s">
        <v>126</v>
      </c>
      <c r="C102" s="35">
        <v>62961.919999999998</v>
      </c>
      <c r="D102" s="35">
        <v>82800</v>
      </c>
      <c r="E102" s="35">
        <v>82800</v>
      </c>
      <c r="F102" s="35">
        <v>20700</v>
      </c>
      <c r="G102" s="35">
        <v>20700</v>
      </c>
      <c r="H102" s="35">
        <v>20700</v>
      </c>
      <c r="I102" s="36">
        <f t="shared" si="19"/>
        <v>62100</v>
      </c>
      <c r="J102" s="35">
        <v>52494.82</v>
      </c>
      <c r="K102" s="37">
        <f t="shared" si="11"/>
        <v>83.375506973103739</v>
      </c>
      <c r="L102" s="36">
        <f t="shared" si="12"/>
        <v>-10467.099999999999</v>
      </c>
      <c r="M102" s="37">
        <f t="shared" si="13"/>
        <v>63.399541062801937</v>
      </c>
      <c r="N102" s="36">
        <f t="shared" si="14"/>
        <v>-30305.18</v>
      </c>
      <c r="O102" s="37">
        <f t="shared" si="15"/>
        <v>63.399541062801937</v>
      </c>
      <c r="P102" s="36">
        <f t="shared" si="16"/>
        <v>-30305.18</v>
      </c>
      <c r="Q102" s="37">
        <f t="shared" si="17"/>
        <v>84.53272141706924</v>
      </c>
      <c r="R102" s="36">
        <f t="shared" si="18"/>
        <v>-9605.18</v>
      </c>
      <c r="S102" s="18"/>
    </row>
    <row r="103" spans="1:19" ht="140.25" hidden="1" outlineLevel="3">
      <c r="A103" s="23" t="s">
        <v>127</v>
      </c>
      <c r="B103" s="38" t="s">
        <v>128</v>
      </c>
      <c r="C103" s="32"/>
      <c r="D103" s="32">
        <v>82800</v>
      </c>
      <c r="E103" s="32">
        <v>82800</v>
      </c>
      <c r="F103" s="32">
        <v>20700</v>
      </c>
      <c r="G103" s="32">
        <v>20700</v>
      </c>
      <c r="H103" s="32">
        <v>20700</v>
      </c>
      <c r="I103" s="29">
        <f t="shared" si="19"/>
        <v>62100</v>
      </c>
      <c r="J103" s="32">
        <v>52494.82</v>
      </c>
      <c r="K103" s="30" t="e">
        <f t="shared" si="11"/>
        <v>#DIV/0!</v>
      </c>
      <c r="L103" s="29">
        <f t="shared" si="12"/>
        <v>52494.82</v>
      </c>
      <c r="M103" s="30">
        <f t="shared" si="13"/>
        <v>63.399541062801937</v>
      </c>
      <c r="N103" s="29">
        <f t="shared" si="14"/>
        <v>-30305.18</v>
      </c>
      <c r="O103" s="30">
        <f t="shared" si="15"/>
        <v>63.399541062801937</v>
      </c>
      <c r="P103" s="29">
        <f t="shared" si="16"/>
        <v>-30305.18</v>
      </c>
      <c r="Q103" s="30">
        <f t="shared" si="17"/>
        <v>84.53272141706924</v>
      </c>
      <c r="R103" s="29">
        <f t="shared" si="18"/>
        <v>-9605.18</v>
      </c>
      <c r="S103" s="17"/>
    </row>
    <row r="104" spans="1:19" ht="127.5" hidden="1" outlineLevel="4">
      <c r="A104" s="23" t="s">
        <v>129</v>
      </c>
      <c r="B104" s="31" t="s">
        <v>130</v>
      </c>
      <c r="C104" s="32"/>
      <c r="D104" s="32">
        <v>82800</v>
      </c>
      <c r="E104" s="32">
        <v>82800</v>
      </c>
      <c r="F104" s="32">
        <v>20700</v>
      </c>
      <c r="G104" s="32">
        <v>20700</v>
      </c>
      <c r="H104" s="32">
        <v>20700</v>
      </c>
      <c r="I104" s="29">
        <f t="shared" si="19"/>
        <v>62100</v>
      </c>
      <c r="J104" s="32">
        <v>52494.82</v>
      </c>
      <c r="K104" s="30" t="e">
        <f t="shared" si="11"/>
        <v>#DIV/0!</v>
      </c>
      <c r="L104" s="29">
        <f t="shared" si="12"/>
        <v>52494.82</v>
      </c>
      <c r="M104" s="30">
        <f t="shared" si="13"/>
        <v>63.399541062801937</v>
      </c>
      <c r="N104" s="29">
        <f t="shared" si="14"/>
        <v>-30305.18</v>
      </c>
      <c r="O104" s="30">
        <f t="shared" si="15"/>
        <v>63.399541062801937</v>
      </c>
      <c r="P104" s="29">
        <f t="shared" si="16"/>
        <v>-30305.18</v>
      </c>
      <c r="Q104" s="30">
        <f t="shared" si="17"/>
        <v>84.53272141706924</v>
      </c>
      <c r="R104" s="29">
        <f t="shared" si="18"/>
        <v>-9605.18</v>
      </c>
      <c r="S104" s="17"/>
    </row>
    <row r="105" spans="1:19" ht="127.5" hidden="1" outlineLevel="7">
      <c r="A105" s="33" t="s">
        <v>129</v>
      </c>
      <c r="B105" s="34" t="s">
        <v>130</v>
      </c>
      <c r="C105" s="35"/>
      <c r="D105" s="35">
        <v>82800</v>
      </c>
      <c r="E105" s="35">
        <v>82800</v>
      </c>
      <c r="F105" s="35">
        <v>20700</v>
      </c>
      <c r="G105" s="35">
        <v>20700</v>
      </c>
      <c r="H105" s="35">
        <v>20700</v>
      </c>
      <c r="I105" s="29">
        <f t="shared" si="19"/>
        <v>62100</v>
      </c>
      <c r="J105" s="35">
        <v>52494.82</v>
      </c>
      <c r="K105" s="30" t="e">
        <f t="shared" si="11"/>
        <v>#DIV/0!</v>
      </c>
      <c r="L105" s="29">
        <f t="shared" si="12"/>
        <v>52494.82</v>
      </c>
      <c r="M105" s="30">
        <f t="shared" si="13"/>
        <v>63.399541062801937</v>
      </c>
      <c r="N105" s="29">
        <f t="shared" si="14"/>
        <v>-30305.18</v>
      </c>
      <c r="O105" s="30">
        <f t="shared" si="15"/>
        <v>63.399541062801937</v>
      </c>
      <c r="P105" s="29">
        <f t="shared" si="16"/>
        <v>-30305.18</v>
      </c>
      <c r="Q105" s="30">
        <f t="shared" si="17"/>
        <v>84.53272141706924</v>
      </c>
      <c r="R105" s="29">
        <f t="shared" si="18"/>
        <v>-9605.18</v>
      </c>
      <c r="S105" s="18"/>
    </row>
    <row r="106" spans="1:19" ht="25.5" outlineLevel="1" collapsed="1">
      <c r="A106" s="23" t="s">
        <v>131</v>
      </c>
      <c r="B106" s="31" t="s">
        <v>132</v>
      </c>
      <c r="C106" s="32">
        <v>17004.740000000002</v>
      </c>
      <c r="D106" s="32">
        <v>20800</v>
      </c>
      <c r="E106" s="32">
        <v>20800</v>
      </c>
      <c r="F106" s="32">
        <v>12000</v>
      </c>
      <c r="G106" s="32">
        <v>3000</v>
      </c>
      <c r="H106" s="32">
        <v>3000</v>
      </c>
      <c r="I106" s="29">
        <f t="shared" si="19"/>
        <v>18000</v>
      </c>
      <c r="J106" s="32">
        <v>34746.89</v>
      </c>
      <c r="K106" s="30">
        <f t="shared" si="11"/>
        <v>204.3364967650196</v>
      </c>
      <c r="L106" s="29">
        <f t="shared" si="12"/>
        <v>17742.149999999998</v>
      </c>
      <c r="M106" s="30">
        <f t="shared" si="13"/>
        <v>167.05235576923076</v>
      </c>
      <c r="N106" s="29">
        <f t="shared" si="14"/>
        <v>13946.89</v>
      </c>
      <c r="O106" s="30">
        <f t="shared" si="15"/>
        <v>167.05235576923076</v>
      </c>
      <c r="P106" s="29">
        <f t="shared" si="16"/>
        <v>13946.89</v>
      </c>
      <c r="Q106" s="30">
        <f t="shared" si="17"/>
        <v>193.03827777777778</v>
      </c>
      <c r="R106" s="29">
        <f t="shared" si="18"/>
        <v>16746.89</v>
      </c>
      <c r="S106" s="17"/>
    </row>
    <row r="107" spans="1:19" ht="25.5" hidden="1" outlineLevel="2">
      <c r="A107" s="23" t="s">
        <v>133</v>
      </c>
      <c r="B107" s="31" t="s">
        <v>134</v>
      </c>
      <c r="C107" s="32"/>
      <c r="D107" s="32">
        <v>20800</v>
      </c>
      <c r="E107" s="32">
        <v>20800</v>
      </c>
      <c r="F107" s="32">
        <v>12000</v>
      </c>
      <c r="G107" s="32">
        <v>3000</v>
      </c>
      <c r="H107" s="32">
        <v>3000</v>
      </c>
      <c r="I107" s="29">
        <f t="shared" si="19"/>
        <v>18000</v>
      </c>
      <c r="J107" s="32">
        <v>34746.89</v>
      </c>
      <c r="K107" s="30" t="e">
        <f t="shared" si="11"/>
        <v>#DIV/0!</v>
      </c>
      <c r="L107" s="29">
        <f t="shared" si="12"/>
        <v>34746.89</v>
      </c>
      <c r="M107" s="30">
        <f t="shared" si="13"/>
        <v>167.05235576923076</v>
      </c>
      <c r="N107" s="29">
        <f t="shared" si="14"/>
        <v>13946.89</v>
      </c>
      <c r="O107" s="30">
        <f t="shared" si="15"/>
        <v>167.05235576923076</v>
      </c>
      <c r="P107" s="29">
        <f t="shared" si="16"/>
        <v>13946.89</v>
      </c>
      <c r="Q107" s="30">
        <f t="shared" si="17"/>
        <v>193.03827777777778</v>
      </c>
      <c r="R107" s="29">
        <f t="shared" si="18"/>
        <v>16746.89</v>
      </c>
      <c r="S107" s="17"/>
    </row>
    <row r="108" spans="1:19" ht="38.25" hidden="1" outlineLevel="3">
      <c r="A108" s="23" t="s">
        <v>135</v>
      </c>
      <c r="B108" s="31" t="s">
        <v>136</v>
      </c>
      <c r="C108" s="32"/>
      <c r="D108" s="32">
        <v>12000</v>
      </c>
      <c r="E108" s="32">
        <v>12000</v>
      </c>
      <c r="F108" s="32">
        <v>9000</v>
      </c>
      <c r="G108" s="32">
        <v>1000</v>
      </c>
      <c r="H108" s="32">
        <v>1000</v>
      </c>
      <c r="I108" s="29">
        <f t="shared" si="19"/>
        <v>11000</v>
      </c>
      <c r="J108" s="32">
        <v>35823.870000000003</v>
      </c>
      <c r="K108" s="30" t="e">
        <f t="shared" si="11"/>
        <v>#DIV/0!</v>
      </c>
      <c r="L108" s="29">
        <f t="shared" si="12"/>
        <v>35823.870000000003</v>
      </c>
      <c r="M108" s="30">
        <f t="shared" si="13"/>
        <v>298.53225000000003</v>
      </c>
      <c r="N108" s="29">
        <f t="shared" si="14"/>
        <v>23823.870000000003</v>
      </c>
      <c r="O108" s="30">
        <f t="shared" si="15"/>
        <v>298.53225000000003</v>
      </c>
      <c r="P108" s="29">
        <f t="shared" si="16"/>
        <v>23823.870000000003</v>
      </c>
      <c r="Q108" s="30">
        <f t="shared" si="17"/>
        <v>325.67154545454548</v>
      </c>
      <c r="R108" s="29">
        <f t="shared" si="18"/>
        <v>24823.870000000003</v>
      </c>
      <c r="S108" s="17"/>
    </row>
    <row r="109" spans="1:19" ht="102" hidden="1" outlineLevel="4">
      <c r="A109" s="23" t="s">
        <v>137</v>
      </c>
      <c r="B109" s="31" t="s">
        <v>138</v>
      </c>
      <c r="C109" s="32"/>
      <c r="D109" s="32">
        <v>12000</v>
      </c>
      <c r="E109" s="32">
        <v>12000</v>
      </c>
      <c r="F109" s="32">
        <v>9000</v>
      </c>
      <c r="G109" s="32">
        <v>1000</v>
      </c>
      <c r="H109" s="32">
        <v>1000</v>
      </c>
      <c r="I109" s="29">
        <f t="shared" si="19"/>
        <v>11000</v>
      </c>
      <c r="J109" s="32">
        <v>35823.870000000003</v>
      </c>
      <c r="K109" s="30" t="e">
        <f t="shared" si="11"/>
        <v>#DIV/0!</v>
      </c>
      <c r="L109" s="29">
        <f t="shared" si="12"/>
        <v>35823.870000000003</v>
      </c>
      <c r="M109" s="30">
        <f t="shared" si="13"/>
        <v>298.53225000000003</v>
      </c>
      <c r="N109" s="29">
        <f t="shared" si="14"/>
        <v>23823.870000000003</v>
      </c>
      <c r="O109" s="30">
        <f t="shared" si="15"/>
        <v>298.53225000000003</v>
      </c>
      <c r="P109" s="29">
        <f t="shared" si="16"/>
        <v>23823.870000000003</v>
      </c>
      <c r="Q109" s="30">
        <f t="shared" si="17"/>
        <v>325.67154545454548</v>
      </c>
      <c r="R109" s="29">
        <f t="shared" si="18"/>
        <v>24823.870000000003</v>
      </c>
      <c r="S109" s="17"/>
    </row>
    <row r="110" spans="1:19" ht="102" hidden="1" outlineLevel="7">
      <c r="A110" s="33" t="s">
        <v>137</v>
      </c>
      <c r="B110" s="34" t="s">
        <v>138</v>
      </c>
      <c r="C110" s="35"/>
      <c r="D110" s="35">
        <v>12000</v>
      </c>
      <c r="E110" s="35">
        <v>12000</v>
      </c>
      <c r="F110" s="35">
        <v>9000</v>
      </c>
      <c r="G110" s="35">
        <v>1000</v>
      </c>
      <c r="H110" s="35">
        <v>1000</v>
      </c>
      <c r="I110" s="29">
        <f t="shared" si="19"/>
        <v>11000</v>
      </c>
      <c r="J110" s="35">
        <v>35823.870000000003</v>
      </c>
      <c r="K110" s="30" t="e">
        <f t="shared" si="11"/>
        <v>#DIV/0!</v>
      </c>
      <c r="L110" s="29">
        <f t="shared" si="12"/>
        <v>35823.870000000003</v>
      </c>
      <c r="M110" s="30">
        <f t="shared" si="13"/>
        <v>298.53225000000003</v>
      </c>
      <c r="N110" s="29">
        <f t="shared" si="14"/>
        <v>23823.870000000003</v>
      </c>
      <c r="O110" s="30">
        <f t="shared" si="15"/>
        <v>298.53225000000003</v>
      </c>
      <c r="P110" s="29">
        <f t="shared" si="16"/>
        <v>23823.870000000003</v>
      </c>
      <c r="Q110" s="30">
        <f t="shared" si="17"/>
        <v>325.67154545454548</v>
      </c>
      <c r="R110" s="29">
        <f t="shared" si="18"/>
        <v>24823.870000000003</v>
      </c>
      <c r="S110" s="18"/>
    </row>
    <row r="111" spans="1:19" ht="25.5" hidden="1" outlineLevel="3">
      <c r="A111" s="23" t="s">
        <v>139</v>
      </c>
      <c r="B111" s="31" t="s">
        <v>140</v>
      </c>
      <c r="C111" s="32"/>
      <c r="D111" s="32">
        <v>8800</v>
      </c>
      <c r="E111" s="32">
        <v>8800</v>
      </c>
      <c r="F111" s="32">
        <v>3000</v>
      </c>
      <c r="G111" s="32">
        <v>2000</v>
      </c>
      <c r="H111" s="32">
        <v>2000</v>
      </c>
      <c r="I111" s="29">
        <f t="shared" si="19"/>
        <v>7000</v>
      </c>
      <c r="J111" s="32">
        <v>-1501.98</v>
      </c>
      <c r="K111" s="30" t="e">
        <f t="shared" si="11"/>
        <v>#DIV/0!</v>
      </c>
      <c r="L111" s="29">
        <f t="shared" si="12"/>
        <v>-1501.98</v>
      </c>
      <c r="M111" s="30">
        <f t="shared" si="13"/>
        <v>-17.067954545454544</v>
      </c>
      <c r="N111" s="29">
        <f t="shared" si="14"/>
        <v>-10301.98</v>
      </c>
      <c r="O111" s="30">
        <f t="shared" si="15"/>
        <v>-17.067954545454544</v>
      </c>
      <c r="P111" s="29">
        <f t="shared" si="16"/>
        <v>-10301.98</v>
      </c>
      <c r="Q111" s="30">
        <f t="shared" si="17"/>
        <v>-21.456857142857146</v>
      </c>
      <c r="R111" s="29">
        <f t="shared" si="18"/>
        <v>-8501.98</v>
      </c>
      <c r="S111" s="17"/>
    </row>
    <row r="112" spans="1:19" ht="89.25" hidden="1" outlineLevel="4">
      <c r="A112" s="23" t="s">
        <v>141</v>
      </c>
      <c r="B112" s="31" t="s">
        <v>142</v>
      </c>
      <c r="C112" s="32"/>
      <c r="D112" s="32">
        <v>8800</v>
      </c>
      <c r="E112" s="32">
        <v>8800</v>
      </c>
      <c r="F112" s="32">
        <v>3000</v>
      </c>
      <c r="G112" s="32">
        <v>2000</v>
      </c>
      <c r="H112" s="32">
        <v>2000</v>
      </c>
      <c r="I112" s="29">
        <f t="shared" si="19"/>
        <v>7000</v>
      </c>
      <c r="J112" s="32">
        <v>0</v>
      </c>
      <c r="K112" s="30" t="e">
        <f t="shared" si="11"/>
        <v>#DIV/0!</v>
      </c>
      <c r="L112" s="29">
        <f t="shared" si="12"/>
        <v>0</v>
      </c>
      <c r="M112" s="30">
        <f t="shared" si="13"/>
        <v>0</v>
      </c>
      <c r="N112" s="29">
        <f t="shared" si="14"/>
        <v>-8800</v>
      </c>
      <c r="O112" s="30">
        <f t="shared" si="15"/>
        <v>0</v>
      </c>
      <c r="P112" s="29">
        <f t="shared" si="16"/>
        <v>-8800</v>
      </c>
      <c r="Q112" s="30">
        <f t="shared" si="17"/>
        <v>0</v>
      </c>
      <c r="R112" s="29">
        <f t="shared" si="18"/>
        <v>-7000</v>
      </c>
      <c r="S112" s="17"/>
    </row>
    <row r="113" spans="1:19" ht="89.25" hidden="1" outlineLevel="7">
      <c r="A113" s="33" t="s">
        <v>141</v>
      </c>
      <c r="B113" s="34" t="s">
        <v>142</v>
      </c>
      <c r="C113" s="35"/>
      <c r="D113" s="35">
        <v>8800</v>
      </c>
      <c r="E113" s="35">
        <v>8800</v>
      </c>
      <c r="F113" s="35">
        <v>3000</v>
      </c>
      <c r="G113" s="35">
        <v>2000</v>
      </c>
      <c r="H113" s="35">
        <v>2000</v>
      </c>
      <c r="I113" s="29">
        <f t="shared" si="19"/>
        <v>7000</v>
      </c>
      <c r="J113" s="35">
        <v>0</v>
      </c>
      <c r="K113" s="30" t="e">
        <f t="shared" si="11"/>
        <v>#DIV/0!</v>
      </c>
      <c r="L113" s="29">
        <f t="shared" si="12"/>
        <v>0</v>
      </c>
      <c r="M113" s="30">
        <f t="shared" si="13"/>
        <v>0</v>
      </c>
      <c r="N113" s="29">
        <f t="shared" si="14"/>
        <v>-8800</v>
      </c>
      <c r="O113" s="30">
        <f t="shared" si="15"/>
        <v>0</v>
      </c>
      <c r="P113" s="29">
        <f t="shared" si="16"/>
        <v>-8800</v>
      </c>
      <c r="Q113" s="30">
        <f t="shared" si="17"/>
        <v>0</v>
      </c>
      <c r="R113" s="29">
        <f t="shared" si="18"/>
        <v>-7000</v>
      </c>
      <c r="S113" s="18"/>
    </row>
    <row r="114" spans="1:19" ht="25.5" hidden="1" outlineLevel="4">
      <c r="A114" s="23" t="s">
        <v>143</v>
      </c>
      <c r="B114" s="31" t="s">
        <v>144</v>
      </c>
      <c r="C114" s="32"/>
      <c r="D114" s="32">
        <v>0</v>
      </c>
      <c r="E114" s="32">
        <v>0</v>
      </c>
      <c r="F114" s="32">
        <v>0</v>
      </c>
      <c r="G114" s="32">
        <v>0</v>
      </c>
      <c r="H114" s="32">
        <v>0</v>
      </c>
      <c r="I114" s="29">
        <f t="shared" si="19"/>
        <v>0</v>
      </c>
      <c r="J114" s="32">
        <v>-1816.08</v>
      </c>
      <c r="K114" s="30" t="e">
        <f t="shared" si="11"/>
        <v>#DIV/0!</v>
      </c>
      <c r="L114" s="29">
        <f t="shared" si="12"/>
        <v>-1816.08</v>
      </c>
      <c r="M114" s="30" t="e">
        <f t="shared" si="13"/>
        <v>#DIV/0!</v>
      </c>
      <c r="N114" s="29">
        <f t="shared" si="14"/>
        <v>-1816.08</v>
      </c>
      <c r="O114" s="30" t="e">
        <f t="shared" si="15"/>
        <v>#DIV/0!</v>
      </c>
      <c r="P114" s="29">
        <f t="shared" si="16"/>
        <v>-1816.08</v>
      </c>
      <c r="Q114" s="30" t="e">
        <f t="shared" si="17"/>
        <v>#DIV/0!</v>
      </c>
      <c r="R114" s="29">
        <f t="shared" si="18"/>
        <v>-1816.08</v>
      </c>
      <c r="S114" s="17"/>
    </row>
    <row r="115" spans="1:19" ht="89.25" hidden="1" outlineLevel="5">
      <c r="A115" s="23" t="s">
        <v>145</v>
      </c>
      <c r="B115" s="31" t="s">
        <v>146</v>
      </c>
      <c r="C115" s="32"/>
      <c r="D115" s="32">
        <v>0</v>
      </c>
      <c r="E115" s="32">
        <v>0</v>
      </c>
      <c r="F115" s="32">
        <v>0</v>
      </c>
      <c r="G115" s="32">
        <v>0</v>
      </c>
      <c r="H115" s="32">
        <v>0</v>
      </c>
      <c r="I115" s="29">
        <f t="shared" si="19"/>
        <v>0</v>
      </c>
      <c r="J115" s="32">
        <v>-1816.08</v>
      </c>
      <c r="K115" s="30" t="e">
        <f t="shared" si="11"/>
        <v>#DIV/0!</v>
      </c>
      <c r="L115" s="29">
        <f t="shared" si="12"/>
        <v>-1816.08</v>
      </c>
      <c r="M115" s="30" t="e">
        <f t="shared" si="13"/>
        <v>#DIV/0!</v>
      </c>
      <c r="N115" s="29">
        <f t="shared" si="14"/>
        <v>-1816.08</v>
      </c>
      <c r="O115" s="30" t="e">
        <f t="shared" si="15"/>
        <v>#DIV/0!</v>
      </c>
      <c r="P115" s="29">
        <f t="shared" si="16"/>
        <v>-1816.08</v>
      </c>
      <c r="Q115" s="30" t="e">
        <f t="shared" si="17"/>
        <v>#DIV/0!</v>
      </c>
      <c r="R115" s="29">
        <f t="shared" si="18"/>
        <v>-1816.08</v>
      </c>
      <c r="S115" s="17"/>
    </row>
    <row r="116" spans="1:19" ht="76.5" hidden="1" outlineLevel="7">
      <c r="A116" s="33" t="s">
        <v>145</v>
      </c>
      <c r="B116" s="34" t="s">
        <v>146</v>
      </c>
      <c r="C116" s="35"/>
      <c r="D116" s="35">
        <v>0</v>
      </c>
      <c r="E116" s="35">
        <v>0</v>
      </c>
      <c r="F116" s="35">
        <v>0</v>
      </c>
      <c r="G116" s="35">
        <v>0</v>
      </c>
      <c r="H116" s="35">
        <v>0</v>
      </c>
      <c r="I116" s="29">
        <f t="shared" si="19"/>
        <v>0</v>
      </c>
      <c r="J116" s="35">
        <v>-1816.08</v>
      </c>
      <c r="K116" s="30" t="e">
        <f t="shared" si="11"/>
        <v>#DIV/0!</v>
      </c>
      <c r="L116" s="29">
        <f t="shared" si="12"/>
        <v>-1816.08</v>
      </c>
      <c r="M116" s="30" t="e">
        <f t="shared" si="13"/>
        <v>#DIV/0!</v>
      </c>
      <c r="N116" s="29">
        <f t="shared" si="14"/>
        <v>-1816.08</v>
      </c>
      <c r="O116" s="30" t="e">
        <f t="shared" si="15"/>
        <v>#DIV/0!</v>
      </c>
      <c r="P116" s="29">
        <f t="shared" si="16"/>
        <v>-1816.08</v>
      </c>
      <c r="Q116" s="30" t="e">
        <f t="shared" si="17"/>
        <v>#DIV/0!</v>
      </c>
      <c r="R116" s="29">
        <f t="shared" si="18"/>
        <v>-1816.08</v>
      </c>
      <c r="S116" s="18"/>
    </row>
    <row r="117" spans="1:19" ht="25.5" hidden="1" outlineLevel="4">
      <c r="A117" s="23" t="s">
        <v>147</v>
      </c>
      <c r="B117" s="31" t="s">
        <v>148</v>
      </c>
      <c r="C117" s="32"/>
      <c r="D117" s="32">
        <v>0</v>
      </c>
      <c r="E117" s="32">
        <v>0</v>
      </c>
      <c r="F117" s="32">
        <v>0</v>
      </c>
      <c r="G117" s="32">
        <v>0</v>
      </c>
      <c r="H117" s="32">
        <v>0</v>
      </c>
      <c r="I117" s="29">
        <f t="shared" si="19"/>
        <v>0</v>
      </c>
      <c r="J117" s="32">
        <v>314.10000000000002</v>
      </c>
      <c r="K117" s="30" t="e">
        <f t="shared" si="11"/>
        <v>#DIV/0!</v>
      </c>
      <c r="L117" s="29">
        <f t="shared" si="12"/>
        <v>314.10000000000002</v>
      </c>
      <c r="M117" s="30" t="e">
        <f t="shared" si="13"/>
        <v>#DIV/0!</v>
      </c>
      <c r="N117" s="29">
        <f t="shared" si="14"/>
        <v>314.10000000000002</v>
      </c>
      <c r="O117" s="30" t="e">
        <f t="shared" si="15"/>
        <v>#DIV/0!</v>
      </c>
      <c r="P117" s="29">
        <f t="shared" si="16"/>
        <v>314.10000000000002</v>
      </c>
      <c r="Q117" s="30" t="e">
        <f t="shared" si="17"/>
        <v>#DIV/0!</v>
      </c>
      <c r="R117" s="29">
        <f t="shared" si="18"/>
        <v>314.10000000000002</v>
      </c>
      <c r="S117" s="17"/>
    </row>
    <row r="118" spans="1:19" ht="89.25" hidden="1" outlineLevel="5">
      <c r="A118" s="23" t="s">
        <v>149</v>
      </c>
      <c r="B118" s="31" t="s">
        <v>150</v>
      </c>
      <c r="C118" s="32"/>
      <c r="D118" s="32">
        <v>0</v>
      </c>
      <c r="E118" s="32">
        <v>0</v>
      </c>
      <c r="F118" s="32">
        <v>0</v>
      </c>
      <c r="G118" s="32">
        <v>0</v>
      </c>
      <c r="H118" s="32">
        <v>0</v>
      </c>
      <c r="I118" s="29">
        <f t="shared" si="19"/>
        <v>0</v>
      </c>
      <c r="J118" s="32">
        <v>314.10000000000002</v>
      </c>
      <c r="K118" s="30" t="e">
        <f t="shared" si="11"/>
        <v>#DIV/0!</v>
      </c>
      <c r="L118" s="29">
        <f t="shared" si="12"/>
        <v>314.10000000000002</v>
      </c>
      <c r="M118" s="30" t="e">
        <f t="shared" si="13"/>
        <v>#DIV/0!</v>
      </c>
      <c r="N118" s="29">
        <f t="shared" si="14"/>
        <v>314.10000000000002</v>
      </c>
      <c r="O118" s="30" t="e">
        <f t="shared" si="15"/>
        <v>#DIV/0!</v>
      </c>
      <c r="P118" s="29">
        <f t="shared" si="16"/>
        <v>314.10000000000002</v>
      </c>
      <c r="Q118" s="30" t="e">
        <f t="shared" si="17"/>
        <v>#DIV/0!</v>
      </c>
      <c r="R118" s="29">
        <f t="shared" si="18"/>
        <v>314.10000000000002</v>
      </c>
      <c r="S118" s="17"/>
    </row>
    <row r="119" spans="1:19" ht="89.25" hidden="1" outlineLevel="7">
      <c r="A119" s="33" t="s">
        <v>149</v>
      </c>
      <c r="B119" s="34" t="s">
        <v>150</v>
      </c>
      <c r="C119" s="35"/>
      <c r="D119" s="35">
        <v>0</v>
      </c>
      <c r="E119" s="35">
        <v>0</v>
      </c>
      <c r="F119" s="35">
        <v>0</v>
      </c>
      <c r="G119" s="35">
        <v>0</v>
      </c>
      <c r="H119" s="35">
        <v>0</v>
      </c>
      <c r="I119" s="29">
        <f t="shared" si="19"/>
        <v>0</v>
      </c>
      <c r="J119" s="35">
        <v>314.10000000000002</v>
      </c>
      <c r="K119" s="30" t="e">
        <f t="shared" si="11"/>
        <v>#DIV/0!</v>
      </c>
      <c r="L119" s="29">
        <f t="shared" si="12"/>
        <v>314.10000000000002</v>
      </c>
      <c r="M119" s="30" t="e">
        <f t="shared" si="13"/>
        <v>#DIV/0!</v>
      </c>
      <c r="N119" s="29">
        <f t="shared" si="14"/>
        <v>314.10000000000002</v>
      </c>
      <c r="O119" s="30" t="e">
        <f t="shared" si="15"/>
        <v>#DIV/0!</v>
      </c>
      <c r="P119" s="29">
        <f t="shared" si="16"/>
        <v>314.10000000000002</v>
      </c>
      <c r="Q119" s="30" t="e">
        <f t="shared" si="17"/>
        <v>#DIV/0!</v>
      </c>
      <c r="R119" s="29">
        <f t="shared" si="18"/>
        <v>314.10000000000002</v>
      </c>
      <c r="S119" s="18"/>
    </row>
    <row r="120" spans="1:19" ht="63.75" hidden="1" outlineLevel="3">
      <c r="A120" s="23" t="s">
        <v>151</v>
      </c>
      <c r="B120" s="31" t="s">
        <v>152</v>
      </c>
      <c r="C120" s="32"/>
      <c r="D120" s="32">
        <v>0</v>
      </c>
      <c r="E120" s="32">
        <v>0</v>
      </c>
      <c r="F120" s="32">
        <v>0</v>
      </c>
      <c r="G120" s="32">
        <v>0</v>
      </c>
      <c r="H120" s="32">
        <v>0</v>
      </c>
      <c r="I120" s="29">
        <f t="shared" si="19"/>
        <v>0</v>
      </c>
      <c r="J120" s="32">
        <v>425</v>
      </c>
      <c r="K120" s="30" t="e">
        <f t="shared" si="11"/>
        <v>#DIV/0!</v>
      </c>
      <c r="L120" s="29">
        <f t="shared" si="12"/>
        <v>425</v>
      </c>
      <c r="M120" s="30" t="e">
        <f t="shared" si="13"/>
        <v>#DIV/0!</v>
      </c>
      <c r="N120" s="29">
        <f t="shared" si="14"/>
        <v>425</v>
      </c>
      <c r="O120" s="30" t="e">
        <f t="shared" si="15"/>
        <v>#DIV/0!</v>
      </c>
      <c r="P120" s="29">
        <f t="shared" si="16"/>
        <v>425</v>
      </c>
      <c r="Q120" s="30" t="e">
        <f t="shared" si="17"/>
        <v>#DIV/0!</v>
      </c>
      <c r="R120" s="29">
        <f t="shared" si="18"/>
        <v>425</v>
      </c>
      <c r="S120" s="17"/>
    </row>
    <row r="121" spans="1:19" ht="127.5" hidden="1" outlineLevel="4">
      <c r="A121" s="23" t="s">
        <v>153</v>
      </c>
      <c r="B121" s="38" t="s">
        <v>154</v>
      </c>
      <c r="C121" s="32"/>
      <c r="D121" s="32">
        <v>0</v>
      </c>
      <c r="E121" s="32">
        <v>0</v>
      </c>
      <c r="F121" s="32">
        <v>0</v>
      </c>
      <c r="G121" s="32">
        <v>0</v>
      </c>
      <c r="H121" s="32">
        <v>0</v>
      </c>
      <c r="I121" s="29">
        <f t="shared" si="19"/>
        <v>0</v>
      </c>
      <c r="J121" s="32">
        <v>425</v>
      </c>
      <c r="K121" s="30" t="e">
        <f t="shared" si="11"/>
        <v>#DIV/0!</v>
      </c>
      <c r="L121" s="29">
        <f t="shared" si="12"/>
        <v>425</v>
      </c>
      <c r="M121" s="30" t="e">
        <f t="shared" si="13"/>
        <v>#DIV/0!</v>
      </c>
      <c r="N121" s="29">
        <f t="shared" si="14"/>
        <v>425</v>
      </c>
      <c r="O121" s="30" t="e">
        <f t="shared" si="15"/>
        <v>#DIV/0!</v>
      </c>
      <c r="P121" s="29">
        <f t="shared" si="16"/>
        <v>425</v>
      </c>
      <c r="Q121" s="30" t="e">
        <f t="shared" si="17"/>
        <v>#DIV/0!</v>
      </c>
      <c r="R121" s="29">
        <f t="shared" si="18"/>
        <v>425</v>
      </c>
      <c r="S121" s="17"/>
    </row>
    <row r="122" spans="1:19" ht="114.75" hidden="1" outlineLevel="7">
      <c r="A122" s="33" t="s">
        <v>153</v>
      </c>
      <c r="B122" s="39" t="s">
        <v>154</v>
      </c>
      <c r="C122" s="35"/>
      <c r="D122" s="35">
        <v>0</v>
      </c>
      <c r="E122" s="35">
        <v>0</v>
      </c>
      <c r="F122" s="35">
        <v>0</v>
      </c>
      <c r="G122" s="35">
        <v>0</v>
      </c>
      <c r="H122" s="35">
        <v>0</v>
      </c>
      <c r="I122" s="29">
        <f t="shared" si="19"/>
        <v>0</v>
      </c>
      <c r="J122" s="35">
        <v>425</v>
      </c>
      <c r="K122" s="30" t="e">
        <f t="shared" si="11"/>
        <v>#DIV/0!</v>
      </c>
      <c r="L122" s="29">
        <f t="shared" si="12"/>
        <v>425</v>
      </c>
      <c r="M122" s="30" t="e">
        <f t="shared" si="13"/>
        <v>#DIV/0!</v>
      </c>
      <c r="N122" s="29">
        <f t="shared" si="14"/>
        <v>425</v>
      </c>
      <c r="O122" s="30" t="e">
        <f t="shared" si="15"/>
        <v>#DIV/0!</v>
      </c>
      <c r="P122" s="29">
        <f t="shared" si="16"/>
        <v>425</v>
      </c>
      <c r="Q122" s="30" t="e">
        <f t="shared" si="17"/>
        <v>#DIV/0!</v>
      </c>
      <c r="R122" s="29">
        <f t="shared" si="18"/>
        <v>425</v>
      </c>
      <c r="S122" s="18"/>
    </row>
    <row r="123" spans="1:19" ht="51" outlineLevel="1">
      <c r="A123" s="23" t="s">
        <v>155</v>
      </c>
      <c r="B123" s="31" t="s">
        <v>156</v>
      </c>
      <c r="C123" s="32">
        <f>C124+C128</f>
        <v>4111222.01</v>
      </c>
      <c r="D123" s="32">
        <v>5932200</v>
      </c>
      <c r="E123" s="32">
        <v>7985801.7199999997</v>
      </c>
      <c r="F123" s="32">
        <v>1342400</v>
      </c>
      <c r="G123" s="32">
        <v>1942200</v>
      </c>
      <c r="H123" s="32">
        <v>3002101.72</v>
      </c>
      <c r="I123" s="29">
        <f t="shared" si="19"/>
        <v>6286701.7200000007</v>
      </c>
      <c r="J123" s="32">
        <v>4589582.04</v>
      </c>
      <c r="K123" s="30">
        <f t="shared" si="11"/>
        <v>111.63547064197587</v>
      </c>
      <c r="L123" s="29">
        <f t="shared" si="12"/>
        <v>478360.03000000026</v>
      </c>
      <c r="M123" s="30">
        <f t="shared" si="13"/>
        <v>77.367284312733901</v>
      </c>
      <c r="N123" s="29">
        <f t="shared" si="14"/>
        <v>-1342617.96</v>
      </c>
      <c r="O123" s="30">
        <f t="shared" si="15"/>
        <v>57.471775545160916</v>
      </c>
      <c r="P123" s="29">
        <f t="shared" si="16"/>
        <v>-3396219.6799999997</v>
      </c>
      <c r="Q123" s="30">
        <f t="shared" si="17"/>
        <v>73.004609482251681</v>
      </c>
      <c r="R123" s="29">
        <f t="shared" si="18"/>
        <v>-1697119.6800000006</v>
      </c>
      <c r="S123" s="17"/>
    </row>
    <row r="124" spans="1:19" s="13" customFormat="1" ht="25.5" outlineLevel="2" collapsed="1">
      <c r="A124" s="33" t="s">
        <v>157</v>
      </c>
      <c r="B124" s="34" t="s">
        <v>158</v>
      </c>
      <c r="C124" s="35">
        <v>3614173.25</v>
      </c>
      <c r="D124" s="35">
        <v>5370500</v>
      </c>
      <c r="E124" s="35">
        <v>5439101.7199999997</v>
      </c>
      <c r="F124" s="35">
        <v>1222200</v>
      </c>
      <c r="G124" s="35">
        <v>1559600</v>
      </c>
      <c r="H124" s="35">
        <v>1128701.72</v>
      </c>
      <c r="I124" s="36">
        <f t="shared" si="19"/>
        <v>3910501.7199999997</v>
      </c>
      <c r="J124" s="35">
        <v>3906946.54</v>
      </c>
      <c r="K124" s="37">
        <f t="shared" si="11"/>
        <v>108.10069882510476</v>
      </c>
      <c r="L124" s="36">
        <f t="shared" si="12"/>
        <v>292773.29000000004</v>
      </c>
      <c r="M124" s="37">
        <f t="shared" si="13"/>
        <v>72.748283027651055</v>
      </c>
      <c r="N124" s="36">
        <f t="shared" si="14"/>
        <v>-1463553.46</v>
      </c>
      <c r="O124" s="37">
        <f t="shared" si="15"/>
        <v>71.830731270089217</v>
      </c>
      <c r="P124" s="36">
        <f t="shared" si="16"/>
        <v>-1532155.1799999997</v>
      </c>
      <c r="Q124" s="37">
        <f t="shared" si="17"/>
        <v>99.909086346086568</v>
      </c>
      <c r="R124" s="36">
        <f t="shared" si="18"/>
        <v>-3555.179999999702</v>
      </c>
      <c r="S124" s="18"/>
    </row>
    <row r="125" spans="1:19" s="13" customFormat="1" ht="25.5" hidden="1" outlineLevel="3">
      <c r="A125" s="33" t="s">
        <v>159</v>
      </c>
      <c r="B125" s="34" t="s">
        <v>160</v>
      </c>
      <c r="C125" s="35"/>
      <c r="D125" s="35">
        <v>5370500</v>
      </c>
      <c r="E125" s="35">
        <v>5439101.7199999997</v>
      </c>
      <c r="F125" s="35">
        <v>1222200</v>
      </c>
      <c r="G125" s="35">
        <v>1559600</v>
      </c>
      <c r="H125" s="35">
        <v>1128701.72</v>
      </c>
      <c r="I125" s="36">
        <f t="shared" si="19"/>
        <v>3910501.7199999997</v>
      </c>
      <c r="J125" s="35">
        <v>3906946.54</v>
      </c>
      <c r="K125" s="37" t="e">
        <f t="shared" si="11"/>
        <v>#DIV/0!</v>
      </c>
      <c r="L125" s="36">
        <f t="shared" si="12"/>
        <v>3906946.54</v>
      </c>
      <c r="M125" s="37">
        <f t="shared" si="13"/>
        <v>72.748283027651055</v>
      </c>
      <c r="N125" s="36">
        <f t="shared" si="14"/>
        <v>-1463553.46</v>
      </c>
      <c r="O125" s="37">
        <f t="shared" si="15"/>
        <v>71.830731270089217</v>
      </c>
      <c r="P125" s="36">
        <f t="shared" si="16"/>
        <v>-1532155.1799999997</v>
      </c>
      <c r="Q125" s="37">
        <f t="shared" si="17"/>
        <v>99.909086346086568</v>
      </c>
      <c r="R125" s="36">
        <f t="shared" si="18"/>
        <v>-3555.179999999702</v>
      </c>
      <c r="S125" s="18"/>
    </row>
    <row r="126" spans="1:19" s="13" customFormat="1" ht="38.25" hidden="1" outlineLevel="4">
      <c r="A126" s="33" t="s">
        <v>161</v>
      </c>
      <c r="B126" s="34" t="s">
        <v>162</v>
      </c>
      <c r="C126" s="35"/>
      <c r="D126" s="35">
        <v>5370500</v>
      </c>
      <c r="E126" s="35">
        <v>5439101.7199999997</v>
      </c>
      <c r="F126" s="35">
        <v>1222200</v>
      </c>
      <c r="G126" s="35">
        <v>1559600</v>
      </c>
      <c r="H126" s="35">
        <v>1128701.72</v>
      </c>
      <c r="I126" s="36">
        <f t="shared" si="19"/>
        <v>3910501.7199999997</v>
      </c>
      <c r="J126" s="35">
        <v>3906946.54</v>
      </c>
      <c r="K126" s="37" t="e">
        <f t="shared" si="11"/>
        <v>#DIV/0!</v>
      </c>
      <c r="L126" s="36">
        <f t="shared" si="12"/>
        <v>3906946.54</v>
      </c>
      <c r="M126" s="37">
        <f t="shared" si="13"/>
        <v>72.748283027651055</v>
      </c>
      <c r="N126" s="36">
        <f t="shared" si="14"/>
        <v>-1463553.46</v>
      </c>
      <c r="O126" s="37">
        <f t="shared" si="15"/>
        <v>71.830731270089217</v>
      </c>
      <c r="P126" s="36">
        <f t="shared" si="16"/>
        <v>-1532155.1799999997</v>
      </c>
      <c r="Q126" s="37">
        <f t="shared" si="17"/>
        <v>99.909086346086568</v>
      </c>
      <c r="R126" s="36">
        <f t="shared" si="18"/>
        <v>-3555.179999999702</v>
      </c>
      <c r="S126" s="18"/>
    </row>
    <row r="127" spans="1:19" s="13" customFormat="1" ht="38.25" hidden="1" outlineLevel="7">
      <c r="A127" s="33" t="s">
        <v>161</v>
      </c>
      <c r="B127" s="34" t="s">
        <v>162</v>
      </c>
      <c r="C127" s="35"/>
      <c r="D127" s="35">
        <v>5370500</v>
      </c>
      <c r="E127" s="35">
        <v>5439101.7199999997</v>
      </c>
      <c r="F127" s="35">
        <v>1222200</v>
      </c>
      <c r="G127" s="35">
        <v>1559600</v>
      </c>
      <c r="H127" s="35">
        <v>1128701.72</v>
      </c>
      <c r="I127" s="36">
        <f t="shared" si="19"/>
        <v>3910501.7199999997</v>
      </c>
      <c r="J127" s="35">
        <v>3906946.54</v>
      </c>
      <c r="K127" s="37" t="e">
        <f t="shared" si="11"/>
        <v>#DIV/0!</v>
      </c>
      <c r="L127" s="36">
        <f t="shared" si="12"/>
        <v>3906946.54</v>
      </c>
      <c r="M127" s="37">
        <f t="shared" si="13"/>
        <v>72.748283027651055</v>
      </c>
      <c r="N127" s="36">
        <f t="shared" si="14"/>
        <v>-1463553.46</v>
      </c>
      <c r="O127" s="37">
        <f t="shared" si="15"/>
        <v>71.830731270089217</v>
      </c>
      <c r="P127" s="36">
        <f t="shared" si="16"/>
        <v>-1532155.1799999997</v>
      </c>
      <c r="Q127" s="37">
        <f t="shared" si="17"/>
        <v>99.909086346086568</v>
      </c>
      <c r="R127" s="36">
        <f t="shared" si="18"/>
        <v>-3555.179999999702</v>
      </c>
      <c r="S127" s="18"/>
    </row>
    <row r="128" spans="1:19" s="13" customFormat="1" ht="25.5" outlineLevel="2">
      <c r="A128" s="33" t="s">
        <v>163</v>
      </c>
      <c r="B128" s="34" t="s">
        <v>164</v>
      </c>
      <c r="C128" s="35">
        <f>C129+C132</f>
        <v>497048.76</v>
      </c>
      <c r="D128" s="35">
        <v>561700</v>
      </c>
      <c r="E128" s="35">
        <v>2546700</v>
      </c>
      <c r="F128" s="35">
        <v>120200</v>
      </c>
      <c r="G128" s="35">
        <v>382600</v>
      </c>
      <c r="H128" s="35">
        <v>1873400</v>
      </c>
      <c r="I128" s="36">
        <f t="shared" si="19"/>
        <v>2376200</v>
      </c>
      <c r="J128" s="35">
        <v>682635.5</v>
      </c>
      <c r="K128" s="37">
        <f t="shared" si="11"/>
        <v>137.33773322359761</v>
      </c>
      <c r="L128" s="36">
        <f t="shared" si="12"/>
        <v>185586.74</v>
      </c>
      <c r="M128" s="37">
        <f t="shared" si="13"/>
        <v>121.53026526615631</v>
      </c>
      <c r="N128" s="36">
        <f t="shared" si="14"/>
        <v>120935.5</v>
      </c>
      <c r="O128" s="37">
        <f t="shared" si="15"/>
        <v>26.804708053559505</v>
      </c>
      <c r="P128" s="36">
        <f t="shared" si="16"/>
        <v>-1864064.5</v>
      </c>
      <c r="Q128" s="37">
        <f t="shared" si="17"/>
        <v>28.728032152175743</v>
      </c>
      <c r="R128" s="36">
        <f t="shared" si="18"/>
        <v>-1693564.5</v>
      </c>
      <c r="S128" s="18"/>
    </row>
    <row r="129" spans="1:19" s="13" customFormat="1" ht="38.25" outlineLevel="3" collapsed="1">
      <c r="A129" s="33" t="s">
        <v>165</v>
      </c>
      <c r="B129" s="34" t="s">
        <v>166</v>
      </c>
      <c r="C129" s="35">
        <v>350240.28</v>
      </c>
      <c r="D129" s="35">
        <v>561700</v>
      </c>
      <c r="E129" s="35">
        <v>561700</v>
      </c>
      <c r="F129" s="35">
        <v>112400</v>
      </c>
      <c r="G129" s="35">
        <v>147400</v>
      </c>
      <c r="H129" s="35">
        <v>131400</v>
      </c>
      <c r="I129" s="36">
        <f t="shared" si="19"/>
        <v>391200</v>
      </c>
      <c r="J129" s="35">
        <v>366558.74</v>
      </c>
      <c r="K129" s="37">
        <f t="shared" si="11"/>
        <v>104.65921852278098</v>
      </c>
      <c r="L129" s="36">
        <f t="shared" si="12"/>
        <v>16318.459999999963</v>
      </c>
      <c r="M129" s="37">
        <f t="shared" si="13"/>
        <v>65.258810753071032</v>
      </c>
      <c r="N129" s="36">
        <f t="shared" si="14"/>
        <v>-195141.26</v>
      </c>
      <c r="O129" s="37">
        <f t="shared" si="15"/>
        <v>65.258810753071032</v>
      </c>
      <c r="P129" s="36">
        <f t="shared" si="16"/>
        <v>-195141.26</v>
      </c>
      <c r="Q129" s="37">
        <f t="shared" si="17"/>
        <v>93.701109406952966</v>
      </c>
      <c r="R129" s="36">
        <f t="shared" si="18"/>
        <v>-24641.260000000009</v>
      </c>
      <c r="S129" s="18"/>
    </row>
    <row r="130" spans="1:19" s="13" customFormat="1" ht="51" hidden="1" outlineLevel="4">
      <c r="A130" s="33" t="s">
        <v>167</v>
      </c>
      <c r="B130" s="34" t="s">
        <v>168</v>
      </c>
      <c r="C130" s="35"/>
      <c r="D130" s="35">
        <v>561700</v>
      </c>
      <c r="E130" s="35">
        <v>561700</v>
      </c>
      <c r="F130" s="35">
        <v>112400</v>
      </c>
      <c r="G130" s="35">
        <v>147400</v>
      </c>
      <c r="H130" s="35">
        <v>131400</v>
      </c>
      <c r="I130" s="36">
        <f t="shared" si="19"/>
        <v>391200</v>
      </c>
      <c r="J130" s="35">
        <v>366558.74</v>
      </c>
      <c r="K130" s="37" t="e">
        <f t="shared" si="11"/>
        <v>#DIV/0!</v>
      </c>
      <c r="L130" s="36">
        <f t="shared" si="12"/>
        <v>366558.74</v>
      </c>
      <c r="M130" s="37">
        <f t="shared" si="13"/>
        <v>65.258810753071032</v>
      </c>
      <c r="N130" s="36">
        <f t="shared" si="14"/>
        <v>-195141.26</v>
      </c>
      <c r="O130" s="37">
        <f t="shared" si="15"/>
        <v>65.258810753071032</v>
      </c>
      <c r="P130" s="36">
        <f t="shared" si="16"/>
        <v>-195141.26</v>
      </c>
      <c r="Q130" s="37">
        <f t="shared" si="17"/>
        <v>93.701109406952966</v>
      </c>
      <c r="R130" s="36">
        <f t="shared" si="18"/>
        <v>-24641.260000000009</v>
      </c>
      <c r="S130" s="18"/>
    </row>
    <row r="131" spans="1:19" s="13" customFormat="1" ht="51" hidden="1" outlineLevel="7">
      <c r="A131" s="33" t="s">
        <v>167</v>
      </c>
      <c r="B131" s="34" t="s">
        <v>168</v>
      </c>
      <c r="C131" s="35"/>
      <c r="D131" s="35">
        <v>561700</v>
      </c>
      <c r="E131" s="35">
        <v>561700</v>
      </c>
      <c r="F131" s="35">
        <v>112400</v>
      </c>
      <c r="G131" s="35">
        <v>147400</v>
      </c>
      <c r="H131" s="35">
        <v>131400</v>
      </c>
      <c r="I131" s="36">
        <f t="shared" si="19"/>
        <v>391200</v>
      </c>
      <c r="J131" s="35">
        <v>366558.74</v>
      </c>
      <c r="K131" s="37" t="e">
        <f t="shared" si="11"/>
        <v>#DIV/0!</v>
      </c>
      <c r="L131" s="36">
        <f t="shared" si="12"/>
        <v>366558.74</v>
      </c>
      <c r="M131" s="37">
        <f t="shared" si="13"/>
        <v>65.258810753071032</v>
      </c>
      <c r="N131" s="36">
        <f t="shared" si="14"/>
        <v>-195141.26</v>
      </c>
      <c r="O131" s="37">
        <f t="shared" si="15"/>
        <v>65.258810753071032</v>
      </c>
      <c r="P131" s="36">
        <f t="shared" si="16"/>
        <v>-195141.26</v>
      </c>
      <c r="Q131" s="37">
        <f t="shared" si="17"/>
        <v>93.701109406952966</v>
      </c>
      <c r="R131" s="36">
        <f t="shared" si="18"/>
        <v>-24641.260000000009</v>
      </c>
      <c r="S131" s="18"/>
    </row>
    <row r="132" spans="1:19" s="13" customFormat="1" ht="25.5" outlineLevel="3" collapsed="1">
      <c r="A132" s="33" t="s">
        <v>169</v>
      </c>
      <c r="B132" s="34" t="s">
        <v>170</v>
      </c>
      <c r="C132" s="35">
        <v>146808.48000000001</v>
      </c>
      <c r="D132" s="35">
        <v>0</v>
      </c>
      <c r="E132" s="35">
        <v>1985000</v>
      </c>
      <c r="F132" s="35">
        <v>7800</v>
      </c>
      <c r="G132" s="35">
        <v>235200</v>
      </c>
      <c r="H132" s="35">
        <v>1742000</v>
      </c>
      <c r="I132" s="36">
        <f t="shared" si="19"/>
        <v>1985000</v>
      </c>
      <c r="J132" s="35">
        <v>316076.76</v>
      </c>
      <c r="K132" s="37">
        <f t="shared" si="11"/>
        <v>215.29870754059982</v>
      </c>
      <c r="L132" s="36">
        <f t="shared" si="12"/>
        <v>169268.28</v>
      </c>
      <c r="M132" s="37">
        <v>0</v>
      </c>
      <c r="N132" s="36">
        <f t="shared" si="14"/>
        <v>316076.76</v>
      </c>
      <c r="O132" s="37">
        <f t="shared" si="15"/>
        <v>15.923262468513855</v>
      </c>
      <c r="P132" s="36">
        <f t="shared" si="16"/>
        <v>-1668923.24</v>
      </c>
      <c r="Q132" s="37">
        <f t="shared" si="17"/>
        <v>15.923262468513855</v>
      </c>
      <c r="R132" s="36">
        <f t="shared" si="18"/>
        <v>-1668923.24</v>
      </c>
      <c r="S132" s="18"/>
    </row>
    <row r="133" spans="1:19" ht="38.25" hidden="1" outlineLevel="4">
      <c r="A133" s="23" t="s">
        <v>171</v>
      </c>
      <c r="B133" s="31" t="s">
        <v>172</v>
      </c>
      <c r="C133" s="32"/>
      <c r="D133" s="32">
        <v>0</v>
      </c>
      <c r="E133" s="32">
        <v>1985000</v>
      </c>
      <c r="F133" s="32">
        <v>7800</v>
      </c>
      <c r="G133" s="32">
        <v>235200</v>
      </c>
      <c r="H133" s="32">
        <v>1742000</v>
      </c>
      <c r="I133" s="29">
        <f t="shared" si="19"/>
        <v>1985000</v>
      </c>
      <c r="J133" s="32">
        <v>316076.76</v>
      </c>
      <c r="K133" s="30" t="e">
        <f t="shared" si="11"/>
        <v>#DIV/0!</v>
      </c>
      <c r="L133" s="29">
        <f t="shared" si="12"/>
        <v>316076.76</v>
      </c>
      <c r="M133" s="30" t="e">
        <f t="shared" si="13"/>
        <v>#DIV/0!</v>
      </c>
      <c r="N133" s="29">
        <f t="shared" si="14"/>
        <v>316076.76</v>
      </c>
      <c r="O133" s="30">
        <f t="shared" si="15"/>
        <v>15.923262468513855</v>
      </c>
      <c r="P133" s="29">
        <f t="shared" si="16"/>
        <v>-1668923.24</v>
      </c>
      <c r="Q133" s="30">
        <f t="shared" si="17"/>
        <v>15.923262468513855</v>
      </c>
      <c r="R133" s="29">
        <f t="shared" si="18"/>
        <v>-1668923.24</v>
      </c>
      <c r="S133" s="17"/>
    </row>
    <row r="134" spans="1:19" ht="38.25" hidden="1" outlineLevel="7">
      <c r="A134" s="33" t="s">
        <v>171</v>
      </c>
      <c r="B134" s="34" t="s">
        <v>172</v>
      </c>
      <c r="C134" s="35"/>
      <c r="D134" s="35">
        <v>0</v>
      </c>
      <c r="E134" s="35">
        <v>1985000</v>
      </c>
      <c r="F134" s="35">
        <v>7800</v>
      </c>
      <c r="G134" s="35">
        <v>235200</v>
      </c>
      <c r="H134" s="35">
        <v>1742000</v>
      </c>
      <c r="I134" s="29">
        <f t="shared" si="19"/>
        <v>1985000</v>
      </c>
      <c r="J134" s="35">
        <v>316076.76</v>
      </c>
      <c r="K134" s="30" t="e">
        <f t="shared" si="11"/>
        <v>#DIV/0!</v>
      </c>
      <c r="L134" s="29">
        <f t="shared" si="12"/>
        <v>316076.76</v>
      </c>
      <c r="M134" s="30" t="e">
        <f t="shared" si="13"/>
        <v>#DIV/0!</v>
      </c>
      <c r="N134" s="29">
        <f t="shared" si="14"/>
        <v>316076.76</v>
      </c>
      <c r="O134" s="30">
        <f t="shared" si="15"/>
        <v>15.923262468513855</v>
      </c>
      <c r="P134" s="29">
        <f t="shared" si="16"/>
        <v>-1668923.24</v>
      </c>
      <c r="Q134" s="30">
        <f t="shared" si="17"/>
        <v>15.923262468513855</v>
      </c>
      <c r="R134" s="29">
        <f t="shared" si="18"/>
        <v>-1668923.24</v>
      </c>
      <c r="S134" s="18"/>
    </row>
    <row r="135" spans="1:19" ht="38.25" outlineLevel="1">
      <c r="A135" s="23" t="s">
        <v>173</v>
      </c>
      <c r="B135" s="31" t="s">
        <v>174</v>
      </c>
      <c r="C135" s="32">
        <f>C136+C140</f>
        <v>90465.09</v>
      </c>
      <c r="D135" s="32">
        <v>200400</v>
      </c>
      <c r="E135" s="32">
        <v>2360400</v>
      </c>
      <c r="F135" s="32">
        <v>2335000</v>
      </c>
      <c r="G135" s="32">
        <v>5000</v>
      </c>
      <c r="H135" s="32">
        <v>20400</v>
      </c>
      <c r="I135" s="29">
        <f t="shared" si="19"/>
        <v>2360400</v>
      </c>
      <c r="J135" s="32">
        <v>2217829.2200000002</v>
      </c>
      <c r="K135" s="30">
        <f t="shared" si="11"/>
        <v>2451.5857111290115</v>
      </c>
      <c r="L135" s="29">
        <f t="shared" si="12"/>
        <v>2127364.1300000004</v>
      </c>
      <c r="M135" s="30">
        <f t="shared" si="13"/>
        <v>1106.7012075848304</v>
      </c>
      <c r="N135" s="29">
        <f t="shared" si="14"/>
        <v>2017429.2200000002</v>
      </c>
      <c r="O135" s="30">
        <f t="shared" si="15"/>
        <v>93.959889001864099</v>
      </c>
      <c r="P135" s="29">
        <f t="shared" si="16"/>
        <v>-142570.7799999998</v>
      </c>
      <c r="Q135" s="30">
        <f t="shared" si="17"/>
        <v>93.959889001864099</v>
      </c>
      <c r="R135" s="29">
        <f t="shared" si="18"/>
        <v>-142570.7799999998</v>
      </c>
      <c r="S135" s="17"/>
    </row>
    <row r="136" spans="1:19" s="13" customFormat="1" ht="117" customHeight="1" outlineLevel="2" collapsed="1">
      <c r="A136" s="33" t="s">
        <v>175</v>
      </c>
      <c r="B136" s="39" t="s">
        <v>176</v>
      </c>
      <c r="C136" s="35">
        <v>25079.71</v>
      </c>
      <c r="D136" s="35">
        <v>180000</v>
      </c>
      <c r="E136" s="35">
        <v>2264000</v>
      </c>
      <c r="F136" s="35">
        <v>2264000</v>
      </c>
      <c r="G136" s="35">
        <v>0</v>
      </c>
      <c r="H136" s="35">
        <v>0</v>
      </c>
      <c r="I136" s="36">
        <f t="shared" si="19"/>
        <v>2264000</v>
      </c>
      <c r="J136" s="35">
        <v>2111106.5</v>
      </c>
      <c r="K136" s="37">
        <f t="shared" si="11"/>
        <v>8417.5873644471958</v>
      </c>
      <c r="L136" s="36">
        <f t="shared" si="12"/>
        <v>2086026.79</v>
      </c>
      <c r="M136" s="37">
        <f t="shared" si="13"/>
        <v>1172.8369444444445</v>
      </c>
      <c r="N136" s="36">
        <f t="shared" si="14"/>
        <v>1931106.5</v>
      </c>
      <c r="O136" s="37">
        <f t="shared" si="15"/>
        <v>93.246753533568906</v>
      </c>
      <c r="P136" s="36">
        <f t="shared" si="16"/>
        <v>-152893.5</v>
      </c>
      <c r="Q136" s="37">
        <f t="shared" si="17"/>
        <v>93.246753533568906</v>
      </c>
      <c r="R136" s="36">
        <f t="shared" si="18"/>
        <v>-152893.5</v>
      </c>
      <c r="S136" s="18"/>
    </row>
    <row r="137" spans="1:19" s="13" customFormat="1" ht="153" hidden="1" outlineLevel="3">
      <c r="A137" s="33" t="s">
        <v>177</v>
      </c>
      <c r="B137" s="39" t="s">
        <v>178</v>
      </c>
      <c r="C137" s="35"/>
      <c r="D137" s="35">
        <v>180000</v>
      </c>
      <c r="E137" s="35">
        <v>2264000</v>
      </c>
      <c r="F137" s="35">
        <v>2264000</v>
      </c>
      <c r="G137" s="35">
        <v>0</v>
      </c>
      <c r="H137" s="35">
        <v>0</v>
      </c>
      <c r="I137" s="36">
        <f t="shared" si="19"/>
        <v>2264000</v>
      </c>
      <c r="J137" s="35">
        <v>2111106.5</v>
      </c>
      <c r="K137" s="37" t="e">
        <f t="shared" ref="K137:K200" si="21">J137/C137*100</f>
        <v>#DIV/0!</v>
      </c>
      <c r="L137" s="36">
        <f t="shared" ref="L137:L200" si="22">J137-C137</f>
        <v>2111106.5</v>
      </c>
      <c r="M137" s="37">
        <f t="shared" ref="M137:M200" si="23">J137/D137*100</f>
        <v>1172.8369444444445</v>
      </c>
      <c r="N137" s="36">
        <f t="shared" ref="N137:N200" si="24">J137-D137</f>
        <v>1931106.5</v>
      </c>
      <c r="O137" s="37">
        <f t="shared" ref="O137:O200" si="25">J137/E137*100</f>
        <v>93.246753533568906</v>
      </c>
      <c r="P137" s="36">
        <f t="shared" ref="P137:P200" si="26">J137-E137</f>
        <v>-152893.5</v>
      </c>
      <c r="Q137" s="37">
        <f t="shared" ref="Q137:Q200" si="27">J137/I137*100</f>
        <v>93.246753533568906</v>
      </c>
      <c r="R137" s="36">
        <f t="shared" ref="R137:R200" si="28">J137-I137</f>
        <v>-152893.5</v>
      </c>
      <c r="S137" s="18"/>
    </row>
    <row r="138" spans="1:19" s="13" customFormat="1" ht="153" hidden="1" outlineLevel="4">
      <c r="A138" s="33" t="s">
        <v>179</v>
      </c>
      <c r="B138" s="39" t="s">
        <v>180</v>
      </c>
      <c r="C138" s="35"/>
      <c r="D138" s="35">
        <v>180000</v>
      </c>
      <c r="E138" s="35">
        <v>2264000</v>
      </c>
      <c r="F138" s="35">
        <v>2264000</v>
      </c>
      <c r="G138" s="35">
        <v>0</v>
      </c>
      <c r="H138" s="35">
        <v>0</v>
      </c>
      <c r="I138" s="36">
        <f t="shared" si="19"/>
        <v>2264000</v>
      </c>
      <c r="J138" s="35">
        <v>2111106.5</v>
      </c>
      <c r="K138" s="37" t="e">
        <f t="shared" si="21"/>
        <v>#DIV/0!</v>
      </c>
      <c r="L138" s="36">
        <f t="shared" si="22"/>
        <v>2111106.5</v>
      </c>
      <c r="M138" s="37">
        <f t="shared" si="23"/>
        <v>1172.8369444444445</v>
      </c>
      <c r="N138" s="36">
        <f t="shared" si="24"/>
        <v>1931106.5</v>
      </c>
      <c r="O138" s="37">
        <f t="shared" si="25"/>
        <v>93.246753533568906</v>
      </c>
      <c r="P138" s="36">
        <f t="shared" si="26"/>
        <v>-152893.5</v>
      </c>
      <c r="Q138" s="37">
        <f t="shared" si="27"/>
        <v>93.246753533568906</v>
      </c>
      <c r="R138" s="36">
        <f t="shared" si="28"/>
        <v>-152893.5</v>
      </c>
      <c r="S138" s="18"/>
    </row>
    <row r="139" spans="1:19" s="13" customFormat="1" ht="153" hidden="1" outlineLevel="7">
      <c r="A139" s="33" t="s">
        <v>179</v>
      </c>
      <c r="B139" s="39" t="s">
        <v>180</v>
      </c>
      <c r="C139" s="35"/>
      <c r="D139" s="35">
        <v>180000</v>
      </c>
      <c r="E139" s="35">
        <v>2264000</v>
      </c>
      <c r="F139" s="35">
        <v>2264000</v>
      </c>
      <c r="G139" s="35">
        <v>0</v>
      </c>
      <c r="H139" s="35">
        <v>0</v>
      </c>
      <c r="I139" s="36">
        <f t="shared" ref="I139:I203" si="29">F139+G139+H139</f>
        <v>2264000</v>
      </c>
      <c r="J139" s="35">
        <v>2111106.5</v>
      </c>
      <c r="K139" s="37" t="e">
        <f t="shared" si="21"/>
        <v>#DIV/0!</v>
      </c>
      <c r="L139" s="36">
        <f t="shared" si="22"/>
        <v>2111106.5</v>
      </c>
      <c r="M139" s="37">
        <f t="shared" si="23"/>
        <v>1172.8369444444445</v>
      </c>
      <c r="N139" s="36">
        <f t="shared" si="24"/>
        <v>1931106.5</v>
      </c>
      <c r="O139" s="37">
        <f t="shared" si="25"/>
        <v>93.246753533568906</v>
      </c>
      <c r="P139" s="36">
        <f t="shared" si="26"/>
        <v>-152893.5</v>
      </c>
      <c r="Q139" s="37">
        <f t="shared" si="27"/>
        <v>93.246753533568906</v>
      </c>
      <c r="R139" s="36">
        <f t="shared" si="28"/>
        <v>-152893.5</v>
      </c>
      <c r="S139" s="18"/>
    </row>
    <row r="140" spans="1:19" s="13" customFormat="1" ht="51" outlineLevel="2" collapsed="1">
      <c r="A140" s="33" t="s">
        <v>181</v>
      </c>
      <c r="B140" s="34" t="s">
        <v>182</v>
      </c>
      <c r="C140" s="35">
        <v>65385.38</v>
      </c>
      <c r="D140" s="35">
        <v>20400</v>
      </c>
      <c r="E140" s="35">
        <v>96400</v>
      </c>
      <c r="F140" s="35">
        <v>71000</v>
      </c>
      <c r="G140" s="35">
        <v>5000</v>
      </c>
      <c r="H140" s="35">
        <v>20400</v>
      </c>
      <c r="I140" s="36">
        <f t="shared" si="29"/>
        <v>96400</v>
      </c>
      <c r="J140" s="35">
        <v>106722.72</v>
      </c>
      <c r="K140" s="37">
        <f t="shared" si="21"/>
        <v>163.22107480296054</v>
      </c>
      <c r="L140" s="36">
        <f t="shared" si="22"/>
        <v>41337.340000000004</v>
      </c>
      <c r="M140" s="37">
        <f t="shared" si="23"/>
        <v>523.15058823529409</v>
      </c>
      <c r="N140" s="36">
        <f t="shared" si="24"/>
        <v>86322.72</v>
      </c>
      <c r="O140" s="37">
        <f t="shared" si="25"/>
        <v>110.70821576763485</v>
      </c>
      <c r="P140" s="36">
        <f t="shared" si="26"/>
        <v>10322.720000000001</v>
      </c>
      <c r="Q140" s="37">
        <f t="shared" si="27"/>
        <v>110.70821576763485</v>
      </c>
      <c r="R140" s="36">
        <f t="shared" si="28"/>
        <v>10322.720000000001</v>
      </c>
      <c r="S140" s="18"/>
    </row>
    <row r="141" spans="1:19" ht="51" hidden="1" outlineLevel="3">
      <c r="A141" s="23" t="s">
        <v>183</v>
      </c>
      <c r="B141" s="31" t="s">
        <v>184</v>
      </c>
      <c r="C141" s="32"/>
      <c r="D141" s="32">
        <v>7700</v>
      </c>
      <c r="E141" s="32">
        <v>83700</v>
      </c>
      <c r="F141" s="32">
        <v>71000</v>
      </c>
      <c r="G141" s="32">
        <v>5000</v>
      </c>
      <c r="H141" s="32">
        <v>7700</v>
      </c>
      <c r="I141" s="29">
        <f t="shared" si="29"/>
        <v>83700</v>
      </c>
      <c r="J141" s="32">
        <v>106722.72</v>
      </c>
      <c r="K141" s="30" t="e">
        <f t="shared" si="21"/>
        <v>#DIV/0!</v>
      </c>
      <c r="L141" s="29">
        <f t="shared" si="22"/>
        <v>106722.72</v>
      </c>
      <c r="M141" s="30">
        <f t="shared" si="23"/>
        <v>1386.0093506493506</v>
      </c>
      <c r="N141" s="29">
        <f t="shared" si="24"/>
        <v>99022.720000000001</v>
      </c>
      <c r="O141" s="30">
        <f t="shared" si="25"/>
        <v>127.50623655913979</v>
      </c>
      <c r="P141" s="29">
        <f t="shared" si="26"/>
        <v>23022.720000000001</v>
      </c>
      <c r="Q141" s="30">
        <f t="shared" si="27"/>
        <v>127.50623655913979</v>
      </c>
      <c r="R141" s="29">
        <f t="shared" si="28"/>
        <v>23022.720000000001</v>
      </c>
      <c r="S141" s="17"/>
    </row>
    <row r="142" spans="1:19" ht="102" hidden="1" outlineLevel="4">
      <c r="A142" s="23" t="s">
        <v>185</v>
      </c>
      <c r="B142" s="31" t="s">
        <v>186</v>
      </c>
      <c r="C142" s="32"/>
      <c r="D142" s="32">
        <v>7700</v>
      </c>
      <c r="E142" s="32">
        <v>83700</v>
      </c>
      <c r="F142" s="32">
        <v>71000</v>
      </c>
      <c r="G142" s="32">
        <v>5000</v>
      </c>
      <c r="H142" s="32">
        <v>7700</v>
      </c>
      <c r="I142" s="29">
        <f t="shared" si="29"/>
        <v>83700</v>
      </c>
      <c r="J142" s="32">
        <v>106722.72</v>
      </c>
      <c r="K142" s="30" t="e">
        <f t="shared" si="21"/>
        <v>#DIV/0!</v>
      </c>
      <c r="L142" s="29">
        <f t="shared" si="22"/>
        <v>106722.72</v>
      </c>
      <c r="M142" s="30">
        <f t="shared" si="23"/>
        <v>1386.0093506493506</v>
      </c>
      <c r="N142" s="29">
        <f t="shared" si="24"/>
        <v>99022.720000000001</v>
      </c>
      <c r="O142" s="30">
        <f t="shared" si="25"/>
        <v>127.50623655913979</v>
      </c>
      <c r="P142" s="29">
        <f t="shared" si="26"/>
        <v>23022.720000000001</v>
      </c>
      <c r="Q142" s="30">
        <f t="shared" si="27"/>
        <v>127.50623655913979</v>
      </c>
      <c r="R142" s="29">
        <f t="shared" si="28"/>
        <v>23022.720000000001</v>
      </c>
      <c r="S142" s="17"/>
    </row>
    <row r="143" spans="1:19" ht="102" hidden="1" outlineLevel="7">
      <c r="A143" s="33" t="s">
        <v>185</v>
      </c>
      <c r="B143" s="34" t="s">
        <v>186</v>
      </c>
      <c r="C143" s="35"/>
      <c r="D143" s="35">
        <v>7700</v>
      </c>
      <c r="E143" s="35">
        <v>83700</v>
      </c>
      <c r="F143" s="35">
        <v>71000</v>
      </c>
      <c r="G143" s="35">
        <v>5000</v>
      </c>
      <c r="H143" s="35">
        <v>7700</v>
      </c>
      <c r="I143" s="29">
        <f t="shared" si="29"/>
        <v>83700</v>
      </c>
      <c r="J143" s="35">
        <v>106722.72</v>
      </c>
      <c r="K143" s="30" t="e">
        <f t="shared" si="21"/>
        <v>#DIV/0!</v>
      </c>
      <c r="L143" s="29">
        <f t="shared" si="22"/>
        <v>106722.72</v>
      </c>
      <c r="M143" s="30">
        <f t="shared" si="23"/>
        <v>1386.0093506493506</v>
      </c>
      <c r="N143" s="29">
        <f t="shared" si="24"/>
        <v>99022.720000000001</v>
      </c>
      <c r="O143" s="30">
        <f t="shared" si="25"/>
        <v>127.50623655913979</v>
      </c>
      <c r="P143" s="29">
        <f t="shared" si="26"/>
        <v>23022.720000000001</v>
      </c>
      <c r="Q143" s="30">
        <f t="shared" si="27"/>
        <v>127.50623655913979</v>
      </c>
      <c r="R143" s="29">
        <f t="shared" si="28"/>
        <v>23022.720000000001</v>
      </c>
      <c r="S143" s="18"/>
    </row>
    <row r="144" spans="1:19" ht="76.5" hidden="1" outlineLevel="3">
      <c r="A144" s="23" t="s">
        <v>187</v>
      </c>
      <c r="B144" s="31" t="s">
        <v>188</v>
      </c>
      <c r="C144" s="32"/>
      <c r="D144" s="32">
        <v>12700</v>
      </c>
      <c r="E144" s="32">
        <v>12700</v>
      </c>
      <c r="F144" s="32">
        <v>0</v>
      </c>
      <c r="G144" s="32">
        <v>0</v>
      </c>
      <c r="H144" s="32">
        <v>12700</v>
      </c>
      <c r="I144" s="29">
        <f t="shared" si="29"/>
        <v>12700</v>
      </c>
      <c r="J144" s="32">
        <v>0</v>
      </c>
      <c r="K144" s="30" t="e">
        <f t="shared" si="21"/>
        <v>#DIV/0!</v>
      </c>
      <c r="L144" s="29">
        <f t="shared" si="22"/>
        <v>0</v>
      </c>
      <c r="M144" s="30">
        <f t="shared" si="23"/>
        <v>0</v>
      </c>
      <c r="N144" s="29">
        <f t="shared" si="24"/>
        <v>-12700</v>
      </c>
      <c r="O144" s="30">
        <f t="shared" si="25"/>
        <v>0</v>
      </c>
      <c r="P144" s="29">
        <f t="shared" si="26"/>
        <v>-12700</v>
      </c>
      <c r="Q144" s="30">
        <f t="shared" si="27"/>
        <v>0</v>
      </c>
      <c r="R144" s="29">
        <f t="shared" si="28"/>
        <v>-12700</v>
      </c>
      <c r="S144" s="17"/>
    </row>
    <row r="145" spans="1:19" ht="89.25" hidden="1" outlineLevel="4">
      <c r="A145" s="23" t="s">
        <v>189</v>
      </c>
      <c r="B145" s="31" t="s">
        <v>190</v>
      </c>
      <c r="C145" s="32"/>
      <c r="D145" s="32">
        <v>12700</v>
      </c>
      <c r="E145" s="32">
        <v>12700</v>
      </c>
      <c r="F145" s="32">
        <v>0</v>
      </c>
      <c r="G145" s="32">
        <v>0</v>
      </c>
      <c r="H145" s="32">
        <v>12700</v>
      </c>
      <c r="I145" s="29">
        <f t="shared" si="29"/>
        <v>12700</v>
      </c>
      <c r="J145" s="32">
        <v>0</v>
      </c>
      <c r="K145" s="30" t="e">
        <f t="shared" si="21"/>
        <v>#DIV/0!</v>
      </c>
      <c r="L145" s="29">
        <f t="shared" si="22"/>
        <v>0</v>
      </c>
      <c r="M145" s="30">
        <f t="shared" si="23"/>
        <v>0</v>
      </c>
      <c r="N145" s="29">
        <f t="shared" si="24"/>
        <v>-12700</v>
      </c>
      <c r="O145" s="30">
        <f t="shared" si="25"/>
        <v>0</v>
      </c>
      <c r="P145" s="29">
        <f t="shared" si="26"/>
        <v>-12700</v>
      </c>
      <c r="Q145" s="30">
        <f t="shared" si="27"/>
        <v>0</v>
      </c>
      <c r="R145" s="29">
        <f t="shared" si="28"/>
        <v>-12700</v>
      </c>
      <c r="S145" s="17"/>
    </row>
    <row r="146" spans="1:19" ht="89.25" hidden="1" outlineLevel="7">
      <c r="A146" s="33" t="s">
        <v>189</v>
      </c>
      <c r="B146" s="34" t="s">
        <v>190</v>
      </c>
      <c r="C146" s="35"/>
      <c r="D146" s="35">
        <v>12700</v>
      </c>
      <c r="E146" s="35">
        <v>12700</v>
      </c>
      <c r="F146" s="35">
        <v>0</v>
      </c>
      <c r="G146" s="35">
        <v>0</v>
      </c>
      <c r="H146" s="35">
        <v>12700</v>
      </c>
      <c r="I146" s="29">
        <f t="shared" si="29"/>
        <v>12700</v>
      </c>
      <c r="J146" s="35">
        <v>0</v>
      </c>
      <c r="K146" s="30" t="e">
        <f t="shared" si="21"/>
        <v>#DIV/0!</v>
      </c>
      <c r="L146" s="29">
        <f t="shared" si="22"/>
        <v>0</v>
      </c>
      <c r="M146" s="30">
        <f t="shared" si="23"/>
        <v>0</v>
      </c>
      <c r="N146" s="29">
        <f t="shared" si="24"/>
        <v>-12700</v>
      </c>
      <c r="O146" s="30">
        <f t="shared" si="25"/>
        <v>0</v>
      </c>
      <c r="P146" s="29">
        <f t="shared" si="26"/>
        <v>-12700</v>
      </c>
      <c r="Q146" s="30">
        <f t="shared" si="27"/>
        <v>0</v>
      </c>
      <c r="R146" s="29">
        <f t="shared" si="28"/>
        <v>-12700</v>
      </c>
      <c r="S146" s="18"/>
    </row>
    <row r="147" spans="1:19" ht="25.5" outlineLevel="1">
      <c r="A147" s="23" t="s">
        <v>191</v>
      </c>
      <c r="B147" s="31" t="s">
        <v>192</v>
      </c>
      <c r="C147" s="32">
        <f>C148+C155+C156+C160+C171+C174+C177+C182</f>
        <v>1207054.3700000001</v>
      </c>
      <c r="D147" s="32">
        <v>523000</v>
      </c>
      <c r="E147" s="32">
        <v>523000</v>
      </c>
      <c r="F147" s="32">
        <v>188000</v>
      </c>
      <c r="G147" s="32">
        <v>202000</v>
      </c>
      <c r="H147" s="32">
        <v>76000</v>
      </c>
      <c r="I147" s="29">
        <f t="shared" si="29"/>
        <v>466000</v>
      </c>
      <c r="J147" s="32">
        <v>994357.73</v>
      </c>
      <c r="K147" s="30">
        <f t="shared" si="21"/>
        <v>82.378868318914243</v>
      </c>
      <c r="L147" s="29">
        <f t="shared" si="22"/>
        <v>-212696.64000000013</v>
      </c>
      <c r="M147" s="30">
        <f t="shared" si="23"/>
        <v>190.12576099426386</v>
      </c>
      <c r="N147" s="29">
        <f t="shared" si="24"/>
        <v>471357.73</v>
      </c>
      <c r="O147" s="30">
        <f t="shared" si="25"/>
        <v>190.12576099426386</v>
      </c>
      <c r="P147" s="29">
        <f t="shared" si="26"/>
        <v>471357.73</v>
      </c>
      <c r="Q147" s="30">
        <f t="shared" si="27"/>
        <v>213.38148712446352</v>
      </c>
      <c r="R147" s="29">
        <f t="shared" si="28"/>
        <v>528357.73</v>
      </c>
      <c r="S147" s="17"/>
    </row>
    <row r="148" spans="1:19" s="13" customFormat="1" ht="38.25" outlineLevel="2" collapsed="1">
      <c r="A148" s="33" t="s">
        <v>193</v>
      </c>
      <c r="B148" s="34" t="s">
        <v>194</v>
      </c>
      <c r="C148" s="35">
        <v>25943.08</v>
      </c>
      <c r="D148" s="35">
        <v>21000</v>
      </c>
      <c r="E148" s="35">
        <v>21000</v>
      </c>
      <c r="F148" s="35">
        <v>5000</v>
      </c>
      <c r="G148" s="35">
        <v>5000</v>
      </c>
      <c r="H148" s="35">
        <v>5000</v>
      </c>
      <c r="I148" s="36">
        <f t="shared" si="29"/>
        <v>15000</v>
      </c>
      <c r="J148" s="35">
        <v>7100</v>
      </c>
      <c r="K148" s="37">
        <f t="shared" si="21"/>
        <v>27.367606313514042</v>
      </c>
      <c r="L148" s="36">
        <f t="shared" si="22"/>
        <v>-18843.080000000002</v>
      </c>
      <c r="M148" s="37">
        <f t="shared" si="23"/>
        <v>33.80952380952381</v>
      </c>
      <c r="N148" s="36">
        <f t="shared" si="24"/>
        <v>-13900</v>
      </c>
      <c r="O148" s="37">
        <f t="shared" si="25"/>
        <v>33.80952380952381</v>
      </c>
      <c r="P148" s="36">
        <f t="shared" si="26"/>
        <v>-13900</v>
      </c>
      <c r="Q148" s="37">
        <f t="shared" si="27"/>
        <v>47.333333333333336</v>
      </c>
      <c r="R148" s="36">
        <f t="shared" si="28"/>
        <v>-7900</v>
      </c>
      <c r="S148" s="18"/>
    </row>
    <row r="149" spans="1:19" s="13" customFormat="1" ht="102" hidden="1" outlineLevel="3">
      <c r="A149" s="33" t="s">
        <v>195</v>
      </c>
      <c r="B149" s="39" t="s">
        <v>196</v>
      </c>
      <c r="C149" s="35"/>
      <c r="D149" s="35">
        <v>21000</v>
      </c>
      <c r="E149" s="35">
        <v>21000</v>
      </c>
      <c r="F149" s="35">
        <v>5000</v>
      </c>
      <c r="G149" s="35">
        <v>5000</v>
      </c>
      <c r="H149" s="35">
        <v>5000</v>
      </c>
      <c r="I149" s="36">
        <f t="shared" si="29"/>
        <v>15000</v>
      </c>
      <c r="J149" s="35">
        <v>3450</v>
      </c>
      <c r="K149" s="37" t="e">
        <f t="shared" si="21"/>
        <v>#DIV/0!</v>
      </c>
      <c r="L149" s="36">
        <f t="shared" si="22"/>
        <v>3450</v>
      </c>
      <c r="M149" s="37">
        <f t="shared" si="23"/>
        <v>16.428571428571427</v>
      </c>
      <c r="N149" s="36">
        <f t="shared" si="24"/>
        <v>-17550</v>
      </c>
      <c r="O149" s="37">
        <f t="shared" si="25"/>
        <v>16.428571428571427</v>
      </c>
      <c r="P149" s="36">
        <f t="shared" si="26"/>
        <v>-17550</v>
      </c>
      <c r="Q149" s="37">
        <f t="shared" si="27"/>
        <v>23</v>
      </c>
      <c r="R149" s="36">
        <f t="shared" si="28"/>
        <v>-11550</v>
      </c>
      <c r="S149" s="18"/>
    </row>
    <row r="150" spans="1:19" s="13" customFormat="1" ht="102" hidden="1" outlineLevel="4">
      <c r="A150" s="33" t="s">
        <v>197</v>
      </c>
      <c r="B150" s="39" t="s">
        <v>198</v>
      </c>
      <c r="C150" s="35"/>
      <c r="D150" s="35">
        <v>21000</v>
      </c>
      <c r="E150" s="35">
        <v>21000</v>
      </c>
      <c r="F150" s="35">
        <v>5000</v>
      </c>
      <c r="G150" s="35">
        <v>5000</v>
      </c>
      <c r="H150" s="35">
        <v>5000</v>
      </c>
      <c r="I150" s="36">
        <f t="shared" si="29"/>
        <v>15000</v>
      </c>
      <c r="J150" s="35">
        <v>3450</v>
      </c>
      <c r="K150" s="37" t="e">
        <f t="shared" si="21"/>
        <v>#DIV/0!</v>
      </c>
      <c r="L150" s="36">
        <f t="shared" si="22"/>
        <v>3450</v>
      </c>
      <c r="M150" s="37">
        <f t="shared" si="23"/>
        <v>16.428571428571427</v>
      </c>
      <c r="N150" s="36">
        <f t="shared" si="24"/>
        <v>-17550</v>
      </c>
      <c r="O150" s="37">
        <f t="shared" si="25"/>
        <v>16.428571428571427</v>
      </c>
      <c r="P150" s="36">
        <f t="shared" si="26"/>
        <v>-17550</v>
      </c>
      <c r="Q150" s="37">
        <f t="shared" si="27"/>
        <v>23</v>
      </c>
      <c r="R150" s="36">
        <f t="shared" si="28"/>
        <v>-11550</v>
      </c>
      <c r="S150" s="18"/>
    </row>
    <row r="151" spans="1:19" s="13" customFormat="1" ht="102" hidden="1" outlineLevel="7">
      <c r="A151" s="33" t="s">
        <v>197</v>
      </c>
      <c r="B151" s="39" t="s">
        <v>198</v>
      </c>
      <c r="C151" s="35"/>
      <c r="D151" s="35">
        <v>21000</v>
      </c>
      <c r="E151" s="35">
        <v>21000</v>
      </c>
      <c r="F151" s="35">
        <v>5000</v>
      </c>
      <c r="G151" s="35">
        <v>5000</v>
      </c>
      <c r="H151" s="35">
        <v>5000</v>
      </c>
      <c r="I151" s="36">
        <f t="shared" si="29"/>
        <v>15000</v>
      </c>
      <c r="J151" s="35">
        <v>3450</v>
      </c>
      <c r="K151" s="37" t="e">
        <f t="shared" si="21"/>
        <v>#DIV/0!</v>
      </c>
      <c r="L151" s="36">
        <f t="shared" si="22"/>
        <v>3450</v>
      </c>
      <c r="M151" s="37">
        <f t="shared" si="23"/>
        <v>16.428571428571427</v>
      </c>
      <c r="N151" s="36">
        <f t="shared" si="24"/>
        <v>-17550</v>
      </c>
      <c r="O151" s="37">
        <f t="shared" si="25"/>
        <v>16.428571428571427</v>
      </c>
      <c r="P151" s="36">
        <f t="shared" si="26"/>
        <v>-17550</v>
      </c>
      <c r="Q151" s="37">
        <f t="shared" si="27"/>
        <v>23</v>
      </c>
      <c r="R151" s="36">
        <f t="shared" si="28"/>
        <v>-11550</v>
      </c>
      <c r="S151" s="18"/>
    </row>
    <row r="152" spans="1:19" s="13" customFormat="1" ht="89.25" hidden="1" outlineLevel="3">
      <c r="A152" s="33" t="s">
        <v>199</v>
      </c>
      <c r="B152" s="34" t="s">
        <v>200</v>
      </c>
      <c r="C152" s="35"/>
      <c r="D152" s="35">
        <v>0</v>
      </c>
      <c r="E152" s="35">
        <v>0</v>
      </c>
      <c r="F152" s="35">
        <v>0</v>
      </c>
      <c r="G152" s="35">
        <v>0</v>
      </c>
      <c r="H152" s="35">
        <v>0</v>
      </c>
      <c r="I152" s="36">
        <f t="shared" si="29"/>
        <v>0</v>
      </c>
      <c r="J152" s="35">
        <v>3650</v>
      </c>
      <c r="K152" s="37" t="e">
        <f t="shared" si="21"/>
        <v>#DIV/0!</v>
      </c>
      <c r="L152" s="36">
        <f t="shared" si="22"/>
        <v>3650</v>
      </c>
      <c r="M152" s="37" t="e">
        <f t="shared" si="23"/>
        <v>#DIV/0!</v>
      </c>
      <c r="N152" s="36">
        <f t="shared" si="24"/>
        <v>3650</v>
      </c>
      <c r="O152" s="37" t="e">
        <f t="shared" si="25"/>
        <v>#DIV/0!</v>
      </c>
      <c r="P152" s="36">
        <f t="shared" si="26"/>
        <v>3650</v>
      </c>
      <c r="Q152" s="37" t="e">
        <f t="shared" si="27"/>
        <v>#DIV/0!</v>
      </c>
      <c r="R152" s="36">
        <f t="shared" si="28"/>
        <v>3650</v>
      </c>
      <c r="S152" s="18"/>
    </row>
    <row r="153" spans="1:19" s="13" customFormat="1" ht="140.25" hidden="1" outlineLevel="4">
      <c r="A153" s="33" t="s">
        <v>201</v>
      </c>
      <c r="B153" s="39" t="s">
        <v>202</v>
      </c>
      <c r="C153" s="35"/>
      <c r="D153" s="35">
        <v>0</v>
      </c>
      <c r="E153" s="35">
        <v>0</v>
      </c>
      <c r="F153" s="35">
        <v>0</v>
      </c>
      <c r="G153" s="35">
        <v>0</v>
      </c>
      <c r="H153" s="35">
        <v>0</v>
      </c>
      <c r="I153" s="36">
        <f t="shared" si="29"/>
        <v>0</v>
      </c>
      <c r="J153" s="35">
        <v>3650</v>
      </c>
      <c r="K153" s="37" t="e">
        <f t="shared" si="21"/>
        <v>#DIV/0!</v>
      </c>
      <c r="L153" s="36">
        <f t="shared" si="22"/>
        <v>3650</v>
      </c>
      <c r="M153" s="37" t="e">
        <f t="shared" si="23"/>
        <v>#DIV/0!</v>
      </c>
      <c r="N153" s="36">
        <f t="shared" si="24"/>
        <v>3650</v>
      </c>
      <c r="O153" s="37" t="e">
        <f t="shared" si="25"/>
        <v>#DIV/0!</v>
      </c>
      <c r="P153" s="36">
        <f t="shared" si="26"/>
        <v>3650</v>
      </c>
      <c r="Q153" s="37" t="e">
        <f t="shared" si="27"/>
        <v>#DIV/0!</v>
      </c>
      <c r="R153" s="36">
        <f t="shared" si="28"/>
        <v>3650</v>
      </c>
      <c r="S153" s="18"/>
    </row>
    <row r="154" spans="1:19" s="13" customFormat="1" ht="140.25" hidden="1" outlineLevel="7">
      <c r="A154" s="33" t="s">
        <v>201</v>
      </c>
      <c r="B154" s="39" t="s">
        <v>202</v>
      </c>
      <c r="C154" s="35"/>
      <c r="D154" s="35">
        <v>0</v>
      </c>
      <c r="E154" s="35">
        <v>0</v>
      </c>
      <c r="F154" s="35">
        <v>0</v>
      </c>
      <c r="G154" s="35">
        <v>0</v>
      </c>
      <c r="H154" s="35">
        <v>0</v>
      </c>
      <c r="I154" s="36">
        <f t="shared" si="29"/>
        <v>0</v>
      </c>
      <c r="J154" s="35">
        <v>3650</v>
      </c>
      <c r="K154" s="37" t="e">
        <f t="shared" si="21"/>
        <v>#DIV/0!</v>
      </c>
      <c r="L154" s="36">
        <f t="shared" si="22"/>
        <v>3650</v>
      </c>
      <c r="M154" s="37" t="e">
        <f t="shared" si="23"/>
        <v>#DIV/0!</v>
      </c>
      <c r="N154" s="36">
        <f t="shared" si="24"/>
        <v>3650</v>
      </c>
      <c r="O154" s="37" t="e">
        <f t="shared" si="25"/>
        <v>#DIV/0!</v>
      </c>
      <c r="P154" s="36">
        <f t="shared" si="26"/>
        <v>3650</v>
      </c>
      <c r="Q154" s="37" t="e">
        <f t="shared" si="27"/>
        <v>#DIV/0!</v>
      </c>
      <c r="R154" s="36">
        <f t="shared" si="28"/>
        <v>3650</v>
      </c>
      <c r="S154" s="18"/>
    </row>
    <row r="155" spans="1:19" s="13" customFormat="1" ht="86.25" customHeight="1" outlineLevel="7">
      <c r="A155" s="33" t="s">
        <v>349</v>
      </c>
      <c r="B155" s="39" t="s">
        <v>350</v>
      </c>
      <c r="C155" s="35">
        <v>4000</v>
      </c>
      <c r="D155" s="35">
        <v>0</v>
      </c>
      <c r="E155" s="35">
        <v>0</v>
      </c>
      <c r="F155" s="35"/>
      <c r="G155" s="35"/>
      <c r="H155" s="35"/>
      <c r="I155" s="36">
        <v>0</v>
      </c>
      <c r="J155" s="35">
        <v>0</v>
      </c>
      <c r="K155" s="37">
        <f t="shared" si="21"/>
        <v>0</v>
      </c>
      <c r="L155" s="36">
        <f t="shared" si="22"/>
        <v>-4000</v>
      </c>
      <c r="M155" s="37">
        <v>0</v>
      </c>
      <c r="N155" s="36">
        <f t="shared" si="24"/>
        <v>0</v>
      </c>
      <c r="O155" s="37">
        <v>0</v>
      </c>
      <c r="P155" s="36">
        <f t="shared" si="26"/>
        <v>0</v>
      </c>
      <c r="Q155" s="37">
        <v>0</v>
      </c>
      <c r="R155" s="36">
        <f t="shared" si="28"/>
        <v>0</v>
      </c>
      <c r="S155" s="18"/>
    </row>
    <row r="156" spans="1:19" s="13" customFormat="1" ht="91.5" customHeight="1" outlineLevel="2" collapsed="1">
      <c r="A156" s="33" t="s">
        <v>203</v>
      </c>
      <c r="B156" s="34" t="s">
        <v>204</v>
      </c>
      <c r="C156" s="35">
        <v>135000</v>
      </c>
      <c r="D156" s="35">
        <v>115000</v>
      </c>
      <c r="E156" s="35">
        <v>115000</v>
      </c>
      <c r="F156" s="35">
        <v>28000</v>
      </c>
      <c r="G156" s="35">
        <v>66000</v>
      </c>
      <c r="H156" s="35">
        <v>21000</v>
      </c>
      <c r="I156" s="36">
        <f t="shared" si="29"/>
        <v>115000</v>
      </c>
      <c r="J156" s="35">
        <v>118000</v>
      </c>
      <c r="K156" s="37">
        <f t="shared" si="21"/>
        <v>87.407407407407405</v>
      </c>
      <c r="L156" s="36">
        <f t="shared" si="22"/>
        <v>-17000</v>
      </c>
      <c r="M156" s="37">
        <f t="shared" si="23"/>
        <v>102.60869565217392</v>
      </c>
      <c r="N156" s="36">
        <f t="shared" si="24"/>
        <v>3000</v>
      </c>
      <c r="O156" s="37">
        <f t="shared" si="25"/>
        <v>102.60869565217392</v>
      </c>
      <c r="P156" s="36">
        <f t="shared" si="26"/>
        <v>3000</v>
      </c>
      <c r="Q156" s="37">
        <f t="shared" si="27"/>
        <v>102.60869565217392</v>
      </c>
      <c r="R156" s="36">
        <f t="shared" si="28"/>
        <v>3000</v>
      </c>
      <c r="S156" s="18"/>
    </row>
    <row r="157" spans="1:19" s="13" customFormat="1" ht="89.25" hidden="1" outlineLevel="3">
      <c r="A157" s="33" t="s">
        <v>205</v>
      </c>
      <c r="B157" s="34" t="s">
        <v>206</v>
      </c>
      <c r="C157" s="35"/>
      <c r="D157" s="35">
        <v>115000</v>
      </c>
      <c r="E157" s="35">
        <v>115000</v>
      </c>
      <c r="F157" s="35">
        <v>28000</v>
      </c>
      <c r="G157" s="35">
        <v>66000</v>
      </c>
      <c r="H157" s="35">
        <v>21000</v>
      </c>
      <c r="I157" s="36">
        <f t="shared" si="29"/>
        <v>115000</v>
      </c>
      <c r="J157" s="35">
        <v>118000</v>
      </c>
      <c r="K157" s="37" t="e">
        <f t="shared" si="21"/>
        <v>#DIV/0!</v>
      </c>
      <c r="L157" s="36">
        <f t="shared" si="22"/>
        <v>118000</v>
      </c>
      <c r="M157" s="37">
        <f t="shared" si="23"/>
        <v>102.60869565217392</v>
      </c>
      <c r="N157" s="36">
        <f t="shared" si="24"/>
        <v>3000</v>
      </c>
      <c r="O157" s="37">
        <f t="shared" si="25"/>
        <v>102.60869565217392</v>
      </c>
      <c r="P157" s="36">
        <f t="shared" si="26"/>
        <v>3000</v>
      </c>
      <c r="Q157" s="37">
        <f t="shared" si="27"/>
        <v>102.60869565217392</v>
      </c>
      <c r="R157" s="36">
        <f t="shared" si="28"/>
        <v>3000</v>
      </c>
      <c r="S157" s="18"/>
    </row>
    <row r="158" spans="1:19" s="13" customFormat="1" ht="153" hidden="1" outlineLevel="4">
      <c r="A158" s="33" t="s">
        <v>207</v>
      </c>
      <c r="B158" s="39" t="s">
        <v>208</v>
      </c>
      <c r="C158" s="35"/>
      <c r="D158" s="35">
        <v>115000</v>
      </c>
      <c r="E158" s="35">
        <v>115000</v>
      </c>
      <c r="F158" s="35">
        <v>28000</v>
      </c>
      <c r="G158" s="35">
        <v>66000</v>
      </c>
      <c r="H158" s="35">
        <v>21000</v>
      </c>
      <c r="I158" s="36">
        <f t="shared" si="29"/>
        <v>115000</v>
      </c>
      <c r="J158" s="35">
        <v>118000</v>
      </c>
      <c r="K158" s="37" t="e">
        <f t="shared" si="21"/>
        <v>#DIV/0!</v>
      </c>
      <c r="L158" s="36">
        <f t="shared" si="22"/>
        <v>118000</v>
      </c>
      <c r="M158" s="37">
        <f t="shared" si="23"/>
        <v>102.60869565217392</v>
      </c>
      <c r="N158" s="36">
        <f t="shared" si="24"/>
        <v>3000</v>
      </c>
      <c r="O158" s="37">
        <f t="shared" si="25"/>
        <v>102.60869565217392</v>
      </c>
      <c r="P158" s="36">
        <f t="shared" si="26"/>
        <v>3000</v>
      </c>
      <c r="Q158" s="37">
        <f t="shared" si="27"/>
        <v>102.60869565217392</v>
      </c>
      <c r="R158" s="36">
        <f t="shared" si="28"/>
        <v>3000</v>
      </c>
      <c r="S158" s="18"/>
    </row>
    <row r="159" spans="1:19" s="13" customFormat="1" ht="153" hidden="1" outlineLevel="7">
      <c r="A159" s="33" t="s">
        <v>207</v>
      </c>
      <c r="B159" s="39" t="s">
        <v>208</v>
      </c>
      <c r="C159" s="35"/>
      <c r="D159" s="35">
        <v>115000</v>
      </c>
      <c r="E159" s="35">
        <v>115000</v>
      </c>
      <c r="F159" s="35">
        <v>28000</v>
      </c>
      <c r="G159" s="35">
        <v>66000</v>
      </c>
      <c r="H159" s="35">
        <v>21000</v>
      </c>
      <c r="I159" s="36">
        <f t="shared" si="29"/>
        <v>115000</v>
      </c>
      <c r="J159" s="35">
        <v>118000</v>
      </c>
      <c r="K159" s="37" t="e">
        <f t="shared" si="21"/>
        <v>#DIV/0!</v>
      </c>
      <c r="L159" s="36">
        <f t="shared" si="22"/>
        <v>118000</v>
      </c>
      <c r="M159" s="37">
        <f t="shared" si="23"/>
        <v>102.60869565217392</v>
      </c>
      <c r="N159" s="36">
        <f t="shared" si="24"/>
        <v>3000</v>
      </c>
      <c r="O159" s="37">
        <f t="shared" si="25"/>
        <v>102.60869565217392</v>
      </c>
      <c r="P159" s="36">
        <f t="shared" si="26"/>
        <v>3000</v>
      </c>
      <c r="Q159" s="37">
        <f t="shared" si="27"/>
        <v>102.60869565217392</v>
      </c>
      <c r="R159" s="36">
        <f t="shared" si="28"/>
        <v>3000</v>
      </c>
      <c r="S159" s="18"/>
    </row>
    <row r="160" spans="1:19" s="13" customFormat="1" ht="172.5" customHeight="1" outlineLevel="2" collapsed="1">
      <c r="A160" s="33" t="s">
        <v>209</v>
      </c>
      <c r="B160" s="39" t="s">
        <v>210</v>
      </c>
      <c r="C160" s="35">
        <v>94400</v>
      </c>
      <c r="D160" s="35">
        <v>73000</v>
      </c>
      <c r="E160" s="35">
        <v>73000</v>
      </c>
      <c r="F160" s="35">
        <v>17000</v>
      </c>
      <c r="G160" s="35">
        <v>18000</v>
      </c>
      <c r="H160" s="35">
        <v>19000</v>
      </c>
      <c r="I160" s="36">
        <f t="shared" si="29"/>
        <v>54000</v>
      </c>
      <c r="J160" s="35">
        <v>15007.57</v>
      </c>
      <c r="K160" s="37">
        <f t="shared" si="21"/>
        <v>15.897849576271186</v>
      </c>
      <c r="L160" s="36">
        <f t="shared" si="22"/>
        <v>-79392.429999999993</v>
      </c>
      <c r="M160" s="37">
        <f t="shared" si="23"/>
        <v>20.558315068493151</v>
      </c>
      <c r="N160" s="36">
        <f t="shared" si="24"/>
        <v>-57992.43</v>
      </c>
      <c r="O160" s="37">
        <f t="shared" si="25"/>
        <v>20.558315068493151</v>
      </c>
      <c r="P160" s="36">
        <f t="shared" si="26"/>
        <v>-57992.43</v>
      </c>
      <c r="Q160" s="37">
        <f t="shared" si="27"/>
        <v>27.791796296296294</v>
      </c>
      <c r="R160" s="36">
        <f t="shared" si="28"/>
        <v>-38992.43</v>
      </c>
      <c r="S160" s="18"/>
    </row>
    <row r="161" spans="1:19" s="13" customFormat="1" ht="51" hidden="1" outlineLevel="3">
      <c r="A161" s="33" t="s">
        <v>211</v>
      </c>
      <c r="B161" s="34" t="s">
        <v>212</v>
      </c>
      <c r="C161" s="35"/>
      <c r="D161" s="35">
        <v>31000</v>
      </c>
      <c r="E161" s="35">
        <v>31000</v>
      </c>
      <c r="F161" s="35">
        <v>7000</v>
      </c>
      <c r="G161" s="35">
        <v>8000</v>
      </c>
      <c r="H161" s="35">
        <v>8000</v>
      </c>
      <c r="I161" s="36">
        <f t="shared" si="29"/>
        <v>23000</v>
      </c>
      <c r="J161" s="35">
        <v>15000</v>
      </c>
      <c r="K161" s="37" t="e">
        <f t="shared" si="21"/>
        <v>#DIV/0!</v>
      </c>
      <c r="L161" s="36">
        <f t="shared" si="22"/>
        <v>15000</v>
      </c>
      <c r="M161" s="37">
        <f t="shared" si="23"/>
        <v>48.387096774193552</v>
      </c>
      <c r="N161" s="36">
        <f t="shared" si="24"/>
        <v>-16000</v>
      </c>
      <c r="O161" s="37">
        <f t="shared" si="25"/>
        <v>48.387096774193552</v>
      </c>
      <c r="P161" s="36">
        <f t="shared" si="26"/>
        <v>-16000</v>
      </c>
      <c r="Q161" s="37">
        <f t="shared" si="27"/>
        <v>65.217391304347828</v>
      </c>
      <c r="R161" s="36">
        <f t="shared" si="28"/>
        <v>-8000</v>
      </c>
      <c r="S161" s="18"/>
    </row>
    <row r="162" spans="1:19" s="13" customFormat="1" ht="51" hidden="1" outlineLevel="4">
      <c r="A162" s="33" t="s">
        <v>211</v>
      </c>
      <c r="B162" s="34" t="s">
        <v>212</v>
      </c>
      <c r="C162" s="35"/>
      <c r="D162" s="35">
        <v>0</v>
      </c>
      <c r="E162" s="35">
        <v>0</v>
      </c>
      <c r="F162" s="35">
        <v>0</v>
      </c>
      <c r="G162" s="35">
        <v>0</v>
      </c>
      <c r="H162" s="35">
        <v>0</v>
      </c>
      <c r="I162" s="36">
        <f t="shared" si="29"/>
        <v>0</v>
      </c>
      <c r="J162" s="35">
        <v>15000</v>
      </c>
      <c r="K162" s="37" t="e">
        <f t="shared" si="21"/>
        <v>#DIV/0!</v>
      </c>
      <c r="L162" s="36">
        <f t="shared" si="22"/>
        <v>15000</v>
      </c>
      <c r="M162" s="37" t="e">
        <f t="shared" si="23"/>
        <v>#DIV/0!</v>
      </c>
      <c r="N162" s="36">
        <f t="shared" si="24"/>
        <v>15000</v>
      </c>
      <c r="O162" s="37" t="e">
        <f t="shared" si="25"/>
        <v>#DIV/0!</v>
      </c>
      <c r="P162" s="36">
        <f t="shared" si="26"/>
        <v>15000</v>
      </c>
      <c r="Q162" s="37" t="e">
        <f t="shared" si="27"/>
        <v>#DIV/0!</v>
      </c>
      <c r="R162" s="36">
        <f t="shared" si="28"/>
        <v>15000</v>
      </c>
      <c r="S162" s="18"/>
    </row>
    <row r="163" spans="1:19" s="13" customFormat="1" ht="51" hidden="1" outlineLevel="7">
      <c r="A163" s="33" t="s">
        <v>211</v>
      </c>
      <c r="B163" s="34" t="s">
        <v>212</v>
      </c>
      <c r="C163" s="35"/>
      <c r="D163" s="35">
        <v>0</v>
      </c>
      <c r="E163" s="35">
        <v>0</v>
      </c>
      <c r="F163" s="35">
        <v>0</v>
      </c>
      <c r="G163" s="35">
        <v>0</v>
      </c>
      <c r="H163" s="35">
        <v>0</v>
      </c>
      <c r="I163" s="36">
        <f t="shared" si="29"/>
        <v>0</v>
      </c>
      <c r="J163" s="35">
        <v>15000</v>
      </c>
      <c r="K163" s="37" t="e">
        <f t="shared" si="21"/>
        <v>#DIV/0!</v>
      </c>
      <c r="L163" s="36">
        <f t="shared" si="22"/>
        <v>15000</v>
      </c>
      <c r="M163" s="37" t="e">
        <f t="shared" si="23"/>
        <v>#DIV/0!</v>
      </c>
      <c r="N163" s="36">
        <f t="shared" si="24"/>
        <v>15000</v>
      </c>
      <c r="O163" s="37" t="e">
        <f t="shared" si="25"/>
        <v>#DIV/0!</v>
      </c>
      <c r="P163" s="36">
        <f t="shared" si="26"/>
        <v>15000</v>
      </c>
      <c r="Q163" s="37" t="e">
        <f t="shared" si="27"/>
        <v>#DIV/0!</v>
      </c>
      <c r="R163" s="36">
        <f t="shared" si="28"/>
        <v>15000</v>
      </c>
      <c r="S163" s="18"/>
    </row>
    <row r="164" spans="1:19" s="13" customFormat="1" ht="114.75" hidden="1" outlineLevel="4">
      <c r="A164" s="33" t="s">
        <v>213</v>
      </c>
      <c r="B164" s="34" t="s">
        <v>214</v>
      </c>
      <c r="C164" s="35"/>
      <c r="D164" s="35">
        <v>31000</v>
      </c>
      <c r="E164" s="35">
        <v>31000</v>
      </c>
      <c r="F164" s="35">
        <v>7000</v>
      </c>
      <c r="G164" s="35">
        <v>8000</v>
      </c>
      <c r="H164" s="35">
        <v>8000</v>
      </c>
      <c r="I164" s="36">
        <f t="shared" si="29"/>
        <v>23000</v>
      </c>
      <c r="J164" s="35">
        <v>0</v>
      </c>
      <c r="K164" s="37" t="e">
        <f t="shared" si="21"/>
        <v>#DIV/0!</v>
      </c>
      <c r="L164" s="36">
        <f t="shared" si="22"/>
        <v>0</v>
      </c>
      <c r="M164" s="37">
        <f t="shared" si="23"/>
        <v>0</v>
      </c>
      <c r="N164" s="36">
        <f t="shared" si="24"/>
        <v>-31000</v>
      </c>
      <c r="O164" s="37">
        <f t="shared" si="25"/>
        <v>0</v>
      </c>
      <c r="P164" s="36">
        <f t="shared" si="26"/>
        <v>-31000</v>
      </c>
      <c r="Q164" s="37">
        <f t="shared" si="27"/>
        <v>0</v>
      </c>
      <c r="R164" s="36">
        <f t="shared" si="28"/>
        <v>-23000</v>
      </c>
      <c r="S164" s="18"/>
    </row>
    <row r="165" spans="1:19" s="13" customFormat="1" ht="114.75" hidden="1" outlineLevel="7">
      <c r="A165" s="33" t="s">
        <v>213</v>
      </c>
      <c r="B165" s="34" t="s">
        <v>214</v>
      </c>
      <c r="C165" s="35"/>
      <c r="D165" s="35">
        <v>31000</v>
      </c>
      <c r="E165" s="35">
        <v>31000</v>
      </c>
      <c r="F165" s="35">
        <v>7000</v>
      </c>
      <c r="G165" s="35">
        <v>8000</v>
      </c>
      <c r="H165" s="35">
        <v>8000</v>
      </c>
      <c r="I165" s="36">
        <f t="shared" si="29"/>
        <v>23000</v>
      </c>
      <c r="J165" s="35">
        <v>0</v>
      </c>
      <c r="K165" s="37" t="e">
        <f t="shared" si="21"/>
        <v>#DIV/0!</v>
      </c>
      <c r="L165" s="36">
        <f t="shared" si="22"/>
        <v>0</v>
      </c>
      <c r="M165" s="37">
        <f t="shared" si="23"/>
        <v>0</v>
      </c>
      <c r="N165" s="36">
        <f t="shared" si="24"/>
        <v>-31000</v>
      </c>
      <c r="O165" s="37">
        <f t="shared" si="25"/>
        <v>0</v>
      </c>
      <c r="P165" s="36">
        <f t="shared" si="26"/>
        <v>-31000</v>
      </c>
      <c r="Q165" s="37">
        <f t="shared" si="27"/>
        <v>0</v>
      </c>
      <c r="R165" s="36">
        <f t="shared" si="28"/>
        <v>-23000</v>
      </c>
      <c r="S165" s="18"/>
    </row>
    <row r="166" spans="1:19" s="13" customFormat="1" ht="38.25" hidden="1" outlineLevel="3">
      <c r="A166" s="33" t="s">
        <v>215</v>
      </c>
      <c r="B166" s="34" t="s">
        <v>216</v>
      </c>
      <c r="C166" s="35"/>
      <c r="D166" s="35">
        <v>0</v>
      </c>
      <c r="E166" s="35">
        <v>0</v>
      </c>
      <c r="F166" s="35">
        <v>0</v>
      </c>
      <c r="G166" s="35">
        <v>0</v>
      </c>
      <c r="H166" s="35">
        <v>0</v>
      </c>
      <c r="I166" s="36">
        <f t="shared" si="29"/>
        <v>0</v>
      </c>
      <c r="J166" s="35">
        <v>7.57</v>
      </c>
      <c r="K166" s="37" t="e">
        <f t="shared" si="21"/>
        <v>#DIV/0!</v>
      </c>
      <c r="L166" s="36">
        <f t="shared" si="22"/>
        <v>7.57</v>
      </c>
      <c r="M166" s="37" t="e">
        <f t="shared" si="23"/>
        <v>#DIV/0!</v>
      </c>
      <c r="N166" s="36">
        <f t="shared" si="24"/>
        <v>7.57</v>
      </c>
      <c r="O166" s="37" t="e">
        <f t="shared" si="25"/>
        <v>#DIV/0!</v>
      </c>
      <c r="P166" s="36">
        <f t="shared" si="26"/>
        <v>7.57</v>
      </c>
      <c r="Q166" s="37" t="e">
        <f t="shared" si="27"/>
        <v>#DIV/0!</v>
      </c>
      <c r="R166" s="36">
        <f t="shared" si="28"/>
        <v>7.57</v>
      </c>
      <c r="S166" s="18"/>
    </row>
    <row r="167" spans="1:19" s="13" customFormat="1" ht="38.25" hidden="1" outlineLevel="7">
      <c r="A167" s="33" t="s">
        <v>215</v>
      </c>
      <c r="B167" s="34" t="s">
        <v>216</v>
      </c>
      <c r="C167" s="35"/>
      <c r="D167" s="35">
        <v>0</v>
      </c>
      <c r="E167" s="35">
        <v>0</v>
      </c>
      <c r="F167" s="35">
        <v>0</v>
      </c>
      <c r="G167" s="35">
        <v>0</v>
      </c>
      <c r="H167" s="35">
        <v>0</v>
      </c>
      <c r="I167" s="36">
        <f t="shared" si="29"/>
        <v>0</v>
      </c>
      <c r="J167" s="35">
        <v>7.57</v>
      </c>
      <c r="K167" s="37" t="e">
        <f t="shared" si="21"/>
        <v>#DIV/0!</v>
      </c>
      <c r="L167" s="36">
        <f t="shared" si="22"/>
        <v>7.57</v>
      </c>
      <c r="M167" s="37" t="e">
        <f t="shared" si="23"/>
        <v>#DIV/0!</v>
      </c>
      <c r="N167" s="36">
        <f t="shared" si="24"/>
        <v>7.57</v>
      </c>
      <c r="O167" s="37" t="e">
        <f t="shared" si="25"/>
        <v>#DIV/0!</v>
      </c>
      <c r="P167" s="36">
        <f t="shared" si="26"/>
        <v>7.57</v>
      </c>
      <c r="Q167" s="37" t="e">
        <f t="shared" si="27"/>
        <v>#DIV/0!</v>
      </c>
      <c r="R167" s="36">
        <f t="shared" si="28"/>
        <v>7.57</v>
      </c>
      <c r="S167" s="18"/>
    </row>
    <row r="168" spans="1:19" s="13" customFormat="1" ht="38.25" hidden="1" outlineLevel="3">
      <c r="A168" s="33" t="s">
        <v>217</v>
      </c>
      <c r="B168" s="34" t="s">
        <v>218</v>
      </c>
      <c r="C168" s="35"/>
      <c r="D168" s="35">
        <v>42000</v>
      </c>
      <c r="E168" s="35">
        <v>42000</v>
      </c>
      <c r="F168" s="35">
        <v>10000</v>
      </c>
      <c r="G168" s="35">
        <v>10000</v>
      </c>
      <c r="H168" s="35">
        <v>11000</v>
      </c>
      <c r="I168" s="36">
        <f t="shared" si="29"/>
        <v>31000</v>
      </c>
      <c r="J168" s="35">
        <v>0</v>
      </c>
      <c r="K168" s="37" t="e">
        <f t="shared" si="21"/>
        <v>#DIV/0!</v>
      </c>
      <c r="L168" s="36">
        <f t="shared" si="22"/>
        <v>0</v>
      </c>
      <c r="M168" s="37">
        <f t="shared" si="23"/>
        <v>0</v>
      </c>
      <c r="N168" s="36">
        <f t="shared" si="24"/>
        <v>-42000</v>
      </c>
      <c r="O168" s="37">
        <f t="shared" si="25"/>
        <v>0</v>
      </c>
      <c r="P168" s="36">
        <f t="shared" si="26"/>
        <v>-42000</v>
      </c>
      <c r="Q168" s="37">
        <f t="shared" si="27"/>
        <v>0</v>
      </c>
      <c r="R168" s="36">
        <f t="shared" si="28"/>
        <v>-31000</v>
      </c>
      <c r="S168" s="18"/>
    </row>
    <row r="169" spans="1:19" s="13" customFormat="1" ht="89.25" hidden="1" outlineLevel="4">
      <c r="A169" s="33" t="s">
        <v>219</v>
      </c>
      <c r="B169" s="34" t="s">
        <v>220</v>
      </c>
      <c r="C169" s="35"/>
      <c r="D169" s="35">
        <v>42000</v>
      </c>
      <c r="E169" s="35">
        <v>42000</v>
      </c>
      <c r="F169" s="35">
        <v>10000</v>
      </c>
      <c r="G169" s="35">
        <v>10000</v>
      </c>
      <c r="H169" s="35">
        <v>11000</v>
      </c>
      <c r="I169" s="36">
        <f t="shared" si="29"/>
        <v>31000</v>
      </c>
      <c r="J169" s="35">
        <v>0</v>
      </c>
      <c r="K169" s="37" t="e">
        <f t="shared" si="21"/>
        <v>#DIV/0!</v>
      </c>
      <c r="L169" s="36">
        <f t="shared" si="22"/>
        <v>0</v>
      </c>
      <c r="M169" s="37">
        <f t="shared" si="23"/>
        <v>0</v>
      </c>
      <c r="N169" s="36">
        <f t="shared" si="24"/>
        <v>-42000</v>
      </c>
      <c r="O169" s="37">
        <f t="shared" si="25"/>
        <v>0</v>
      </c>
      <c r="P169" s="36">
        <f t="shared" si="26"/>
        <v>-42000</v>
      </c>
      <c r="Q169" s="37">
        <f t="shared" si="27"/>
        <v>0</v>
      </c>
      <c r="R169" s="36">
        <f t="shared" si="28"/>
        <v>-31000</v>
      </c>
      <c r="S169" s="18"/>
    </row>
    <row r="170" spans="1:19" s="13" customFormat="1" ht="89.25" hidden="1" outlineLevel="7">
      <c r="A170" s="33" t="s">
        <v>219</v>
      </c>
      <c r="B170" s="34" t="s">
        <v>220</v>
      </c>
      <c r="C170" s="35"/>
      <c r="D170" s="35">
        <v>42000</v>
      </c>
      <c r="E170" s="35">
        <v>42000</v>
      </c>
      <c r="F170" s="35">
        <v>10000</v>
      </c>
      <c r="G170" s="35">
        <v>10000</v>
      </c>
      <c r="H170" s="35">
        <v>11000</v>
      </c>
      <c r="I170" s="36">
        <f t="shared" si="29"/>
        <v>31000</v>
      </c>
      <c r="J170" s="35">
        <v>0</v>
      </c>
      <c r="K170" s="37" t="e">
        <f t="shared" si="21"/>
        <v>#DIV/0!</v>
      </c>
      <c r="L170" s="36">
        <f t="shared" si="22"/>
        <v>0</v>
      </c>
      <c r="M170" s="37">
        <f t="shared" si="23"/>
        <v>0</v>
      </c>
      <c r="N170" s="36">
        <f t="shared" si="24"/>
        <v>-42000</v>
      </c>
      <c r="O170" s="37">
        <f t="shared" si="25"/>
        <v>0</v>
      </c>
      <c r="P170" s="36">
        <f t="shared" si="26"/>
        <v>-42000</v>
      </c>
      <c r="Q170" s="37">
        <f t="shared" si="27"/>
        <v>0</v>
      </c>
      <c r="R170" s="36">
        <f t="shared" si="28"/>
        <v>-31000</v>
      </c>
      <c r="S170" s="18"/>
    </row>
    <row r="171" spans="1:19" s="13" customFormat="1" ht="89.25" outlineLevel="2" collapsed="1">
      <c r="A171" s="33" t="s">
        <v>221</v>
      </c>
      <c r="B171" s="34" t="s">
        <v>222</v>
      </c>
      <c r="C171" s="35">
        <v>1758.33</v>
      </c>
      <c r="D171" s="35">
        <v>0</v>
      </c>
      <c r="E171" s="35">
        <v>0</v>
      </c>
      <c r="F171" s="35">
        <v>0</v>
      </c>
      <c r="G171" s="35">
        <v>0</v>
      </c>
      <c r="H171" s="35">
        <v>0</v>
      </c>
      <c r="I171" s="36">
        <f t="shared" si="29"/>
        <v>0</v>
      </c>
      <c r="J171" s="35">
        <v>1837.82</v>
      </c>
      <c r="K171" s="37">
        <f t="shared" si="21"/>
        <v>104.52076686401301</v>
      </c>
      <c r="L171" s="36">
        <f t="shared" si="22"/>
        <v>79.490000000000009</v>
      </c>
      <c r="M171" s="37">
        <v>0</v>
      </c>
      <c r="N171" s="36">
        <f t="shared" si="24"/>
        <v>1837.82</v>
      </c>
      <c r="O171" s="37">
        <v>0</v>
      </c>
      <c r="P171" s="36">
        <f t="shared" si="26"/>
        <v>1837.82</v>
      </c>
      <c r="Q171" s="37">
        <v>0</v>
      </c>
      <c r="R171" s="36">
        <f t="shared" si="28"/>
        <v>1837.82</v>
      </c>
      <c r="S171" s="18"/>
    </row>
    <row r="172" spans="1:19" s="13" customFormat="1" ht="140.25" hidden="1" outlineLevel="3">
      <c r="A172" s="33" t="s">
        <v>223</v>
      </c>
      <c r="B172" s="39" t="s">
        <v>224</v>
      </c>
      <c r="C172" s="35"/>
      <c r="D172" s="35">
        <v>0</v>
      </c>
      <c r="E172" s="35">
        <v>0</v>
      </c>
      <c r="F172" s="35">
        <v>0</v>
      </c>
      <c r="G172" s="35">
        <v>0</v>
      </c>
      <c r="H172" s="35">
        <v>0</v>
      </c>
      <c r="I172" s="36">
        <f t="shared" si="29"/>
        <v>0</v>
      </c>
      <c r="J172" s="35">
        <v>1837.82</v>
      </c>
      <c r="K172" s="37" t="e">
        <f t="shared" si="21"/>
        <v>#DIV/0!</v>
      </c>
      <c r="L172" s="36">
        <f t="shared" si="22"/>
        <v>1837.82</v>
      </c>
      <c r="M172" s="37" t="e">
        <f t="shared" si="23"/>
        <v>#DIV/0!</v>
      </c>
      <c r="N172" s="36">
        <f t="shared" si="24"/>
        <v>1837.82</v>
      </c>
      <c r="O172" s="37" t="e">
        <f t="shared" si="25"/>
        <v>#DIV/0!</v>
      </c>
      <c r="P172" s="36">
        <f t="shared" si="26"/>
        <v>1837.82</v>
      </c>
      <c r="Q172" s="37" t="e">
        <f t="shared" si="27"/>
        <v>#DIV/0!</v>
      </c>
      <c r="R172" s="36">
        <f t="shared" si="28"/>
        <v>1837.82</v>
      </c>
      <c r="S172" s="18"/>
    </row>
    <row r="173" spans="1:19" s="13" customFormat="1" ht="140.25" hidden="1" outlineLevel="7">
      <c r="A173" s="33" t="s">
        <v>223</v>
      </c>
      <c r="B173" s="39" t="s">
        <v>224</v>
      </c>
      <c r="C173" s="35"/>
      <c r="D173" s="35">
        <v>0</v>
      </c>
      <c r="E173" s="35">
        <v>0</v>
      </c>
      <c r="F173" s="35">
        <v>0</v>
      </c>
      <c r="G173" s="35">
        <v>0</v>
      </c>
      <c r="H173" s="35">
        <v>0</v>
      </c>
      <c r="I173" s="36">
        <f t="shared" si="29"/>
        <v>0</v>
      </c>
      <c r="J173" s="35">
        <v>1837.82</v>
      </c>
      <c r="K173" s="37" t="e">
        <f t="shared" si="21"/>
        <v>#DIV/0!</v>
      </c>
      <c r="L173" s="36">
        <f t="shared" si="22"/>
        <v>1837.82</v>
      </c>
      <c r="M173" s="37" t="e">
        <f t="shared" si="23"/>
        <v>#DIV/0!</v>
      </c>
      <c r="N173" s="36">
        <f t="shared" si="24"/>
        <v>1837.82</v>
      </c>
      <c r="O173" s="37" t="e">
        <f t="shared" si="25"/>
        <v>#DIV/0!</v>
      </c>
      <c r="P173" s="36">
        <f t="shared" si="26"/>
        <v>1837.82</v>
      </c>
      <c r="Q173" s="37" t="e">
        <f t="shared" si="27"/>
        <v>#DIV/0!</v>
      </c>
      <c r="R173" s="36">
        <f t="shared" si="28"/>
        <v>1837.82</v>
      </c>
      <c r="S173" s="18"/>
    </row>
    <row r="174" spans="1:19" s="13" customFormat="1" ht="38.25" outlineLevel="2" collapsed="1">
      <c r="A174" s="33" t="s">
        <v>225</v>
      </c>
      <c r="B174" s="34" t="s">
        <v>226</v>
      </c>
      <c r="C174" s="35">
        <v>0</v>
      </c>
      <c r="D174" s="35">
        <v>0</v>
      </c>
      <c r="E174" s="35">
        <v>0</v>
      </c>
      <c r="F174" s="35">
        <v>0</v>
      </c>
      <c r="G174" s="35">
        <v>0</v>
      </c>
      <c r="H174" s="35">
        <v>0</v>
      </c>
      <c r="I174" s="36">
        <f t="shared" si="29"/>
        <v>0</v>
      </c>
      <c r="J174" s="35">
        <v>28081.69</v>
      </c>
      <c r="K174" s="37">
        <v>0</v>
      </c>
      <c r="L174" s="36">
        <f t="shared" si="22"/>
        <v>28081.69</v>
      </c>
      <c r="M174" s="37">
        <v>0</v>
      </c>
      <c r="N174" s="36">
        <f t="shared" si="24"/>
        <v>28081.69</v>
      </c>
      <c r="O174" s="37">
        <v>0</v>
      </c>
      <c r="P174" s="36">
        <f t="shared" si="26"/>
        <v>28081.69</v>
      </c>
      <c r="Q174" s="37">
        <v>0</v>
      </c>
      <c r="R174" s="36">
        <f t="shared" si="28"/>
        <v>28081.69</v>
      </c>
      <c r="S174" s="18"/>
    </row>
    <row r="175" spans="1:19" s="13" customFormat="1" ht="51" hidden="1" outlineLevel="3">
      <c r="A175" s="33" t="s">
        <v>227</v>
      </c>
      <c r="B175" s="34" t="s">
        <v>228</v>
      </c>
      <c r="C175" s="35"/>
      <c r="D175" s="35">
        <v>0</v>
      </c>
      <c r="E175" s="35">
        <v>0</v>
      </c>
      <c r="F175" s="35">
        <v>0</v>
      </c>
      <c r="G175" s="35">
        <v>0</v>
      </c>
      <c r="H175" s="35">
        <v>0</v>
      </c>
      <c r="I175" s="36">
        <f t="shared" si="29"/>
        <v>0</v>
      </c>
      <c r="J175" s="35">
        <v>28081.69</v>
      </c>
      <c r="K175" s="37" t="e">
        <f t="shared" si="21"/>
        <v>#DIV/0!</v>
      </c>
      <c r="L175" s="36">
        <f t="shared" si="22"/>
        <v>28081.69</v>
      </c>
      <c r="M175" s="37" t="e">
        <f t="shared" si="23"/>
        <v>#DIV/0!</v>
      </c>
      <c r="N175" s="36">
        <f t="shared" si="24"/>
        <v>28081.69</v>
      </c>
      <c r="O175" s="37" t="e">
        <f t="shared" si="25"/>
        <v>#DIV/0!</v>
      </c>
      <c r="P175" s="36">
        <f t="shared" si="26"/>
        <v>28081.69</v>
      </c>
      <c r="Q175" s="37" t="e">
        <f t="shared" si="27"/>
        <v>#DIV/0!</v>
      </c>
      <c r="R175" s="36">
        <f t="shared" si="28"/>
        <v>28081.69</v>
      </c>
      <c r="S175" s="18"/>
    </row>
    <row r="176" spans="1:19" s="13" customFormat="1" ht="51" hidden="1" outlineLevel="7">
      <c r="A176" s="33" t="s">
        <v>227</v>
      </c>
      <c r="B176" s="34" t="s">
        <v>228</v>
      </c>
      <c r="C176" s="35"/>
      <c r="D176" s="35">
        <v>0</v>
      </c>
      <c r="E176" s="35">
        <v>0</v>
      </c>
      <c r="F176" s="35">
        <v>0</v>
      </c>
      <c r="G176" s="35">
        <v>0</v>
      </c>
      <c r="H176" s="35">
        <v>0</v>
      </c>
      <c r="I176" s="36">
        <f t="shared" si="29"/>
        <v>0</v>
      </c>
      <c r="J176" s="35">
        <v>28081.69</v>
      </c>
      <c r="K176" s="37" t="e">
        <f t="shared" si="21"/>
        <v>#DIV/0!</v>
      </c>
      <c r="L176" s="36">
        <f t="shared" si="22"/>
        <v>28081.69</v>
      </c>
      <c r="M176" s="37" t="e">
        <f t="shared" si="23"/>
        <v>#DIV/0!</v>
      </c>
      <c r="N176" s="36">
        <f t="shared" si="24"/>
        <v>28081.69</v>
      </c>
      <c r="O176" s="37" t="e">
        <f t="shared" si="25"/>
        <v>#DIV/0!</v>
      </c>
      <c r="P176" s="36">
        <f t="shared" si="26"/>
        <v>28081.69</v>
      </c>
      <c r="Q176" s="37" t="e">
        <f t="shared" si="27"/>
        <v>#DIV/0!</v>
      </c>
      <c r="R176" s="36">
        <f t="shared" si="28"/>
        <v>28081.69</v>
      </c>
      <c r="S176" s="18"/>
    </row>
    <row r="177" spans="1:19" s="13" customFormat="1" ht="107.25" customHeight="1" outlineLevel="2" collapsed="1">
      <c r="A177" s="33" t="s">
        <v>229</v>
      </c>
      <c r="B177" s="34" t="s">
        <v>230</v>
      </c>
      <c r="C177" s="35">
        <v>125802.54</v>
      </c>
      <c r="D177" s="35">
        <v>105000</v>
      </c>
      <c r="E177" s="35">
        <v>105000</v>
      </c>
      <c r="F177" s="35">
        <v>26000</v>
      </c>
      <c r="G177" s="35">
        <v>26000</v>
      </c>
      <c r="H177" s="35">
        <v>26000</v>
      </c>
      <c r="I177" s="36">
        <f t="shared" si="29"/>
        <v>78000</v>
      </c>
      <c r="J177" s="35">
        <v>21085.040000000001</v>
      </c>
      <c r="K177" s="37">
        <f t="shared" si="21"/>
        <v>16.760424710025728</v>
      </c>
      <c r="L177" s="36">
        <f t="shared" si="22"/>
        <v>-104717.5</v>
      </c>
      <c r="M177" s="37">
        <f t="shared" si="23"/>
        <v>20.080990476190479</v>
      </c>
      <c r="N177" s="36">
        <f t="shared" si="24"/>
        <v>-83914.959999999992</v>
      </c>
      <c r="O177" s="37">
        <f t="shared" si="25"/>
        <v>20.080990476190479</v>
      </c>
      <c r="P177" s="36">
        <f t="shared" si="26"/>
        <v>-83914.959999999992</v>
      </c>
      <c r="Q177" s="37">
        <f t="shared" si="27"/>
        <v>27.032102564102566</v>
      </c>
      <c r="R177" s="36">
        <f t="shared" si="28"/>
        <v>-56914.96</v>
      </c>
      <c r="S177" s="18"/>
    </row>
    <row r="178" spans="1:19" s="13" customFormat="1" ht="114.75" hidden="1" outlineLevel="3">
      <c r="A178" s="33" t="s">
        <v>229</v>
      </c>
      <c r="B178" s="34" t="s">
        <v>230</v>
      </c>
      <c r="C178" s="35"/>
      <c r="D178" s="35">
        <v>0</v>
      </c>
      <c r="E178" s="35">
        <v>0</v>
      </c>
      <c r="F178" s="35">
        <v>0</v>
      </c>
      <c r="G178" s="35">
        <v>0</v>
      </c>
      <c r="H178" s="35">
        <v>0</v>
      </c>
      <c r="I178" s="36">
        <f t="shared" si="29"/>
        <v>0</v>
      </c>
      <c r="J178" s="35">
        <v>5000</v>
      </c>
      <c r="K178" s="37" t="e">
        <f t="shared" si="21"/>
        <v>#DIV/0!</v>
      </c>
      <c r="L178" s="36">
        <f t="shared" si="22"/>
        <v>5000</v>
      </c>
      <c r="M178" s="37" t="e">
        <f t="shared" si="23"/>
        <v>#DIV/0!</v>
      </c>
      <c r="N178" s="36">
        <f t="shared" si="24"/>
        <v>5000</v>
      </c>
      <c r="O178" s="37" t="e">
        <f t="shared" si="25"/>
        <v>#DIV/0!</v>
      </c>
      <c r="P178" s="36">
        <f t="shared" si="26"/>
        <v>5000</v>
      </c>
      <c r="Q178" s="37" t="e">
        <f t="shared" si="27"/>
        <v>#DIV/0!</v>
      </c>
      <c r="R178" s="36">
        <f t="shared" si="28"/>
        <v>5000</v>
      </c>
      <c r="S178" s="18"/>
    </row>
    <row r="179" spans="1:19" s="13" customFormat="1" ht="114.75" hidden="1" outlineLevel="7">
      <c r="A179" s="33" t="s">
        <v>229</v>
      </c>
      <c r="B179" s="34" t="s">
        <v>230</v>
      </c>
      <c r="C179" s="35"/>
      <c r="D179" s="35">
        <v>0</v>
      </c>
      <c r="E179" s="35">
        <v>0</v>
      </c>
      <c r="F179" s="35">
        <v>0</v>
      </c>
      <c r="G179" s="35">
        <v>0</v>
      </c>
      <c r="H179" s="35">
        <v>0</v>
      </c>
      <c r="I179" s="36">
        <f t="shared" si="29"/>
        <v>0</v>
      </c>
      <c r="J179" s="35">
        <v>5000</v>
      </c>
      <c r="K179" s="37" t="e">
        <f t="shared" si="21"/>
        <v>#DIV/0!</v>
      </c>
      <c r="L179" s="36">
        <f t="shared" si="22"/>
        <v>5000</v>
      </c>
      <c r="M179" s="37" t="e">
        <f t="shared" si="23"/>
        <v>#DIV/0!</v>
      </c>
      <c r="N179" s="36">
        <f t="shared" si="24"/>
        <v>5000</v>
      </c>
      <c r="O179" s="37" t="e">
        <f t="shared" si="25"/>
        <v>#DIV/0!</v>
      </c>
      <c r="P179" s="36">
        <f t="shared" si="26"/>
        <v>5000</v>
      </c>
      <c r="Q179" s="37" t="e">
        <f t="shared" si="27"/>
        <v>#DIV/0!</v>
      </c>
      <c r="R179" s="36">
        <f t="shared" si="28"/>
        <v>5000</v>
      </c>
      <c r="S179" s="18"/>
    </row>
    <row r="180" spans="1:19" s="13" customFormat="1" ht="165.75" hidden="1" outlineLevel="3">
      <c r="A180" s="33" t="s">
        <v>231</v>
      </c>
      <c r="B180" s="39" t="s">
        <v>232</v>
      </c>
      <c r="C180" s="35"/>
      <c r="D180" s="35">
        <v>105000</v>
      </c>
      <c r="E180" s="35">
        <v>105000</v>
      </c>
      <c r="F180" s="35">
        <v>26000</v>
      </c>
      <c r="G180" s="35">
        <v>26000</v>
      </c>
      <c r="H180" s="35">
        <v>26000</v>
      </c>
      <c r="I180" s="36">
        <f t="shared" si="29"/>
        <v>78000</v>
      </c>
      <c r="J180" s="35">
        <v>16085.04</v>
      </c>
      <c r="K180" s="37" t="e">
        <f t="shared" si="21"/>
        <v>#DIV/0!</v>
      </c>
      <c r="L180" s="36">
        <f t="shared" si="22"/>
        <v>16085.04</v>
      </c>
      <c r="M180" s="37">
        <f t="shared" si="23"/>
        <v>15.319085714285716</v>
      </c>
      <c r="N180" s="36">
        <f t="shared" si="24"/>
        <v>-88914.959999999992</v>
      </c>
      <c r="O180" s="37">
        <f t="shared" si="25"/>
        <v>15.319085714285716</v>
      </c>
      <c r="P180" s="36">
        <f t="shared" si="26"/>
        <v>-88914.959999999992</v>
      </c>
      <c r="Q180" s="37">
        <f t="shared" si="27"/>
        <v>20.621846153846153</v>
      </c>
      <c r="R180" s="36">
        <f t="shared" si="28"/>
        <v>-61914.96</v>
      </c>
      <c r="S180" s="18"/>
    </row>
    <row r="181" spans="1:19" s="13" customFormat="1" ht="165.75" hidden="1" outlineLevel="7">
      <c r="A181" s="33" t="s">
        <v>231</v>
      </c>
      <c r="B181" s="39" t="s">
        <v>232</v>
      </c>
      <c r="C181" s="35"/>
      <c r="D181" s="35">
        <v>105000</v>
      </c>
      <c r="E181" s="35">
        <v>105000</v>
      </c>
      <c r="F181" s="35">
        <v>26000</v>
      </c>
      <c r="G181" s="35">
        <v>26000</v>
      </c>
      <c r="H181" s="35">
        <v>26000</v>
      </c>
      <c r="I181" s="36">
        <f t="shared" si="29"/>
        <v>78000</v>
      </c>
      <c r="J181" s="35">
        <v>16085.04</v>
      </c>
      <c r="K181" s="37" t="e">
        <f t="shared" si="21"/>
        <v>#DIV/0!</v>
      </c>
      <c r="L181" s="36">
        <f t="shared" si="22"/>
        <v>16085.04</v>
      </c>
      <c r="M181" s="37">
        <f t="shared" si="23"/>
        <v>15.319085714285716</v>
      </c>
      <c r="N181" s="36">
        <f t="shared" si="24"/>
        <v>-88914.959999999992</v>
      </c>
      <c r="O181" s="37">
        <f t="shared" si="25"/>
        <v>15.319085714285716</v>
      </c>
      <c r="P181" s="36">
        <f t="shared" si="26"/>
        <v>-88914.959999999992</v>
      </c>
      <c r="Q181" s="37">
        <f t="shared" si="27"/>
        <v>20.621846153846153</v>
      </c>
      <c r="R181" s="36">
        <f t="shared" si="28"/>
        <v>-61914.96</v>
      </c>
      <c r="S181" s="18"/>
    </row>
    <row r="182" spans="1:19" s="13" customFormat="1" ht="38.25" outlineLevel="2" collapsed="1">
      <c r="A182" s="33" t="s">
        <v>233</v>
      </c>
      <c r="B182" s="34" t="s">
        <v>234</v>
      </c>
      <c r="C182" s="35">
        <v>820150.42</v>
      </c>
      <c r="D182" s="35">
        <v>209000</v>
      </c>
      <c r="E182" s="35">
        <v>209000</v>
      </c>
      <c r="F182" s="35">
        <v>112000</v>
      </c>
      <c r="G182" s="35">
        <v>87000</v>
      </c>
      <c r="H182" s="35">
        <v>5000</v>
      </c>
      <c r="I182" s="36">
        <f t="shared" si="29"/>
        <v>204000</v>
      </c>
      <c r="J182" s="35">
        <v>803245.61</v>
      </c>
      <c r="K182" s="37">
        <f t="shared" si="21"/>
        <v>97.938815906477245</v>
      </c>
      <c r="L182" s="36">
        <f t="shared" si="22"/>
        <v>-16904.810000000056</v>
      </c>
      <c r="M182" s="37">
        <f t="shared" si="23"/>
        <v>384.32804306220095</v>
      </c>
      <c r="N182" s="36">
        <f t="shared" si="24"/>
        <v>594245.61</v>
      </c>
      <c r="O182" s="37">
        <f t="shared" si="25"/>
        <v>384.32804306220095</v>
      </c>
      <c r="P182" s="36">
        <f t="shared" si="26"/>
        <v>594245.61</v>
      </c>
      <c r="Q182" s="37">
        <f t="shared" si="27"/>
        <v>393.74784803921568</v>
      </c>
      <c r="R182" s="36">
        <f t="shared" si="28"/>
        <v>599245.61</v>
      </c>
      <c r="S182" s="18"/>
    </row>
    <row r="183" spans="1:19" ht="63.75" hidden="1" outlineLevel="3">
      <c r="A183" s="23" t="s">
        <v>235</v>
      </c>
      <c r="B183" s="31" t="s">
        <v>236</v>
      </c>
      <c r="C183" s="32"/>
      <c r="D183" s="32">
        <v>209000</v>
      </c>
      <c r="E183" s="32">
        <v>209000</v>
      </c>
      <c r="F183" s="32">
        <v>112000</v>
      </c>
      <c r="G183" s="32">
        <v>87000</v>
      </c>
      <c r="H183" s="32">
        <v>5000</v>
      </c>
      <c r="I183" s="29">
        <f t="shared" si="29"/>
        <v>204000</v>
      </c>
      <c r="J183" s="32">
        <v>803245.61</v>
      </c>
      <c r="K183" s="30" t="e">
        <f t="shared" si="21"/>
        <v>#DIV/0!</v>
      </c>
      <c r="L183" s="29">
        <f t="shared" si="22"/>
        <v>803245.61</v>
      </c>
      <c r="M183" s="30">
        <f t="shared" si="23"/>
        <v>384.32804306220095</v>
      </c>
      <c r="N183" s="29">
        <f t="shared" si="24"/>
        <v>594245.61</v>
      </c>
      <c r="O183" s="30">
        <f t="shared" si="25"/>
        <v>384.32804306220095</v>
      </c>
      <c r="P183" s="29">
        <f t="shared" si="26"/>
        <v>594245.61</v>
      </c>
      <c r="Q183" s="30">
        <f t="shared" si="27"/>
        <v>393.74784803921568</v>
      </c>
      <c r="R183" s="29">
        <f t="shared" si="28"/>
        <v>599245.61</v>
      </c>
      <c r="S183" s="17"/>
    </row>
    <row r="184" spans="1:19" ht="63.75" hidden="1" outlineLevel="4">
      <c r="A184" s="23" t="s">
        <v>235</v>
      </c>
      <c r="B184" s="31" t="s">
        <v>236</v>
      </c>
      <c r="C184" s="32"/>
      <c r="D184" s="32">
        <v>0</v>
      </c>
      <c r="E184" s="32">
        <v>0</v>
      </c>
      <c r="F184" s="32">
        <v>0</v>
      </c>
      <c r="G184" s="32">
        <v>0</v>
      </c>
      <c r="H184" s="32">
        <v>0</v>
      </c>
      <c r="I184" s="29">
        <f t="shared" si="29"/>
        <v>0</v>
      </c>
      <c r="J184" s="32">
        <v>345379.61</v>
      </c>
      <c r="K184" s="30" t="e">
        <f t="shared" si="21"/>
        <v>#DIV/0!</v>
      </c>
      <c r="L184" s="29">
        <f t="shared" si="22"/>
        <v>345379.61</v>
      </c>
      <c r="M184" s="30" t="e">
        <f t="shared" si="23"/>
        <v>#DIV/0!</v>
      </c>
      <c r="N184" s="29">
        <f t="shared" si="24"/>
        <v>345379.61</v>
      </c>
      <c r="O184" s="30" t="e">
        <f t="shared" si="25"/>
        <v>#DIV/0!</v>
      </c>
      <c r="P184" s="29">
        <f t="shared" si="26"/>
        <v>345379.61</v>
      </c>
      <c r="Q184" s="30" t="e">
        <f t="shared" si="27"/>
        <v>#DIV/0!</v>
      </c>
      <c r="R184" s="29">
        <f t="shared" si="28"/>
        <v>345379.61</v>
      </c>
      <c r="S184" s="17"/>
    </row>
    <row r="185" spans="1:19" ht="63.75" hidden="1" outlineLevel="7">
      <c r="A185" s="33" t="s">
        <v>235</v>
      </c>
      <c r="B185" s="34" t="s">
        <v>236</v>
      </c>
      <c r="C185" s="35"/>
      <c r="D185" s="35">
        <v>0</v>
      </c>
      <c r="E185" s="35">
        <v>0</v>
      </c>
      <c r="F185" s="35">
        <v>0</v>
      </c>
      <c r="G185" s="35">
        <v>0</v>
      </c>
      <c r="H185" s="35">
        <v>0</v>
      </c>
      <c r="I185" s="29">
        <f t="shared" si="29"/>
        <v>0</v>
      </c>
      <c r="J185" s="35">
        <v>345379.61</v>
      </c>
      <c r="K185" s="30" t="e">
        <f t="shared" si="21"/>
        <v>#DIV/0!</v>
      </c>
      <c r="L185" s="29">
        <f t="shared" si="22"/>
        <v>345379.61</v>
      </c>
      <c r="M185" s="30" t="e">
        <f t="shared" si="23"/>
        <v>#DIV/0!</v>
      </c>
      <c r="N185" s="29">
        <f t="shared" si="24"/>
        <v>345379.61</v>
      </c>
      <c r="O185" s="30" t="e">
        <f t="shared" si="25"/>
        <v>#DIV/0!</v>
      </c>
      <c r="P185" s="29">
        <f t="shared" si="26"/>
        <v>345379.61</v>
      </c>
      <c r="Q185" s="30" t="e">
        <f t="shared" si="27"/>
        <v>#DIV/0!</v>
      </c>
      <c r="R185" s="29">
        <f t="shared" si="28"/>
        <v>345379.61</v>
      </c>
      <c r="S185" s="18"/>
    </row>
    <row r="186" spans="1:19" ht="127.5" hidden="1" outlineLevel="4">
      <c r="A186" s="23" t="s">
        <v>237</v>
      </c>
      <c r="B186" s="38" t="s">
        <v>238</v>
      </c>
      <c r="C186" s="32"/>
      <c r="D186" s="32">
        <v>209000</v>
      </c>
      <c r="E186" s="32">
        <v>209000</v>
      </c>
      <c r="F186" s="32">
        <v>112000</v>
      </c>
      <c r="G186" s="32">
        <v>87000</v>
      </c>
      <c r="H186" s="32">
        <v>5000</v>
      </c>
      <c r="I186" s="29">
        <f t="shared" si="29"/>
        <v>204000</v>
      </c>
      <c r="J186" s="32">
        <v>457866</v>
      </c>
      <c r="K186" s="30" t="e">
        <f t="shared" si="21"/>
        <v>#DIV/0!</v>
      </c>
      <c r="L186" s="29">
        <f t="shared" si="22"/>
        <v>457866</v>
      </c>
      <c r="M186" s="30">
        <f t="shared" si="23"/>
        <v>219.07464114832536</v>
      </c>
      <c r="N186" s="29">
        <f t="shared" si="24"/>
        <v>248866</v>
      </c>
      <c r="O186" s="30">
        <f t="shared" si="25"/>
        <v>219.07464114832536</v>
      </c>
      <c r="P186" s="29">
        <f t="shared" si="26"/>
        <v>248866</v>
      </c>
      <c r="Q186" s="30">
        <f t="shared" si="27"/>
        <v>224.44411764705882</v>
      </c>
      <c r="R186" s="29">
        <f t="shared" si="28"/>
        <v>253866</v>
      </c>
      <c r="S186" s="17"/>
    </row>
    <row r="187" spans="1:19" ht="114.75" hidden="1" outlineLevel="7">
      <c r="A187" s="33" t="s">
        <v>237</v>
      </c>
      <c r="B187" s="39" t="s">
        <v>238</v>
      </c>
      <c r="C187" s="35"/>
      <c r="D187" s="35">
        <v>209000</v>
      </c>
      <c r="E187" s="35">
        <v>209000</v>
      </c>
      <c r="F187" s="35">
        <v>112000</v>
      </c>
      <c r="G187" s="35">
        <v>87000</v>
      </c>
      <c r="H187" s="35">
        <v>5000</v>
      </c>
      <c r="I187" s="29">
        <f t="shared" si="29"/>
        <v>204000</v>
      </c>
      <c r="J187" s="35">
        <v>457866</v>
      </c>
      <c r="K187" s="30" t="e">
        <f t="shared" si="21"/>
        <v>#DIV/0!</v>
      </c>
      <c r="L187" s="29">
        <f t="shared" si="22"/>
        <v>457866</v>
      </c>
      <c r="M187" s="30">
        <f t="shared" si="23"/>
        <v>219.07464114832536</v>
      </c>
      <c r="N187" s="29">
        <f t="shared" si="24"/>
        <v>248866</v>
      </c>
      <c r="O187" s="30">
        <f t="shared" si="25"/>
        <v>219.07464114832536</v>
      </c>
      <c r="P187" s="29">
        <f t="shared" si="26"/>
        <v>248866</v>
      </c>
      <c r="Q187" s="30">
        <f t="shared" si="27"/>
        <v>224.44411764705882</v>
      </c>
      <c r="R187" s="29">
        <f t="shared" si="28"/>
        <v>253866</v>
      </c>
      <c r="S187" s="18"/>
    </row>
    <row r="188" spans="1:19" ht="25.5" outlineLevel="1">
      <c r="A188" s="23" t="s">
        <v>239</v>
      </c>
      <c r="B188" s="31" t="s">
        <v>240</v>
      </c>
      <c r="C188" s="32">
        <f>C189+C192</f>
        <v>0</v>
      </c>
      <c r="D188" s="32">
        <v>0</v>
      </c>
      <c r="E188" s="32">
        <v>1769710</v>
      </c>
      <c r="F188" s="32">
        <v>0</v>
      </c>
      <c r="G188" s="32">
        <v>1769710</v>
      </c>
      <c r="H188" s="32">
        <v>0</v>
      </c>
      <c r="I188" s="29">
        <f t="shared" si="29"/>
        <v>1769710</v>
      </c>
      <c r="J188" s="32">
        <v>4096871.96</v>
      </c>
      <c r="K188" s="30">
        <v>0</v>
      </c>
      <c r="L188" s="29">
        <f t="shared" si="22"/>
        <v>4096871.96</v>
      </c>
      <c r="M188" s="30">
        <v>0</v>
      </c>
      <c r="N188" s="29">
        <f t="shared" si="24"/>
        <v>4096871.96</v>
      </c>
      <c r="O188" s="30">
        <f t="shared" si="25"/>
        <v>231.49962197196152</v>
      </c>
      <c r="P188" s="29">
        <f t="shared" si="26"/>
        <v>2327161.96</v>
      </c>
      <c r="Q188" s="30">
        <f t="shared" si="27"/>
        <v>231.49962197196152</v>
      </c>
      <c r="R188" s="29">
        <f t="shared" si="28"/>
        <v>2327161.96</v>
      </c>
      <c r="S188" s="17"/>
    </row>
    <row r="189" spans="1:19" s="13" customFormat="1" outlineLevel="2" collapsed="1">
      <c r="A189" s="33" t="s">
        <v>241</v>
      </c>
      <c r="B189" s="34" t="s">
        <v>242</v>
      </c>
      <c r="C189" s="35">
        <v>0</v>
      </c>
      <c r="D189" s="35">
        <v>0</v>
      </c>
      <c r="E189" s="35">
        <v>0</v>
      </c>
      <c r="F189" s="35">
        <v>0</v>
      </c>
      <c r="G189" s="35">
        <v>0</v>
      </c>
      <c r="H189" s="35">
        <v>0</v>
      </c>
      <c r="I189" s="36">
        <f t="shared" si="29"/>
        <v>0</v>
      </c>
      <c r="J189" s="35">
        <v>1699778.46</v>
      </c>
      <c r="K189" s="37">
        <v>0</v>
      </c>
      <c r="L189" s="36">
        <f t="shared" si="22"/>
        <v>1699778.46</v>
      </c>
      <c r="M189" s="37">
        <v>0</v>
      </c>
      <c r="N189" s="36">
        <f t="shared" si="24"/>
        <v>1699778.46</v>
      </c>
      <c r="O189" s="37">
        <v>0</v>
      </c>
      <c r="P189" s="36">
        <f t="shared" si="26"/>
        <v>1699778.46</v>
      </c>
      <c r="Q189" s="37">
        <v>0</v>
      </c>
      <c r="R189" s="36">
        <f t="shared" si="28"/>
        <v>1699778.46</v>
      </c>
      <c r="S189" s="18"/>
    </row>
    <row r="190" spans="1:19" s="13" customFormat="1" ht="38.25" hidden="1" outlineLevel="3">
      <c r="A190" s="33" t="s">
        <v>243</v>
      </c>
      <c r="B190" s="34" t="s">
        <v>244</v>
      </c>
      <c r="C190" s="35"/>
      <c r="D190" s="35">
        <v>0</v>
      </c>
      <c r="E190" s="35">
        <v>0</v>
      </c>
      <c r="F190" s="35">
        <v>0</v>
      </c>
      <c r="G190" s="35">
        <v>0</v>
      </c>
      <c r="H190" s="35">
        <v>0</v>
      </c>
      <c r="I190" s="36">
        <f t="shared" si="29"/>
        <v>0</v>
      </c>
      <c r="J190" s="35">
        <v>1699778.46</v>
      </c>
      <c r="K190" s="37" t="e">
        <f t="shared" si="21"/>
        <v>#DIV/0!</v>
      </c>
      <c r="L190" s="36">
        <f t="shared" si="22"/>
        <v>1699778.46</v>
      </c>
      <c r="M190" s="37" t="e">
        <f t="shared" si="23"/>
        <v>#DIV/0!</v>
      </c>
      <c r="N190" s="36">
        <f t="shared" si="24"/>
        <v>1699778.46</v>
      </c>
      <c r="O190" s="37" t="e">
        <f t="shared" si="25"/>
        <v>#DIV/0!</v>
      </c>
      <c r="P190" s="36">
        <f t="shared" si="26"/>
        <v>1699778.46</v>
      </c>
      <c r="Q190" s="37" t="e">
        <f t="shared" si="27"/>
        <v>#DIV/0!</v>
      </c>
      <c r="R190" s="36">
        <f t="shared" si="28"/>
        <v>1699778.46</v>
      </c>
      <c r="S190" s="18"/>
    </row>
    <row r="191" spans="1:19" s="13" customFormat="1" ht="38.25" hidden="1" outlineLevel="7">
      <c r="A191" s="33" t="s">
        <v>243</v>
      </c>
      <c r="B191" s="34" t="s">
        <v>244</v>
      </c>
      <c r="C191" s="35"/>
      <c r="D191" s="35">
        <v>0</v>
      </c>
      <c r="E191" s="35">
        <v>0</v>
      </c>
      <c r="F191" s="35">
        <v>0</v>
      </c>
      <c r="G191" s="35">
        <v>0</v>
      </c>
      <c r="H191" s="35">
        <v>0</v>
      </c>
      <c r="I191" s="36">
        <f t="shared" si="29"/>
        <v>0</v>
      </c>
      <c r="J191" s="35">
        <v>1699778.46</v>
      </c>
      <c r="K191" s="37" t="e">
        <f t="shared" si="21"/>
        <v>#DIV/0!</v>
      </c>
      <c r="L191" s="36">
        <f t="shared" si="22"/>
        <v>1699778.46</v>
      </c>
      <c r="M191" s="37" t="e">
        <f t="shared" si="23"/>
        <v>#DIV/0!</v>
      </c>
      <c r="N191" s="36">
        <f t="shared" si="24"/>
        <v>1699778.46</v>
      </c>
      <c r="O191" s="37" t="e">
        <f t="shared" si="25"/>
        <v>#DIV/0!</v>
      </c>
      <c r="P191" s="36">
        <f t="shared" si="26"/>
        <v>1699778.46</v>
      </c>
      <c r="Q191" s="37" t="e">
        <f t="shared" si="27"/>
        <v>#DIV/0!</v>
      </c>
      <c r="R191" s="36">
        <f t="shared" si="28"/>
        <v>1699778.46</v>
      </c>
      <c r="S191" s="18"/>
    </row>
    <row r="192" spans="1:19" s="13" customFormat="1" outlineLevel="2" collapsed="1">
      <c r="A192" s="33" t="s">
        <v>245</v>
      </c>
      <c r="B192" s="34" t="s">
        <v>246</v>
      </c>
      <c r="C192" s="35">
        <v>0</v>
      </c>
      <c r="D192" s="35">
        <v>0</v>
      </c>
      <c r="E192" s="35">
        <v>1769710</v>
      </c>
      <c r="F192" s="35">
        <v>0</v>
      </c>
      <c r="G192" s="35">
        <v>1769710</v>
      </c>
      <c r="H192" s="35">
        <v>0</v>
      </c>
      <c r="I192" s="36">
        <f t="shared" si="29"/>
        <v>1769710</v>
      </c>
      <c r="J192" s="35">
        <v>2397093.5</v>
      </c>
      <c r="K192" s="37">
        <v>0</v>
      </c>
      <c r="L192" s="36">
        <f t="shared" si="22"/>
        <v>2397093.5</v>
      </c>
      <c r="M192" s="37">
        <v>0</v>
      </c>
      <c r="N192" s="36">
        <f t="shared" si="24"/>
        <v>2397093.5</v>
      </c>
      <c r="O192" s="37">
        <f t="shared" si="25"/>
        <v>135.45120386956054</v>
      </c>
      <c r="P192" s="36">
        <f t="shared" si="26"/>
        <v>627383.5</v>
      </c>
      <c r="Q192" s="37">
        <f t="shared" si="27"/>
        <v>135.45120386956054</v>
      </c>
      <c r="R192" s="36">
        <f t="shared" si="28"/>
        <v>627383.5</v>
      </c>
      <c r="S192" s="18"/>
    </row>
    <row r="193" spans="1:19" ht="25.5" hidden="1" outlineLevel="3">
      <c r="A193" s="23" t="s">
        <v>247</v>
      </c>
      <c r="B193" s="31" t="s">
        <v>248</v>
      </c>
      <c r="C193" s="32"/>
      <c r="D193" s="32">
        <v>0</v>
      </c>
      <c r="E193" s="32">
        <v>1769710</v>
      </c>
      <c r="F193" s="32">
        <v>0</v>
      </c>
      <c r="G193" s="32">
        <v>1769710</v>
      </c>
      <c r="H193" s="32">
        <v>0</v>
      </c>
      <c r="I193" s="29">
        <f t="shared" si="29"/>
        <v>1769710</v>
      </c>
      <c r="J193" s="32">
        <v>2397093.5</v>
      </c>
      <c r="K193" s="30" t="e">
        <f t="shared" si="21"/>
        <v>#DIV/0!</v>
      </c>
      <c r="L193" s="29">
        <f t="shared" si="22"/>
        <v>2397093.5</v>
      </c>
      <c r="M193" s="30" t="e">
        <f t="shared" si="23"/>
        <v>#DIV/0!</v>
      </c>
      <c r="N193" s="29">
        <f t="shared" si="24"/>
        <v>2397093.5</v>
      </c>
      <c r="O193" s="30">
        <f t="shared" si="25"/>
        <v>135.45120386956054</v>
      </c>
      <c r="P193" s="29">
        <f t="shared" si="26"/>
        <v>627383.5</v>
      </c>
      <c r="Q193" s="30">
        <f t="shared" si="27"/>
        <v>135.45120386956054</v>
      </c>
      <c r="R193" s="29">
        <f t="shared" si="28"/>
        <v>627383.5</v>
      </c>
      <c r="S193" s="17"/>
    </row>
    <row r="194" spans="1:19" ht="25.5" hidden="1" outlineLevel="7">
      <c r="A194" s="33" t="s">
        <v>247</v>
      </c>
      <c r="B194" s="34" t="s">
        <v>248</v>
      </c>
      <c r="C194" s="35"/>
      <c r="D194" s="35">
        <v>0</v>
      </c>
      <c r="E194" s="35">
        <v>1769710</v>
      </c>
      <c r="F194" s="35">
        <v>0</v>
      </c>
      <c r="G194" s="35">
        <v>1769710</v>
      </c>
      <c r="H194" s="35">
        <v>0</v>
      </c>
      <c r="I194" s="29">
        <f t="shared" si="29"/>
        <v>1769710</v>
      </c>
      <c r="J194" s="35">
        <v>2397093.5</v>
      </c>
      <c r="K194" s="30" t="e">
        <f t="shared" si="21"/>
        <v>#DIV/0!</v>
      </c>
      <c r="L194" s="29">
        <f t="shared" si="22"/>
        <v>2397093.5</v>
      </c>
      <c r="M194" s="30" t="e">
        <f t="shared" si="23"/>
        <v>#DIV/0!</v>
      </c>
      <c r="N194" s="29">
        <f t="shared" si="24"/>
        <v>2397093.5</v>
      </c>
      <c r="O194" s="30">
        <f t="shared" si="25"/>
        <v>135.45120386956054</v>
      </c>
      <c r="P194" s="29">
        <f t="shared" si="26"/>
        <v>627383.5</v>
      </c>
      <c r="Q194" s="30">
        <f t="shared" si="27"/>
        <v>135.45120386956054</v>
      </c>
      <c r="R194" s="29">
        <f t="shared" si="28"/>
        <v>627383.5</v>
      </c>
      <c r="S194" s="18"/>
    </row>
    <row r="195" spans="1:19" ht="25.5">
      <c r="A195" s="23" t="s">
        <v>249</v>
      </c>
      <c r="B195" s="31" t="s">
        <v>250</v>
      </c>
      <c r="C195" s="32">
        <f>C196+C246+C252+C257</f>
        <v>214311686.14000002</v>
      </c>
      <c r="D195" s="32">
        <v>272701423.73000002</v>
      </c>
      <c r="E195" s="32">
        <v>344312351.24000001</v>
      </c>
      <c r="F195" s="32">
        <v>54904050.18</v>
      </c>
      <c r="G195" s="32">
        <v>90174970.840000004</v>
      </c>
      <c r="H195" s="32">
        <v>88685031.400000006</v>
      </c>
      <c r="I195" s="29">
        <f t="shared" si="29"/>
        <v>233764052.42000002</v>
      </c>
      <c r="J195" s="32">
        <v>228797340.18000001</v>
      </c>
      <c r="K195" s="30">
        <f t="shared" si="21"/>
        <v>106.75915266260243</v>
      </c>
      <c r="L195" s="29">
        <f t="shared" si="22"/>
        <v>14485654.039999992</v>
      </c>
      <c r="M195" s="30">
        <f t="shared" si="23"/>
        <v>83.900310108586325</v>
      </c>
      <c r="N195" s="29">
        <f t="shared" si="24"/>
        <v>-43904083.550000012</v>
      </c>
      <c r="O195" s="30">
        <f t="shared" si="25"/>
        <v>66.450517780153277</v>
      </c>
      <c r="P195" s="29">
        <f t="shared" si="26"/>
        <v>-115515011.06</v>
      </c>
      <c r="Q195" s="30">
        <f t="shared" si="27"/>
        <v>97.875331049157026</v>
      </c>
      <c r="R195" s="29">
        <f t="shared" si="28"/>
        <v>-4966712.2400000095</v>
      </c>
      <c r="S195" s="17"/>
    </row>
    <row r="196" spans="1:19" ht="63.75" outlineLevel="1">
      <c r="A196" s="23" t="s">
        <v>251</v>
      </c>
      <c r="B196" s="31" t="s">
        <v>252</v>
      </c>
      <c r="C196" s="32">
        <f>C197+C201+C217+C239</f>
        <v>214320529.69</v>
      </c>
      <c r="D196" s="32">
        <v>272701423.73000002</v>
      </c>
      <c r="E196" s="32">
        <v>343928633.24000001</v>
      </c>
      <c r="F196" s="32">
        <v>54670332.18</v>
      </c>
      <c r="G196" s="32">
        <v>90024970.840000004</v>
      </c>
      <c r="H196" s="32">
        <v>88685031.400000006</v>
      </c>
      <c r="I196" s="29">
        <f t="shared" si="29"/>
        <v>233380334.42000002</v>
      </c>
      <c r="J196" s="32">
        <v>232056946.41999999</v>
      </c>
      <c r="K196" s="30">
        <f t="shared" si="21"/>
        <v>108.27564991354515</v>
      </c>
      <c r="L196" s="29">
        <f t="shared" si="22"/>
        <v>17736416.729999989</v>
      </c>
      <c r="M196" s="30">
        <f t="shared" si="23"/>
        <v>85.095612353589374</v>
      </c>
      <c r="N196" s="29">
        <f t="shared" si="24"/>
        <v>-40644477.310000032</v>
      </c>
      <c r="O196" s="30">
        <f t="shared" si="25"/>
        <v>67.47241258568495</v>
      </c>
      <c r="P196" s="29">
        <f t="shared" si="26"/>
        <v>-111871686.82000002</v>
      </c>
      <c r="Q196" s="30">
        <f t="shared" si="27"/>
        <v>99.432947937413445</v>
      </c>
      <c r="R196" s="29">
        <f t="shared" si="28"/>
        <v>-1323388.0000000298</v>
      </c>
      <c r="S196" s="17"/>
    </row>
    <row r="197" spans="1:19" s="13" customFormat="1" ht="25.5" outlineLevel="2" collapsed="1">
      <c r="A197" s="33" t="s">
        <v>253</v>
      </c>
      <c r="B197" s="34" t="s">
        <v>254</v>
      </c>
      <c r="C197" s="35">
        <v>77519300</v>
      </c>
      <c r="D197" s="35">
        <v>104110700</v>
      </c>
      <c r="E197" s="35">
        <v>104110700</v>
      </c>
      <c r="F197" s="35">
        <v>20822000</v>
      </c>
      <c r="G197" s="35">
        <v>31233300</v>
      </c>
      <c r="H197" s="35">
        <v>26027700</v>
      </c>
      <c r="I197" s="36">
        <f t="shared" si="29"/>
        <v>78083000</v>
      </c>
      <c r="J197" s="35">
        <v>78081400</v>
      </c>
      <c r="K197" s="37">
        <f t="shared" si="21"/>
        <v>100.72510974686304</v>
      </c>
      <c r="L197" s="36">
        <f t="shared" si="22"/>
        <v>562100</v>
      </c>
      <c r="M197" s="37">
        <f t="shared" si="23"/>
        <v>74.998439161392639</v>
      </c>
      <c r="N197" s="36">
        <f t="shared" si="24"/>
        <v>-26029300</v>
      </c>
      <c r="O197" s="37">
        <f t="shared" si="25"/>
        <v>74.998439161392639</v>
      </c>
      <c r="P197" s="36">
        <f t="shared" si="26"/>
        <v>-26029300</v>
      </c>
      <c r="Q197" s="37">
        <f t="shared" si="27"/>
        <v>99.997950898402976</v>
      </c>
      <c r="R197" s="36">
        <f t="shared" si="28"/>
        <v>-1600</v>
      </c>
      <c r="S197" s="18"/>
    </row>
    <row r="198" spans="1:19" s="13" customFormat="1" ht="25.5" hidden="1" outlineLevel="3">
      <c r="A198" s="33" t="s">
        <v>255</v>
      </c>
      <c r="B198" s="34" t="s">
        <v>256</v>
      </c>
      <c r="C198" s="35"/>
      <c r="D198" s="35">
        <v>104110700</v>
      </c>
      <c r="E198" s="35">
        <v>104110700</v>
      </c>
      <c r="F198" s="35">
        <v>20822000</v>
      </c>
      <c r="G198" s="35">
        <v>31233300</v>
      </c>
      <c r="H198" s="35">
        <v>26027700</v>
      </c>
      <c r="I198" s="36">
        <f t="shared" si="29"/>
        <v>78083000</v>
      </c>
      <c r="J198" s="35">
        <v>78081400</v>
      </c>
      <c r="K198" s="37" t="e">
        <f t="shared" si="21"/>
        <v>#DIV/0!</v>
      </c>
      <c r="L198" s="36">
        <f t="shared" si="22"/>
        <v>78081400</v>
      </c>
      <c r="M198" s="37">
        <f t="shared" si="23"/>
        <v>74.998439161392639</v>
      </c>
      <c r="N198" s="36">
        <f t="shared" si="24"/>
        <v>-26029300</v>
      </c>
      <c r="O198" s="37">
        <f t="shared" si="25"/>
        <v>74.998439161392639</v>
      </c>
      <c r="P198" s="36">
        <f t="shared" si="26"/>
        <v>-26029300</v>
      </c>
      <c r="Q198" s="37">
        <f t="shared" si="27"/>
        <v>99.997950898402976</v>
      </c>
      <c r="R198" s="36">
        <f t="shared" si="28"/>
        <v>-1600</v>
      </c>
      <c r="S198" s="18"/>
    </row>
    <row r="199" spans="1:19" s="13" customFormat="1" ht="38.25" hidden="1" outlineLevel="4">
      <c r="A199" s="33" t="s">
        <v>257</v>
      </c>
      <c r="B199" s="34" t="s">
        <v>258</v>
      </c>
      <c r="C199" s="35"/>
      <c r="D199" s="35">
        <v>104110700</v>
      </c>
      <c r="E199" s="35">
        <v>104110700</v>
      </c>
      <c r="F199" s="35">
        <v>20822000</v>
      </c>
      <c r="G199" s="35">
        <v>31233300</v>
      </c>
      <c r="H199" s="35">
        <v>26027700</v>
      </c>
      <c r="I199" s="36">
        <f t="shared" si="29"/>
        <v>78083000</v>
      </c>
      <c r="J199" s="35">
        <v>78081400</v>
      </c>
      <c r="K199" s="37" t="e">
        <f t="shared" si="21"/>
        <v>#DIV/0!</v>
      </c>
      <c r="L199" s="36">
        <f t="shared" si="22"/>
        <v>78081400</v>
      </c>
      <c r="M199" s="37">
        <f t="shared" si="23"/>
        <v>74.998439161392639</v>
      </c>
      <c r="N199" s="36">
        <f t="shared" si="24"/>
        <v>-26029300</v>
      </c>
      <c r="O199" s="37">
        <f t="shared" si="25"/>
        <v>74.998439161392639</v>
      </c>
      <c r="P199" s="36">
        <f t="shared" si="26"/>
        <v>-26029300</v>
      </c>
      <c r="Q199" s="37">
        <f t="shared" si="27"/>
        <v>99.997950898402976</v>
      </c>
      <c r="R199" s="36">
        <f t="shared" si="28"/>
        <v>-1600</v>
      </c>
      <c r="S199" s="18"/>
    </row>
    <row r="200" spans="1:19" s="13" customFormat="1" ht="38.25" hidden="1" outlineLevel="7">
      <c r="A200" s="33" t="s">
        <v>257</v>
      </c>
      <c r="B200" s="34" t="s">
        <v>258</v>
      </c>
      <c r="C200" s="35"/>
      <c r="D200" s="35">
        <v>104110700</v>
      </c>
      <c r="E200" s="35">
        <v>104110700</v>
      </c>
      <c r="F200" s="35">
        <v>20822000</v>
      </c>
      <c r="G200" s="35">
        <v>31233300</v>
      </c>
      <c r="H200" s="35">
        <v>26027700</v>
      </c>
      <c r="I200" s="36">
        <f t="shared" si="29"/>
        <v>78083000</v>
      </c>
      <c r="J200" s="35">
        <v>78081400</v>
      </c>
      <c r="K200" s="37" t="e">
        <f t="shared" si="21"/>
        <v>#DIV/0!</v>
      </c>
      <c r="L200" s="36">
        <f t="shared" si="22"/>
        <v>78081400</v>
      </c>
      <c r="M200" s="37">
        <f t="shared" si="23"/>
        <v>74.998439161392639</v>
      </c>
      <c r="N200" s="36">
        <f t="shared" si="24"/>
        <v>-26029300</v>
      </c>
      <c r="O200" s="37">
        <f t="shared" si="25"/>
        <v>74.998439161392639</v>
      </c>
      <c r="P200" s="36">
        <f t="shared" si="26"/>
        <v>-26029300</v>
      </c>
      <c r="Q200" s="37">
        <f t="shared" si="27"/>
        <v>99.997950898402976</v>
      </c>
      <c r="R200" s="36">
        <f t="shared" si="28"/>
        <v>-1600</v>
      </c>
      <c r="S200" s="18"/>
    </row>
    <row r="201" spans="1:19" s="13" customFormat="1" ht="38.25" outlineLevel="2" collapsed="1">
      <c r="A201" s="33" t="s">
        <v>259</v>
      </c>
      <c r="B201" s="34" t="s">
        <v>260</v>
      </c>
      <c r="C201" s="35">
        <v>12868148.050000001</v>
      </c>
      <c r="D201" s="35">
        <v>7611600</v>
      </c>
      <c r="E201" s="35">
        <v>59743007.82</v>
      </c>
      <c r="F201" s="35">
        <v>1544291.72</v>
      </c>
      <c r="G201" s="35">
        <v>6238143.4000000004</v>
      </c>
      <c r="H201" s="35">
        <v>22726566.879999999</v>
      </c>
      <c r="I201" s="36">
        <f t="shared" si="29"/>
        <v>30509002</v>
      </c>
      <c r="J201" s="35">
        <v>30278002</v>
      </c>
      <c r="K201" s="37">
        <f t="shared" ref="K201:K257" si="30">J201/C201*100</f>
        <v>235.29416884506546</v>
      </c>
      <c r="L201" s="36">
        <f t="shared" ref="L201:L257" si="31">J201-C201</f>
        <v>17409853.949999999</v>
      </c>
      <c r="M201" s="37">
        <f t="shared" ref="M201:M257" si="32">J201/D201*100</f>
        <v>397.78761364233537</v>
      </c>
      <c r="N201" s="36">
        <f t="shared" ref="N201:N257" si="33">J201-D201</f>
        <v>22666402</v>
      </c>
      <c r="O201" s="37">
        <f t="shared" ref="O201:O257" si="34">J201/E201*100</f>
        <v>50.680411155770301</v>
      </c>
      <c r="P201" s="36">
        <f t="shared" ref="P201:P257" si="35">J201-E201</f>
        <v>-29465005.82</v>
      </c>
      <c r="Q201" s="37">
        <f t="shared" ref="Q201:Q257" si="36">J201/I201*100</f>
        <v>99.242846422836124</v>
      </c>
      <c r="R201" s="36">
        <f t="shared" ref="R201:R257" si="37">J201-I201</f>
        <v>-231000</v>
      </c>
      <c r="S201" s="18"/>
    </row>
    <row r="202" spans="1:19" s="13" customFormat="1" ht="63.75" hidden="1" outlineLevel="3">
      <c r="A202" s="33" t="s">
        <v>261</v>
      </c>
      <c r="B202" s="34" t="s">
        <v>262</v>
      </c>
      <c r="C202" s="35"/>
      <c r="D202" s="35">
        <v>0</v>
      </c>
      <c r="E202" s="35">
        <v>11504325.630000001</v>
      </c>
      <c r="F202" s="35">
        <v>1544291.72</v>
      </c>
      <c r="G202" s="35">
        <v>1580433.91</v>
      </c>
      <c r="H202" s="35">
        <v>0</v>
      </c>
      <c r="I202" s="36">
        <f t="shared" si="29"/>
        <v>3124725.63</v>
      </c>
      <c r="J202" s="35">
        <v>3124725.63</v>
      </c>
      <c r="K202" s="37" t="e">
        <f t="shared" si="30"/>
        <v>#DIV/0!</v>
      </c>
      <c r="L202" s="36">
        <f t="shared" si="31"/>
        <v>3124725.63</v>
      </c>
      <c r="M202" s="37" t="e">
        <f t="shared" si="32"/>
        <v>#DIV/0!</v>
      </c>
      <c r="N202" s="36">
        <f t="shared" si="33"/>
        <v>3124725.63</v>
      </c>
      <c r="O202" s="37">
        <f t="shared" si="34"/>
        <v>27.161310714741997</v>
      </c>
      <c r="P202" s="36">
        <f t="shared" si="35"/>
        <v>-8379600.0000000009</v>
      </c>
      <c r="Q202" s="37">
        <f t="shared" si="36"/>
        <v>100</v>
      </c>
      <c r="R202" s="36">
        <f t="shared" si="37"/>
        <v>0</v>
      </c>
      <c r="S202" s="18"/>
    </row>
    <row r="203" spans="1:19" s="13" customFormat="1" ht="63.75" hidden="1" outlineLevel="4">
      <c r="A203" s="33" t="s">
        <v>263</v>
      </c>
      <c r="B203" s="34" t="s">
        <v>264</v>
      </c>
      <c r="C203" s="35"/>
      <c r="D203" s="35">
        <v>0</v>
      </c>
      <c r="E203" s="35">
        <v>11504325.630000001</v>
      </c>
      <c r="F203" s="35">
        <v>1544291.72</v>
      </c>
      <c r="G203" s="35">
        <v>1580433.91</v>
      </c>
      <c r="H203" s="35">
        <v>0</v>
      </c>
      <c r="I203" s="36">
        <f t="shared" si="29"/>
        <v>3124725.63</v>
      </c>
      <c r="J203" s="35">
        <v>3124725.63</v>
      </c>
      <c r="K203" s="37" t="e">
        <f t="shared" si="30"/>
        <v>#DIV/0!</v>
      </c>
      <c r="L203" s="36">
        <f t="shared" si="31"/>
        <v>3124725.63</v>
      </c>
      <c r="M203" s="37" t="e">
        <f t="shared" si="32"/>
        <v>#DIV/0!</v>
      </c>
      <c r="N203" s="36">
        <f t="shared" si="33"/>
        <v>3124725.63</v>
      </c>
      <c r="O203" s="37">
        <f t="shared" si="34"/>
        <v>27.161310714741997</v>
      </c>
      <c r="P203" s="36">
        <f t="shared" si="35"/>
        <v>-8379600.0000000009</v>
      </c>
      <c r="Q203" s="37">
        <f t="shared" si="36"/>
        <v>100</v>
      </c>
      <c r="R203" s="36">
        <f t="shared" si="37"/>
        <v>0</v>
      </c>
      <c r="S203" s="18"/>
    </row>
    <row r="204" spans="1:19" s="13" customFormat="1" ht="63.75" hidden="1" outlineLevel="7">
      <c r="A204" s="33" t="s">
        <v>263</v>
      </c>
      <c r="B204" s="34" t="s">
        <v>264</v>
      </c>
      <c r="C204" s="35"/>
      <c r="D204" s="35">
        <v>0</v>
      </c>
      <c r="E204" s="35">
        <v>11504325.630000001</v>
      </c>
      <c r="F204" s="35">
        <v>1544291.72</v>
      </c>
      <c r="G204" s="35">
        <v>1580433.91</v>
      </c>
      <c r="H204" s="35">
        <v>0</v>
      </c>
      <c r="I204" s="36">
        <f t="shared" ref="I204:I262" si="38">F204+G204+H204</f>
        <v>3124725.63</v>
      </c>
      <c r="J204" s="35">
        <v>3124725.63</v>
      </c>
      <c r="K204" s="37" t="e">
        <f t="shared" si="30"/>
        <v>#DIV/0!</v>
      </c>
      <c r="L204" s="36">
        <f t="shared" si="31"/>
        <v>3124725.63</v>
      </c>
      <c r="M204" s="37" t="e">
        <f t="shared" si="32"/>
        <v>#DIV/0!</v>
      </c>
      <c r="N204" s="36">
        <f t="shared" si="33"/>
        <v>3124725.63</v>
      </c>
      <c r="O204" s="37">
        <f t="shared" si="34"/>
        <v>27.161310714741997</v>
      </c>
      <c r="P204" s="36">
        <f t="shared" si="35"/>
        <v>-8379600.0000000009</v>
      </c>
      <c r="Q204" s="37">
        <f t="shared" si="36"/>
        <v>100</v>
      </c>
      <c r="R204" s="36">
        <f t="shared" si="37"/>
        <v>0</v>
      </c>
      <c r="S204" s="18"/>
    </row>
    <row r="205" spans="1:19" s="13" customFormat="1" ht="76.5" hidden="1" outlineLevel="3">
      <c r="A205" s="33" t="s">
        <v>265</v>
      </c>
      <c r="B205" s="34" t="s">
        <v>266</v>
      </c>
      <c r="C205" s="35"/>
      <c r="D205" s="35">
        <v>0</v>
      </c>
      <c r="E205" s="35">
        <v>1000000</v>
      </c>
      <c r="F205" s="35">
        <v>0</v>
      </c>
      <c r="G205" s="35">
        <v>925287.77</v>
      </c>
      <c r="H205" s="35">
        <v>74712.23</v>
      </c>
      <c r="I205" s="36">
        <f t="shared" si="38"/>
        <v>1000000</v>
      </c>
      <c r="J205" s="35">
        <v>1000000</v>
      </c>
      <c r="K205" s="37" t="e">
        <f t="shared" si="30"/>
        <v>#DIV/0!</v>
      </c>
      <c r="L205" s="36">
        <f t="shared" si="31"/>
        <v>1000000</v>
      </c>
      <c r="M205" s="37" t="e">
        <f t="shared" si="32"/>
        <v>#DIV/0!</v>
      </c>
      <c r="N205" s="36">
        <f t="shared" si="33"/>
        <v>1000000</v>
      </c>
      <c r="O205" s="37">
        <f t="shared" si="34"/>
        <v>100</v>
      </c>
      <c r="P205" s="36">
        <f t="shared" si="35"/>
        <v>0</v>
      </c>
      <c r="Q205" s="37">
        <f t="shared" si="36"/>
        <v>100</v>
      </c>
      <c r="R205" s="36">
        <f t="shared" si="37"/>
        <v>0</v>
      </c>
      <c r="S205" s="18"/>
    </row>
    <row r="206" spans="1:19" s="13" customFormat="1" ht="89.25" hidden="1" outlineLevel="4">
      <c r="A206" s="33" t="s">
        <v>267</v>
      </c>
      <c r="B206" s="34" t="s">
        <v>268</v>
      </c>
      <c r="C206" s="35"/>
      <c r="D206" s="35">
        <v>0</v>
      </c>
      <c r="E206" s="35">
        <v>1000000</v>
      </c>
      <c r="F206" s="35">
        <v>0</v>
      </c>
      <c r="G206" s="35">
        <v>925287.77</v>
      </c>
      <c r="H206" s="35">
        <v>74712.23</v>
      </c>
      <c r="I206" s="36">
        <f t="shared" si="38"/>
        <v>1000000</v>
      </c>
      <c r="J206" s="35">
        <v>1000000</v>
      </c>
      <c r="K206" s="37" t="e">
        <f t="shared" si="30"/>
        <v>#DIV/0!</v>
      </c>
      <c r="L206" s="36">
        <f t="shared" si="31"/>
        <v>1000000</v>
      </c>
      <c r="M206" s="37" t="e">
        <f t="shared" si="32"/>
        <v>#DIV/0!</v>
      </c>
      <c r="N206" s="36">
        <f t="shared" si="33"/>
        <v>1000000</v>
      </c>
      <c r="O206" s="37">
        <f t="shared" si="34"/>
        <v>100</v>
      </c>
      <c r="P206" s="36">
        <f t="shared" si="35"/>
        <v>0</v>
      </c>
      <c r="Q206" s="37">
        <f t="shared" si="36"/>
        <v>100</v>
      </c>
      <c r="R206" s="36">
        <f t="shared" si="37"/>
        <v>0</v>
      </c>
      <c r="S206" s="18"/>
    </row>
    <row r="207" spans="1:19" s="13" customFormat="1" ht="89.25" hidden="1" outlineLevel="7">
      <c r="A207" s="33" t="s">
        <v>267</v>
      </c>
      <c r="B207" s="34" t="s">
        <v>268</v>
      </c>
      <c r="C207" s="35"/>
      <c r="D207" s="35">
        <v>0</v>
      </c>
      <c r="E207" s="35">
        <v>1000000</v>
      </c>
      <c r="F207" s="35">
        <v>0</v>
      </c>
      <c r="G207" s="35">
        <v>925287.77</v>
      </c>
      <c r="H207" s="35">
        <v>74712.23</v>
      </c>
      <c r="I207" s="36">
        <f t="shared" si="38"/>
        <v>1000000</v>
      </c>
      <c r="J207" s="35">
        <v>1000000</v>
      </c>
      <c r="K207" s="37" t="e">
        <f t="shared" si="30"/>
        <v>#DIV/0!</v>
      </c>
      <c r="L207" s="36">
        <f t="shared" si="31"/>
        <v>1000000</v>
      </c>
      <c r="M207" s="37" t="e">
        <f t="shared" si="32"/>
        <v>#DIV/0!</v>
      </c>
      <c r="N207" s="36">
        <f t="shared" si="33"/>
        <v>1000000</v>
      </c>
      <c r="O207" s="37">
        <f t="shared" si="34"/>
        <v>100</v>
      </c>
      <c r="P207" s="36">
        <f t="shared" si="35"/>
        <v>0</v>
      </c>
      <c r="Q207" s="37">
        <f t="shared" si="36"/>
        <v>100</v>
      </c>
      <c r="R207" s="36">
        <f t="shared" si="37"/>
        <v>0</v>
      </c>
      <c r="S207" s="18"/>
    </row>
    <row r="208" spans="1:19" s="13" customFormat="1" ht="76.5" hidden="1" outlineLevel="3">
      <c r="A208" s="33" t="s">
        <v>269</v>
      </c>
      <c r="B208" s="34" t="s">
        <v>270</v>
      </c>
      <c r="C208" s="35"/>
      <c r="D208" s="35">
        <v>0</v>
      </c>
      <c r="E208" s="35">
        <v>3279630.9</v>
      </c>
      <c r="F208" s="35">
        <v>0</v>
      </c>
      <c r="G208" s="35">
        <v>351248.94</v>
      </c>
      <c r="H208" s="35">
        <v>1592620.14</v>
      </c>
      <c r="I208" s="36">
        <f t="shared" si="38"/>
        <v>1943869.0799999998</v>
      </c>
      <c r="J208" s="35">
        <v>1943869.08</v>
      </c>
      <c r="K208" s="37" t="e">
        <f t="shared" si="30"/>
        <v>#DIV/0!</v>
      </c>
      <c r="L208" s="36">
        <f t="shared" si="31"/>
        <v>1943869.08</v>
      </c>
      <c r="M208" s="37" t="e">
        <f t="shared" si="32"/>
        <v>#DIV/0!</v>
      </c>
      <c r="N208" s="36">
        <f t="shared" si="33"/>
        <v>1943869.08</v>
      </c>
      <c r="O208" s="37">
        <f t="shared" si="34"/>
        <v>59.270971010792714</v>
      </c>
      <c r="P208" s="36">
        <f t="shared" si="35"/>
        <v>-1335761.8199999998</v>
      </c>
      <c r="Q208" s="37">
        <f t="shared" si="36"/>
        <v>100.00000000000003</v>
      </c>
      <c r="R208" s="36">
        <f t="shared" si="37"/>
        <v>0</v>
      </c>
      <c r="S208" s="18"/>
    </row>
    <row r="209" spans="1:19" s="13" customFormat="1" ht="89.25" hidden="1" outlineLevel="4">
      <c r="A209" s="33" t="s">
        <v>271</v>
      </c>
      <c r="B209" s="34" t="s">
        <v>272</v>
      </c>
      <c r="C209" s="35"/>
      <c r="D209" s="35">
        <v>0</v>
      </c>
      <c r="E209" s="35">
        <v>3279630.9</v>
      </c>
      <c r="F209" s="35">
        <v>0</v>
      </c>
      <c r="G209" s="35">
        <v>351248.94</v>
      </c>
      <c r="H209" s="35">
        <v>1592620.14</v>
      </c>
      <c r="I209" s="36">
        <f t="shared" si="38"/>
        <v>1943869.0799999998</v>
      </c>
      <c r="J209" s="35">
        <v>1943869.08</v>
      </c>
      <c r="K209" s="37" t="e">
        <f t="shared" si="30"/>
        <v>#DIV/0!</v>
      </c>
      <c r="L209" s="36">
        <f t="shared" si="31"/>
        <v>1943869.08</v>
      </c>
      <c r="M209" s="37" t="e">
        <f t="shared" si="32"/>
        <v>#DIV/0!</v>
      </c>
      <c r="N209" s="36">
        <f t="shared" si="33"/>
        <v>1943869.08</v>
      </c>
      <c r="O209" s="37">
        <f t="shared" si="34"/>
        <v>59.270971010792714</v>
      </c>
      <c r="P209" s="36">
        <f t="shared" si="35"/>
        <v>-1335761.8199999998</v>
      </c>
      <c r="Q209" s="37">
        <f t="shared" si="36"/>
        <v>100.00000000000003</v>
      </c>
      <c r="R209" s="36">
        <f t="shared" si="37"/>
        <v>0</v>
      </c>
      <c r="S209" s="18"/>
    </row>
    <row r="210" spans="1:19" s="13" customFormat="1" ht="89.25" hidden="1" outlineLevel="7">
      <c r="A210" s="33" t="s">
        <v>271</v>
      </c>
      <c r="B210" s="34" t="s">
        <v>272</v>
      </c>
      <c r="C210" s="35"/>
      <c r="D210" s="35">
        <v>0</v>
      </c>
      <c r="E210" s="35">
        <v>3279630.9</v>
      </c>
      <c r="F210" s="35">
        <v>0</v>
      </c>
      <c r="G210" s="35">
        <v>351248.94</v>
      </c>
      <c r="H210" s="35">
        <v>1592620.14</v>
      </c>
      <c r="I210" s="36">
        <f t="shared" si="38"/>
        <v>1943869.0799999998</v>
      </c>
      <c r="J210" s="35">
        <v>1943869.08</v>
      </c>
      <c r="K210" s="37" t="e">
        <f t="shared" si="30"/>
        <v>#DIV/0!</v>
      </c>
      <c r="L210" s="36">
        <f t="shared" si="31"/>
        <v>1943869.08</v>
      </c>
      <c r="M210" s="37" t="e">
        <f t="shared" si="32"/>
        <v>#DIV/0!</v>
      </c>
      <c r="N210" s="36">
        <f t="shared" si="33"/>
        <v>1943869.08</v>
      </c>
      <c r="O210" s="37">
        <f t="shared" si="34"/>
        <v>59.270971010792714</v>
      </c>
      <c r="P210" s="36">
        <f t="shared" si="35"/>
        <v>-1335761.8199999998</v>
      </c>
      <c r="Q210" s="37">
        <f t="shared" si="36"/>
        <v>100.00000000000003</v>
      </c>
      <c r="R210" s="36">
        <f t="shared" si="37"/>
        <v>0</v>
      </c>
      <c r="S210" s="18"/>
    </row>
    <row r="211" spans="1:19" s="13" customFormat="1" ht="38.25" hidden="1" outlineLevel="3">
      <c r="A211" s="33" t="s">
        <v>273</v>
      </c>
      <c r="B211" s="34" t="s">
        <v>274</v>
      </c>
      <c r="C211" s="35"/>
      <c r="D211" s="35">
        <v>0</v>
      </c>
      <c r="E211" s="35">
        <v>1161095.78</v>
      </c>
      <c r="F211" s="35">
        <v>0</v>
      </c>
      <c r="G211" s="35">
        <v>1161095.78</v>
      </c>
      <c r="H211" s="35">
        <v>0</v>
      </c>
      <c r="I211" s="36">
        <f t="shared" si="38"/>
        <v>1161095.78</v>
      </c>
      <c r="J211" s="35">
        <v>1161095.78</v>
      </c>
      <c r="K211" s="37" t="e">
        <f t="shared" si="30"/>
        <v>#DIV/0!</v>
      </c>
      <c r="L211" s="36">
        <f t="shared" si="31"/>
        <v>1161095.78</v>
      </c>
      <c r="M211" s="37" t="e">
        <f t="shared" si="32"/>
        <v>#DIV/0!</v>
      </c>
      <c r="N211" s="36">
        <f t="shared" si="33"/>
        <v>1161095.78</v>
      </c>
      <c r="O211" s="37">
        <f t="shared" si="34"/>
        <v>100</v>
      </c>
      <c r="P211" s="36">
        <f t="shared" si="35"/>
        <v>0</v>
      </c>
      <c r="Q211" s="37">
        <f t="shared" si="36"/>
        <v>100</v>
      </c>
      <c r="R211" s="36">
        <f t="shared" si="37"/>
        <v>0</v>
      </c>
      <c r="S211" s="18"/>
    </row>
    <row r="212" spans="1:19" s="13" customFormat="1" ht="63.75" hidden="1" outlineLevel="4">
      <c r="A212" s="33" t="s">
        <v>275</v>
      </c>
      <c r="B212" s="34" t="s">
        <v>276</v>
      </c>
      <c r="C212" s="35"/>
      <c r="D212" s="35">
        <v>0</v>
      </c>
      <c r="E212" s="35">
        <v>1161095.78</v>
      </c>
      <c r="F212" s="35">
        <v>0</v>
      </c>
      <c r="G212" s="35">
        <v>1161095.78</v>
      </c>
      <c r="H212" s="35">
        <v>0</v>
      </c>
      <c r="I212" s="36">
        <f t="shared" si="38"/>
        <v>1161095.78</v>
      </c>
      <c r="J212" s="35">
        <v>1161095.78</v>
      </c>
      <c r="K212" s="37" t="e">
        <f t="shared" si="30"/>
        <v>#DIV/0!</v>
      </c>
      <c r="L212" s="36">
        <f t="shared" si="31"/>
        <v>1161095.78</v>
      </c>
      <c r="M212" s="37" t="e">
        <f t="shared" si="32"/>
        <v>#DIV/0!</v>
      </c>
      <c r="N212" s="36">
        <f t="shared" si="33"/>
        <v>1161095.78</v>
      </c>
      <c r="O212" s="37">
        <f t="shared" si="34"/>
        <v>100</v>
      </c>
      <c r="P212" s="36">
        <f t="shared" si="35"/>
        <v>0</v>
      </c>
      <c r="Q212" s="37">
        <f t="shared" si="36"/>
        <v>100</v>
      </c>
      <c r="R212" s="36">
        <f t="shared" si="37"/>
        <v>0</v>
      </c>
      <c r="S212" s="18"/>
    </row>
    <row r="213" spans="1:19" s="13" customFormat="1" ht="63.75" hidden="1" outlineLevel="7">
      <c r="A213" s="33" t="s">
        <v>275</v>
      </c>
      <c r="B213" s="34" t="s">
        <v>276</v>
      </c>
      <c r="C213" s="35"/>
      <c r="D213" s="35">
        <v>0</v>
      </c>
      <c r="E213" s="35">
        <v>1161095.78</v>
      </c>
      <c r="F213" s="35">
        <v>0</v>
      </c>
      <c r="G213" s="35">
        <v>1161095.78</v>
      </c>
      <c r="H213" s="35">
        <v>0</v>
      </c>
      <c r="I213" s="36">
        <f t="shared" si="38"/>
        <v>1161095.78</v>
      </c>
      <c r="J213" s="35">
        <v>1161095.78</v>
      </c>
      <c r="K213" s="37" t="e">
        <f t="shared" si="30"/>
        <v>#DIV/0!</v>
      </c>
      <c r="L213" s="36">
        <f t="shared" si="31"/>
        <v>1161095.78</v>
      </c>
      <c r="M213" s="37" t="e">
        <f t="shared" si="32"/>
        <v>#DIV/0!</v>
      </c>
      <c r="N213" s="36">
        <f t="shared" si="33"/>
        <v>1161095.78</v>
      </c>
      <c r="O213" s="37">
        <f t="shared" si="34"/>
        <v>100</v>
      </c>
      <c r="P213" s="36">
        <f t="shared" si="35"/>
        <v>0</v>
      </c>
      <c r="Q213" s="37">
        <f t="shared" si="36"/>
        <v>100</v>
      </c>
      <c r="R213" s="36">
        <f t="shared" si="37"/>
        <v>0</v>
      </c>
      <c r="S213" s="18"/>
    </row>
    <row r="214" spans="1:19" s="13" customFormat="1" hidden="1" outlineLevel="3">
      <c r="A214" s="33" t="s">
        <v>277</v>
      </c>
      <c r="B214" s="34" t="s">
        <v>278</v>
      </c>
      <c r="C214" s="35"/>
      <c r="D214" s="35">
        <v>7611600</v>
      </c>
      <c r="E214" s="35">
        <v>42797955.509999998</v>
      </c>
      <c r="F214" s="35">
        <v>0</v>
      </c>
      <c r="G214" s="35">
        <v>2220077</v>
      </c>
      <c r="H214" s="35">
        <v>21059234.510000002</v>
      </c>
      <c r="I214" s="36">
        <f t="shared" si="38"/>
        <v>23279311.510000002</v>
      </c>
      <c r="J214" s="35">
        <v>23048311.510000002</v>
      </c>
      <c r="K214" s="37" t="e">
        <f t="shared" si="30"/>
        <v>#DIV/0!</v>
      </c>
      <c r="L214" s="36">
        <f t="shared" si="31"/>
        <v>23048311.510000002</v>
      </c>
      <c r="M214" s="37">
        <f t="shared" si="32"/>
        <v>302.80508053497294</v>
      </c>
      <c r="N214" s="36">
        <f t="shared" si="33"/>
        <v>15436711.510000002</v>
      </c>
      <c r="O214" s="37">
        <f t="shared" si="34"/>
        <v>53.853767628256513</v>
      </c>
      <c r="P214" s="36">
        <f t="shared" si="35"/>
        <v>-19749643.999999996</v>
      </c>
      <c r="Q214" s="37">
        <f t="shared" si="36"/>
        <v>99.007702612249631</v>
      </c>
      <c r="R214" s="36">
        <f t="shared" si="37"/>
        <v>-231000</v>
      </c>
      <c r="S214" s="18"/>
    </row>
    <row r="215" spans="1:19" s="13" customFormat="1" ht="25.5" hidden="1" outlineLevel="4">
      <c r="A215" s="33" t="s">
        <v>279</v>
      </c>
      <c r="B215" s="34" t="s">
        <v>280</v>
      </c>
      <c r="C215" s="35"/>
      <c r="D215" s="35">
        <v>7611600</v>
      </c>
      <c r="E215" s="35">
        <v>42797955.509999998</v>
      </c>
      <c r="F215" s="35">
        <v>0</v>
      </c>
      <c r="G215" s="35">
        <v>2220077</v>
      </c>
      <c r="H215" s="35">
        <v>21059234.510000002</v>
      </c>
      <c r="I215" s="36">
        <f t="shared" si="38"/>
        <v>23279311.510000002</v>
      </c>
      <c r="J215" s="35">
        <v>23048311.510000002</v>
      </c>
      <c r="K215" s="37" t="e">
        <f t="shared" si="30"/>
        <v>#DIV/0!</v>
      </c>
      <c r="L215" s="36">
        <f t="shared" si="31"/>
        <v>23048311.510000002</v>
      </c>
      <c r="M215" s="37">
        <f t="shared" si="32"/>
        <v>302.80508053497294</v>
      </c>
      <c r="N215" s="36">
        <f t="shared" si="33"/>
        <v>15436711.510000002</v>
      </c>
      <c r="O215" s="37">
        <f t="shared" si="34"/>
        <v>53.853767628256513</v>
      </c>
      <c r="P215" s="36">
        <f t="shared" si="35"/>
        <v>-19749643.999999996</v>
      </c>
      <c r="Q215" s="37">
        <f t="shared" si="36"/>
        <v>99.007702612249631</v>
      </c>
      <c r="R215" s="36">
        <f t="shared" si="37"/>
        <v>-231000</v>
      </c>
      <c r="S215" s="18"/>
    </row>
    <row r="216" spans="1:19" s="13" customFormat="1" ht="25.5" hidden="1" outlineLevel="7">
      <c r="A216" s="33" t="s">
        <v>279</v>
      </c>
      <c r="B216" s="34" t="s">
        <v>280</v>
      </c>
      <c r="C216" s="35"/>
      <c r="D216" s="35">
        <v>7611600</v>
      </c>
      <c r="E216" s="35">
        <v>42797955.509999998</v>
      </c>
      <c r="F216" s="35">
        <v>0</v>
      </c>
      <c r="G216" s="35">
        <v>2220077</v>
      </c>
      <c r="H216" s="35">
        <v>21059234.510000002</v>
      </c>
      <c r="I216" s="36">
        <f t="shared" si="38"/>
        <v>23279311.510000002</v>
      </c>
      <c r="J216" s="35">
        <v>23048311.510000002</v>
      </c>
      <c r="K216" s="37" t="e">
        <f t="shared" si="30"/>
        <v>#DIV/0!</v>
      </c>
      <c r="L216" s="36">
        <f t="shared" si="31"/>
        <v>23048311.510000002</v>
      </c>
      <c r="M216" s="37">
        <f t="shared" si="32"/>
        <v>302.80508053497294</v>
      </c>
      <c r="N216" s="36">
        <f t="shared" si="33"/>
        <v>15436711.510000002</v>
      </c>
      <c r="O216" s="37">
        <f t="shared" si="34"/>
        <v>53.853767628256513</v>
      </c>
      <c r="P216" s="36">
        <f t="shared" si="35"/>
        <v>-19749643.999999996</v>
      </c>
      <c r="Q216" s="37">
        <f t="shared" si="36"/>
        <v>99.007702612249631</v>
      </c>
      <c r="R216" s="36">
        <f t="shared" si="37"/>
        <v>-231000</v>
      </c>
      <c r="S216" s="18"/>
    </row>
    <row r="217" spans="1:19" s="13" customFormat="1" ht="25.5" outlineLevel="2" collapsed="1">
      <c r="A217" s="33" t="s">
        <v>281</v>
      </c>
      <c r="B217" s="34" t="s">
        <v>282</v>
      </c>
      <c r="C217" s="35">
        <v>106492087.40000001</v>
      </c>
      <c r="D217" s="35">
        <v>156872000</v>
      </c>
      <c r="E217" s="35">
        <v>166106222.91999999</v>
      </c>
      <c r="F217" s="35">
        <v>31476557.75</v>
      </c>
      <c r="G217" s="35">
        <v>51669157.759999998</v>
      </c>
      <c r="H217" s="35">
        <v>33569282.670000002</v>
      </c>
      <c r="I217" s="36">
        <f t="shared" si="38"/>
        <v>116714998.17999999</v>
      </c>
      <c r="J217" s="35">
        <v>115624210.18000001</v>
      </c>
      <c r="K217" s="37">
        <f t="shared" si="30"/>
        <v>108.57540029776898</v>
      </c>
      <c r="L217" s="36">
        <f t="shared" si="31"/>
        <v>9132122.7800000012</v>
      </c>
      <c r="M217" s="37">
        <f t="shared" si="32"/>
        <v>73.706085330715482</v>
      </c>
      <c r="N217" s="36">
        <f t="shared" si="33"/>
        <v>-41247789.819999993</v>
      </c>
      <c r="O217" s="37">
        <f t="shared" si="34"/>
        <v>69.608596323141299</v>
      </c>
      <c r="P217" s="36">
        <f t="shared" si="35"/>
        <v>-50482012.73999998</v>
      </c>
      <c r="Q217" s="37">
        <f t="shared" si="36"/>
        <v>99.065426023211046</v>
      </c>
      <c r="R217" s="36">
        <f t="shared" si="37"/>
        <v>-1090787.9999999851</v>
      </c>
      <c r="S217" s="18"/>
    </row>
    <row r="218" spans="1:19" s="13" customFormat="1" ht="51" hidden="1" outlineLevel="3">
      <c r="A218" s="33" t="s">
        <v>283</v>
      </c>
      <c r="B218" s="34" t="s">
        <v>284</v>
      </c>
      <c r="C218" s="35"/>
      <c r="D218" s="35">
        <v>142923900</v>
      </c>
      <c r="E218" s="35">
        <v>151023400</v>
      </c>
      <c r="F218" s="35">
        <v>29888277.75</v>
      </c>
      <c r="G218" s="35">
        <v>47546517.890000001</v>
      </c>
      <c r="H218" s="35">
        <v>29619586.440000001</v>
      </c>
      <c r="I218" s="36">
        <f t="shared" si="38"/>
        <v>107054382.08</v>
      </c>
      <c r="J218" s="35">
        <v>107043582.08</v>
      </c>
      <c r="K218" s="37" t="e">
        <f t="shared" si="30"/>
        <v>#DIV/0!</v>
      </c>
      <c r="L218" s="36">
        <f t="shared" si="31"/>
        <v>107043582.08</v>
      </c>
      <c r="M218" s="37">
        <f t="shared" si="32"/>
        <v>74.895508784744891</v>
      </c>
      <c r="N218" s="36">
        <f t="shared" si="33"/>
        <v>-35880317.920000002</v>
      </c>
      <c r="O218" s="37">
        <f t="shared" si="34"/>
        <v>70.878805589067653</v>
      </c>
      <c r="P218" s="36">
        <f t="shared" si="35"/>
        <v>-43979817.920000002</v>
      </c>
      <c r="Q218" s="37">
        <f t="shared" si="36"/>
        <v>99.989911669386942</v>
      </c>
      <c r="R218" s="36">
        <f t="shared" si="37"/>
        <v>-10800</v>
      </c>
      <c r="S218" s="18"/>
    </row>
    <row r="219" spans="1:19" s="13" customFormat="1" ht="63.75" hidden="1" outlineLevel="4">
      <c r="A219" s="33" t="s">
        <v>285</v>
      </c>
      <c r="B219" s="34" t="s">
        <v>286</v>
      </c>
      <c r="C219" s="35"/>
      <c r="D219" s="35">
        <v>142923900</v>
      </c>
      <c r="E219" s="35">
        <v>151023400</v>
      </c>
      <c r="F219" s="35">
        <v>29888277.75</v>
      </c>
      <c r="G219" s="35">
        <v>47546517.890000001</v>
      </c>
      <c r="H219" s="35">
        <v>29619586.440000001</v>
      </c>
      <c r="I219" s="36">
        <f t="shared" si="38"/>
        <v>107054382.08</v>
      </c>
      <c r="J219" s="35">
        <v>107043582.08</v>
      </c>
      <c r="K219" s="37" t="e">
        <f t="shared" si="30"/>
        <v>#DIV/0!</v>
      </c>
      <c r="L219" s="36">
        <f t="shared" si="31"/>
        <v>107043582.08</v>
      </c>
      <c r="M219" s="37">
        <f t="shared" si="32"/>
        <v>74.895508784744891</v>
      </c>
      <c r="N219" s="36">
        <f t="shared" si="33"/>
        <v>-35880317.920000002</v>
      </c>
      <c r="O219" s="37">
        <f t="shared" si="34"/>
        <v>70.878805589067653</v>
      </c>
      <c r="P219" s="36">
        <f t="shared" si="35"/>
        <v>-43979817.920000002</v>
      </c>
      <c r="Q219" s="37">
        <f t="shared" si="36"/>
        <v>99.989911669386942</v>
      </c>
      <c r="R219" s="36">
        <f t="shared" si="37"/>
        <v>-10800</v>
      </c>
      <c r="S219" s="18"/>
    </row>
    <row r="220" spans="1:19" s="13" customFormat="1" ht="63.75" hidden="1" outlineLevel="7">
      <c r="A220" s="33" t="s">
        <v>285</v>
      </c>
      <c r="B220" s="34" t="s">
        <v>286</v>
      </c>
      <c r="C220" s="35"/>
      <c r="D220" s="35">
        <v>142923900</v>
      </c>
      <c r="E220" s="35">
        <v>151023400</v>
      </c>
      <c r="F220" s="35">
        <v>29888277.75</v>
      </c>
      <c r="G220" s="35">
        <v>47546517.890000001</v>
      </c>
      <c r="H220" s="35">
        <v>29619586.440000001</v>
      </c>
      <c r="I220" s="36">
        <f t="shared" si="38"/>
        <v>107054382.08</v>
      </c>
      <c r="J220" s="35">
        <v>107043582.08</v>
      </c>
      <c r="K220" s="37" t="e">
        <f t="shared" si="30"/>
        <v>#DIV/0!</v>
      </c>
      <c r="L220" s="36">
        <f t="shared" si="31"/>
        <v>107043582.08</v>
      </c>
      <c r="M220" s="37">
        <f t="shared" si="32"/>
        <v>74.895508784744891</v>
      </c>
      <c r="N220" s="36">
        <f t="shared" si="33"/>
        <v>-35880317.920000002</v>
      </c>
      <c r="O220" s="37">
        <f t="shared" si="34"/>
        <v>70.878805589067653</v>
      </c>
      <c r="P220" s="36">
        <f t="shared" si="35"/>
        <v>-43979817.920000002</v>
      </c>
      <c r="Q220" s="37">
        <f t="shared" si="36"/>
        <v>99.989911669386942</v>
      </c>
      <c r="R220" s="36">
        <f t="shared" si="37"/>
        <v>-10800</v>
      </c>
      <c r="S220" s="18"/>
    </row>
    <row r="221" spans="1:19" s="13" customFormat="1" ht="102" hidden="1" outlineLevel="3">
      <c r="A221" s="33" t="s">
        <v>287</v>
      </c>
      <c r="B221" s="34" t="s">
        <v>288</v>
      </c>
      <c r="C221" s="35"/>
      <c r="D221" s="35">
        <v>10012400</v>
      </c>
      <c r="E221" s="35">
        <v>10012368.960000001</v>
      </c>
      <c r="F221" s="35">
        <v>0</v>
      </c>
      <c r="G221" s="35">
        <v>2503092.2400000002</v>
      </c>
      <c r="H221" s="35">
        <v>2503092.2400000002</v>
      </c>
      <c r="I221" s="36">
        <f t="shared" si="38"/>
        <v>5006184.4800000004</v>
      </c>
      <c r="J221" s="35">
        <v>5006184.4800000004</v>
      </c>
      <c r="K221" s="37" t="e">
        <f t="shared" si="30"/>
        <v>#DIV/0!</v>
      </c>
      <c r="L221" s="36">
        <f t="shared" si="31"/>
        <v>5006184.4800000004</v>
      </c>
      <c r="M221" s="37">
        <f t="shared" si="32"/>
        <v>49.99984499220966</v>
      </c>
      <c r="N221" s="36">
        <f t="shared" si="33"/>
        <v>-5006215.5199999996</v>
      </c>
      <c r="O221" s="37">
        <f t="shared" si="34"/>
        <v>50</v>
      </c>
      <c r="P221" s="36">
        <f t="shared" si="35"/>
        <v>-5006184.4800000004</v>
      </c>
      <c r="Q221" s="37">
        <f t="shared" si="36"/>
        <v>100</v>
      </c>
      <c r="R221" s="36">
        <f t="shared" si="37"/>
        <v>0</v>
      </c>
      <c r="S221" s="18"/>
    </row>
    <row r="222" spans="1:19" s="13" customFormat="1" ht="102" hidden="1" outlineLevel="4">
      <c r="A222" s="33" t="s">
        <v>289</v>
      </c>
      <c r="B222" s="34" t="s">
        <v>290</v>
      </c>
      <c r="C222" s="35"/>
      <c r="D222" s="35">
        <v>10012400</v>
      </c>
      <c r="E222" s="35">
        <v>10012368.960000001</v>
      </c>
      <c r="F222" s="35">
        <v>0</v>
      </c>
      <c r="G222" s="35">
        <v>2503092.2400000002</v>
      </c>
      <c r="H222" s="35">
        <v>2503092.2400000002</v>
      </c>
      <c r="I222" s="36">
        <f t="shared" si="38"/>
        <v>5006184.4800000004</v>
      </c>
      <c r="J222" s="35">
        <v>5006184.4800000004</v>
      </c>
      <c r="K222" s="37" t="e">
        <f t="shared" si="30"/>
        <v>#DIV/0!</v>
      </c>
      <c r="L222" s="36">
        <f t="shared" si="31"/>
        <v>5006184.4800000004</v>
      </c>
      <c r="M222" s="37">
        <f t="shared" si="32"/>
        <v>49.99984499220966</v>
      </c>
      <c r="N222" s="36">
        <f t="shared" si="33"/>
        <v>-5006215.5199999996</v>
      </c>
      <c r="O222" s="37">
        <f t="shared" si="34"/>
        <v>50</v>
      </c>
      <c r="P222" s="36">
        <f t="shared" si="35"/>
        <v>-5006184.4800000004</v>
      </c>
      <c r="Q222" s="37">
        <f t="shared" si="36"/>
        <v>100</v>
      </c>
      <c r="R222" s="36">
        <f t="shared" si="37"/>
        <v>0</v>
      </c>
      <c r="S222" s="18"/>
    </row>
    <row r="223" spans="1:19" s="13" customFormat="1" ht="102" hidden="1" outlineLevel="7">
      <c r="A223" s="33" t="s">
        <v>289</v>
      </c>
      <c r="B223" s="34" t="s">
        <v>290</v>
      </c>
      <c r="C223" s="35"/>
      <c r="D223" s="35">
        <v>10012400</v>
      </c>
      <c r="E223" s="35">
        <v>10012368.960000001</v>
      </c>
      <c r="F223" s="35">
        <v>0</v>
      </c>
      <c r="G223" s="35">
        <v>2503092.2400000002</v>
      </c>
      <c r="H223" s="35">
        <v>2503092.2400000002</v>
      </c>
      <c r="I223" s="36">
        <f t="shared" si="38"/>
        <v>5006184.4800000004</v>
      </c>
      <c r="J223" s="35">
        <v>5006184.4800000004</v>
      </c>
      <c r="K223" s="37" t="e">
        <f t="shared" si="30"/>
        <v>#DIV/0!</v>
      </c>
      <c r="L223" s="36">
        <f t="shared" si="31"/>
        <v>5006184.4800000004</v>
      </c>
      <c r="M223" s="37">
        <f t="shared" si="32"/>
        <v>49.99984499220966</v>
      </c>
      <c r="N223" s="36">
        <f t="shared" si="33"/>
        <v>-5006215.5199999996</v>
      </c>
      <c r="O223" s="37">
        <f t="shared" si="34"/>
        <v>50</v>
      </c>
      <c r="P223" s="36">
        <f t="shared" si="35"/>
        <v>-5006184.4800000004</v>
      </c>
      <c r="Q223" s="37">
        <f t="shared" si="36"/>
        <v>100</v>
      </c>
      <c r="R223" s="36">
        <f t="shared" si="37"/>
        <v>0</v>
      </c>
      <c r="S223" s="18"/>
    </row>
    <row r="224" spans="1:19" s="13" customFormat="1" ht="89.25" hidden="1" outlineLevel="3">
      <c r="A224" s="33" t="s">
        <v>291</v>
      </c>
      <c r="B224" s="34" t="s">
        <v>292</v>
      </c>
      <c r="C224" s="35"/>
      <c r="D224" s="35">
        <v>4700</v>
      </c>
      <c r="E224" s="35">
        <v>4700</v>
      </c>
      <c r="F224" s="35">
        <v>4700</v>
      </c>
      <c r="G224" s="35">
        <v>0</v>
      </c>
      <c r="H224" s="35">
        <v>0</v>
      </c>
      <c r="I224" s="36">
        <f t="shared" si="38"/>
        <v>4700</v>
      </c>
      <c r="J224" s="35">
        <v>4700</v>
      </c>
      <c r="K224" s="37" t="e">
        <f t="shared" si="30"/>
        <v>#DIV/0!</v>
      </c>
      <c r="L224" s="36">
        <f t="shared" si="31"/>
        <v>4700</v>
      </c>
      <c r="M224" s="37">
        <f t="shared" si="32"/>
        <v>100</v>
      </c>
      <c r="N224" s="36">
        <f t="shared" si="33"/>
        <v>0</v>
      </c>
      <c r="O224" s="37">
        <f t="shared" si="34"/>
        <v>100</v>
      </c>
      <c r="P224" s="36">
        <f t="shared" si="35"/>
        <v>0</v>
      </c>
      <c r="Q224" s="37">
        <f t="shared" si="36"/>
        <v>100</v>
      </c>
      <c r="R224" s="36">
        <f t="shared" si="37"/>
        <v>0</v>
      </c>
      <c r="S224" s="18"/>
    </row>
    <row r="225" spans="1:19" s="13" customFormat="1" ht="102" hidden="1" outlineLevel="4">
      <c r="A225" s="33" t="s">
        <v>293</v>
      </c>
      <c r="B225" s="34" t="s">
        <v>294</v>
      </c>
      <c r="C225" s="35"/>
      <c r="D225" s="35">
        <v>4700</v>
      </c>
      <c r="E225" s="35">
        <v>4700</v>
      </c>
      <c r="F225" s="35">
        <v>4700</v>
      </c>
      <c r="G225" s="35">
        <v>0</v>
      </c>
      <c r="H225" s="35">
        <v>0</v>
      </c>
      <c r="I225" s="36">
        <f t="shared" si="38"/>
        <v>4700</v>
      </c>
      <c r="J225" s="35">
        <v>4700</v>
      </c>
      <c r="K225" s="37" t="e">
        <f t="shared" si="30"/>
        <v>#DIV/0!</v>
      </c>
      <c r="L225" s="36">
        <f t="shared" si="31"/>
        <v>4700</v>
      </c>
      <c r="M225" s="37">
        <f t="shared" si="32"/>
        <v>100</v>
      </c>
      <c r="N225" s="36">
        <f t="shared" si="33"/>
        <v>0</v>
      </c>
      <c r="O225" s="37">
        <f t="shared" si="34"/>
        <v>100</v>
      </c>
      <c r="P225" s="36">
        <f t="shared" si="35"/>
        <v>0</v>
      </c>
      <c r="Q225" s="37">
        <f t="shared" si="36"/>
        <v>100</v>
      </c>
      <c r="R225" s="36">
        <f t="shared" si="37"/>
        <v>0</v>
      </c>
      <c r="S225" s="18"/>
    </row>
    <row r="226" spans="1:19" s="13" customFormat="1" ht="102" hidden="1" outlineLevel="7">
      <c r="A226" s="33" t="s">
        <v>293</v>
      </c>
      <c r="B226" s="34" t="s">
        <v>294</v>
      </c>
      <c r="C226" s="35"/>
      <c r="D226" s="35">
        <v>4700</v>
      </c>
      <c r="E226" s="35">
        <v>4700</v>
      </c>
      <c r="F226" s="35">
        <v>4700</v>
      </c>
      <c r="G226" s="35">
        <v>0</v>
      </c>
      <c r="H226" s="35">
        <v>0</v>
      </c>
      <c r="I226" s="36">
        <f t="shared" si="38"/>
        <v>4700</v>
      </c>
      <c r="J226" s="35">
        <v>4700</v>
      </c>
      <c r="K226" s="37" t="e">
        <f t="shared" si="30"/>
        <v>#DIV/0!</v>
      </c>
      <c r="L226" s="36">
        <f t="shared" si="31"/>
        <v>4700</v>
      </c>
      <c r="M226" s="37">
        <f t="shared" si="32"/>
        <v>100</v>
      </c>
      <c r="N226" s="36">
        <f t="shared" si="33"/>
        <v>0</v>
      </c>
      <c r="O226" s="37">
        <f t="shared" si="34"/>
        <v>100</v>
      </c>
      <c r="P226" s="36">
        <f t="shared" si="35"/>
        <v>0</v>
      </c>
      <c r="Q226" s="37">
        <f t="shared" si="36"/>
        <v>100</v>
      </c>
      <c r="R226" s="36">
        <f t="shared" si="37"/>
        <v>0</v>
      </c>
      <c r="S226" s="18"/>
    </row>
    <row r="227" spans="1:19" s="13" customFormat="1" ht="153" hidden="1" outlineLevel="3">
      <c r="A227" s="33" t="s">
        <v>295</v>
      </c>
      <c r="B227" s="39" t="s">
        <v>296</v>
      </c>
      <c r="C227" s="35"/>
      <c r="D227" s="35">
        <v>2603200</v>
      </c>
      <c r="E227" s="35">
        <v>2603160</v>
      </c>
      <c r="F227" s="35">
        <v>1301580</v>
      </c>
      <c r="G227" s="35">
        <v>1301580</v>
      </c>
      <c r="H227" s="35">
        <v>0</v>
      </c>
      <c r="I227" s="36">
        <f t="shared" si="38"/>
        <v>2603160</v>
      </c>
      <c r="J227" s="35">
        <v>2603160</v>
      </c>
      <c r="K227" s="37" t="e">
        <f t="shared" si="30"/>
        <v>#DIV/0!</v>
      </c>
      <c r="L227" s="36">
        <f t="shared" si="31"/>
        <v>2603160</v>
      </c>
      <c r="M227" s="37">
        <f t="shared" si="32"/>
        <v>99.998463429625076</v>
      </c>
      <c r="N227" s="36">
        <f t="shared" si="33"/>
        <v>-40</v>
      </c>
      <c r="O227" s="37">
        <f t="shared" si="34"/>
        <v>100</v>
      </c>
      <c r="P227" s="36">
        <f t="shared" si="35"/>
        <v>0</v>
      </c>
      <c r="Q227" s="37">
        <f t="shared" si="36"/>
        <v>100</v>
      </c>
      <c r="R227" s="36">
        <f t="shared" si="37"/>
        <v>0</v>
      </c>
      <c r="S227" s="18"/>
    </row>
    <row r="228" spans="1:19" s="13" customFormat="1" ht="165.75" hidden="1" outlineLevel="4">
      <c r="A228" s="33" t="s">
        <v>297</v>
      </c>
      <c r="B228" s="39" t="s">
        <v>298</v>
      </c>
      <c r="C228" s="35"/>
      <c r="D228" s="35">
        <v>2603200</v>
      </c>
      <c r="E228" s="35">
        <v>2603160</v>
      </c>
      <c r="F228" s="35">
        <v>1301580</v>
      </c>
      <c r="G228" s="35">
        <v>1301580</v>
      </c>
      <c r="H228" s="35">
        <v>0</v>
      </c>
      <c r="I228" s="36">
        <f t="shared" si="38"/>
        <v>2603160</v>
      </c>
      <c r="J228" s="35">
        <v>2603160</v>
      </c>
      <c r="K228" s="37" t="e">
        <f t="shared" si="30"/>
        <v>#DIV/0!</v>
      </c>
      <c r="L228" s="36">
        <f t="shared" si="31"/>
        <v>2603160</v>
      </c>
      <c r="M228" s="37">
        <f t="shared" si="32"/>
        <v>99.998463429625076</v>
      </c>
      <c r="N228" s="36">
        <f t="shared" si="33"/>
        <v>-40</v>
      </c>
      <c r="O228" s="37">
        <f t="shared" si="34"/>
        <v>100</v>
      </c>
      <c r="P228" s="36">
        <f t="shared" si="35"/>
        <v>0</v>
      </c>
      <c r="Q228" s="37">
        <f t="shared" si="36"/>
        <v>100</v>
      </c>
      <c r="R228" s="36">
        <f t="shared" si="37"/>
        <v>0</v>
      </c>
      <c r="S228" s="18"/>
    </row>
    <row r="229" spans="1:19" s="13" customFormat="1" ht="165.75" hidden="1" outlineLevel="7">
      <c r="A229" s="33" t="s">
        <v>297</v>
      </c>
      <c r="B229" s="39" t="s">
        <v>298</v>
      </c>
      <c r="C229" s="35"/>
      <c r="D229" s="35">
        <v>2603200</v>
      </c>
      <c r="E229" s="35">
        <v>2603160</v>
      </c>
      <c r="F229" s="35">
        <v>1301580</v>
      </c>
      <c r="G229" s="35">
        <v>1301580</v>
      </c>
      <c r="H229" s="35">
        <v>0</v>
      </c>
      <c r="I229" s="36">
        <f t="shared" si="38"/>
        <v>2603160</v>
      </c>
      <c r="J229" s="35">
        <v>2603160</v>
      </c>
      <c r="K229" s="37" t="e">
        <f t="shared" si="30"/>
        <v>#DIV/0!</v>
      </c>
      <c r="L229" s="36">
        <f t="shared" si="31"/>
        <v>2603160</v>
      </c>
      <c r="M229" s="37">
        <f t="shared" si="32"/>
        <v>99.998463429625076</v>
      </c>
      <c r="N229" s="36">
        <f t="shared" si="33"/>
        <v>-40</v>
      </c>
      <c r="O229" s="37">
        <f t="shared" si="34"/>
        <v>100</v>
      </c>
      <c r="P229" s="36">
        <f t="shared" si="35"/>
        <v>0</v>
      </c>
      <c r="Q229" s="37">
        <f t="shared" si="36"/>
        <v>100</v>
      </c>
      <c r="R229" s="36">
        <f t="shared" si="37"/>
        <v>0</v>
      </c>
      <c r="S229" s="18"/>
    </row>
    <row r="230" spans="1:19" s="13" customFormat="1" ht="76.5" hidden="1" outlineLevel="3">
      <c r="A230" s="33" t="s">
        <v>299</v>
      </c>
      <c r="B230" s="34" t="s">
        <v>300</v>
      </c>
      <c r="C230" s="35"/>
      <c r="D230" s="35">
        <v>0</v>
      </c>
      <c r="E230" s="35">
        <v>54830</v>
      </c>
      <c r="F230" s="35">
        <v>0</v>
      </c>
      <c r="G230" s="35">
        <v>6551.34</v>
      </c>
      <c r="H230" s="35">
        <v>687.08</v>
      </c>
      <c r="I230" s="36">
        <f t="shared" si="38"/>
        <v>7238.42</v>
      </c>
      <c r="J230" s="35">
        <v>7238.42</v>
      </c>
      <c r="K230" s="37" t="e">
        <f t="shared" si="30"/>
        <v>#DIV/0!</v>
      </c>
      <c r="L230" s="36">
        <f t="shared" si="31"/>
        <v>7238.42</v>
      </c>
      <c r="M230" s="37" t="e">
        <f t="shared" si="32"/>
        <v>#DIV/0!</v>
      </c>
      <c r="N230" s="36">
        <f t="shared" si="33"/>
        <v>7238.42</v>
      </c>
      <c r="O230" s="37">
        <f t="shared" si="34"/>
        <v>13.201568484406348</v>
      </c>
      <c r="P230" s="36">
        <f t="shared" si="35"/>
        <v>-47591.58</v>
      </c>
      <c r="Q230" s="37">
        <f t="shared" si="36"/>
        <v>100</v>
      </c>
      <c r="R230" s="36">
        <f t="shared" si="37"/>
        <v>0</v>
      </c>
      <c r="S230" s="18"/>
    </row>
    <row r="231" spans="1:19" s="13" customFormat="1" ht="76.5" hidden="1" outlineLevel="4">
      <c r="A231" s="33" t="s">
        <v>301</v>
      </c>
      <c r="B231" s="34" t="s">
        <v>302</v>
      </c>
      <c r="C231" s="35"/>
      <c r="D231" s="35">
        <v>0</v>
      </c>
      <c r="E231" s="35">
        <v>54830</v>
      </c>
      <c r="F231" s="35">
        <v>0</v>
      </c>
      <c r="G231" s="35">
        <v>6551.34</v>
      </c>
      <c r="H231" s="35">
        <v>687.08</v>
      </c>
      <c r="I231" s="36">
        <f t="shared" si="38"/>
        <v>7238.42</v>
      </c>
      <c r="J231" s="35">
        <v>7238.42</v>
      </c>
      <c r="K231" s="37" t="e">
        <f t="shared" si="30"/>
        <v>#DIV/0!</v>
      </c>
      <c r="L231" s="36">
        <f t="shared" si="31"/>
        <v>7238.42</v>
      </c>
      <c r="M231" s="37" t="e">
        <f t="shared" si="32"/>
        <v>#DIV/0!</v>
      </c>
      <c r="N231" s="36">
        <f t="shared" si="33"/>
        <v>7238.42</v>
      </c>
      <c r="O231" s="37">
        <f t="shared" si="34"/>
        <v>13.201568484406348</v>
      </c>
      <c r="P231" s="36">
        <f t="shared" si="35"/>
        <v>-47591.58</v>
      </c>
      <c r="Q231" s="37">
        <f t="shared" si="36"/>
        <v>100</v>
      </c>
      <c r="R231" s="36">
        <f t="shared" si="37"/>
        <v>0</v>
      </c>
      <c r="S231" s="18"/>
    </row>
    <row r="232" spans="1:19" s="13" customFormat="1" ht="76.5" hidden="1" outlineLevel="7">
      <c r="A232" s="33" t="s">
        <v>301</v>
      </c>
      <c r="B232" s="34" t="s">
        <v>302</v>
      </c>
      <c r="C232" s="35"/>
      <c r="D232" s="35">
        <v>0</v>
      </c>
      <c r="E232" s="35">
        <v>54830</v>
      </c>
      <c r="F232" s="35">
        <v>0</v>
      </c>
      <c r="G232" s="35">
        <v>6551.34</v>
      </c>
      <c r="H232" s="35">
        <v>687.08</v>
      </c>
      <c r="I232" s="36">
        <f t="shared" si="38"/>
        <v>7238.42</v>
      </c>
      <c r="J232" s="35">
        <v>7238.42</v>
      </c>
      <c r="K232" s="37" t="e">
        <f t="shared" si="30"/>
        <v>#DIV/0!</v>
      </c>
      <c r="L232" s="36">
        <f t="shared" si="31"/>
        <v>7238.42</v>
      </c>
      <c r="M232" s="37" t="e">
        <f t="shared" si="32"/>
        <v>#DIV/0!</v>
      </c>
      <c r="N232" s="36">
        <f t="shared" si="33"/>
        <v>7238.42</v>
      </c>
      <c r="O232" s="37">
        <f t="shared" si="34"/>
        <v>13.201568484406348</v>
      </c>
      <c r="P232" s="36">
        <f t="shared" si="35"/>
        <v>-47591.58</v>
      </c>
      <c r="Q232" s="37">
        <f t="shared" si="36"/>
        <v>100</v>
      </c>
      <c r="R232" s="36">
        <f t="shared" si="37"/>
        <v>0</v>
      </c>
      <c r="S232" s="18"/>
    </row>
    <row r="233" spans="1:19" s="13" customFormat="1" ht="38.25" hidden="1" outlineLevel="3">
      <c r="A233" s="33" t="s">
        <v>303</v>
      </c>
      <c r="B233" s="34" t="s">
        <v>304</v>
      </c>
      <c r="C233" s="35"/>
      <c r="D233" s="35">
        <v>1238600</v>
      </c>
      <c r="E233" s="35">
        <v>1238600</v>
      </c>
      <c r="F233" s="35">
        <v>282000</v>
      </c>
      <c r="G233" s="35">
        <v>306000</v>
      </c>
      <c r="H233" s="35">
        <v>358000</v>
      </c>
      <c r="I233" s="36">
        <f t="shared" si="38"/>
        <v>946000</v>
      </c>
      <c r="J233" s="35">
        <v>946000</v>
      </c>
      <c r="K233" s="37" t="e">
        <f t="shared" si="30"/>
        <v>#DIV/0!</v>
      </c>
      <c r="L233" s="36">
        <f t="shared" si="31"/>
        <v>946000</v>
      </c>
      <c r="M233" s="37">
        <f t="shared" si="32"/>
        <v>76.376554174067493</v>
      </c>
      <c r="N233" s="36">
        <f t="shared" si="33"/>
        <v>-292600</v>
      </c>
      <c r="O233" s="37">
        <f t="shared" si="34"/>
        <v>76.376554174067493</v>
      </c>
      <c r="P233" s="36">
        <f t="shared" si="35"/>
        <v>-292600</v>
      </c>
      <c r="Q233" s="37">
        <f t="shared" si="36"/>
        <v>100</v>
      </c>
      <c r="R233" s="36">
        <f t="shared" si="37"/>
        <v>0</v>
      </c>
      <c r="S233" s="18"/>
    </row>
    <row r="234" spans="1:19" s="13" customFormat="1" ht="51" hidden="1" outlineLevel="4">
      <c r="A234" s="33" t="s">
        <v>305</v>
      </c>
      <c r="B234" s="34" t="s">
        <v>306</v>
      </c>
      <c r="C234" s="35"/>
      <c r="D234" s="35">
        <v>1238600</v>
      </c>
      <c r="E234" s="35">
        <v>1238600</v>
      </c>
      <c r="F234" s="35">
        <v>282000</v>
      </c>
      <c r="G234" s="35">
        <v>306000</v>
      </c>
      <c r="H234" s="35">
        <v>358000</v>
      </c>
      <c r="I234" s="36">
        <f t="shared" si="38"/>
        <v>946000</v>
      </c>
      <c r="J234" s="35">
        <v>946000</v>
      </c>
      <c r="K234" s="37" t="e">
        <f t="shared" si="30"/>
        <v>#DIV/0!</v>
      </c>
      <c r="L234" s="36">
        <f t="shared" si="31"/>
        <v>946000</v>
      </c>
      <c r="M234" s="37">
        <f t="shared" si="32"/>
        <v>76.376554174067493</v>
      </c>
      <c r="N234" s="36">
        <f t="shared" si="33"/>
        <v>-292600</v>
      </c>
      <c r="O234" s="37">
        <f t="shared" si="34"/>
        <v>76.376554174067493</v>
      </c>
      <c r="P234" s="36">
        <f t="shared" si="35"/>
        <v>-292600</v>
      </c>
      <c r="Q234" s="37">
        <f t="shared" si="36"/>
        <v>100</v>
      </c>
      <c r="R234" s="36">
        <f t="shared" si="37"/>
        <v>0</v>
      </c>
      <c r="S234" s="18"/>
    </row>
    <row r="235" spans="1:19" s="13" customFormat="1" ht="51" hidden="1" outlineLevel="7">
      <c r="A235" s="33" t="s">
        <v>305</v>
      </c>
      <c r="B235" s="34" t="s">
        <v>306</v>
      </c>
      <c r="C235" s="35"/>
      <c r="D235" s="35">
        <v>1238600</v>
      </c>
      <c r="E235" s="35">
        <v>1238600</v>
      </c>
      <c r="F235" s="35">
        <v>282000</v>
      </c>
      <c r="G235" s="35">
        <v>306000</v>
      </c>
      <c r="H235" s="35">
        <v>358000</v>
      </c>
      <c r="I235" s="36">
        <f t="shared" si="38"/>
        <v>946000</v>
      </c>
      <c r="J235" s="35">
        <v>946000</v>
      </c>
      <c r="K235" s="37" t="e">
        <f t="shared" si="30"/>
        <v>#DIV/0!</v>
      </c>
      <c r="L235" s="36">
        <f t="shared" si="31"/>
        <v>946000</v>
      </c>
      <c r="M235" s="37">
        <f t="shared" si="32"/>
        <v>76.376554174067493</v>
      </c>
      <c r="N235" s="36">
        <f t="shared" si="33"/>
        <v>-292600</v>
      </c>
      <c r="O235" s="37">
        <f t="shared" si="34"/>
        <v>76.376554174067493</v>
      </c>
      <c r="P235" s="36">
        <f t="shared" si="35"/>
        <v>-292600</v>
      </c>
      <c r="Q235" s="37">
        <f t="shared" si="36"/>
        <v>100</v>
      </c>
      <c r="R235" s="36">
        <f t="shared" si="37"/>
        <v>0</v>
      </c>
      <c r="S235" s="18"/>
    </row>
    <row r="236" spans="1:19" s="13" customFormat="1" hidden="1" outlineLevel="3">
      <c r="A236" s="33" t="s">
        <v>307</v>
      </c>
      <c r="B236" s="34" t="s">
        <v>308</v>
      </c>
      <c r="C236" s="35"/>
      <c r="D236" s="35">
        <v>89200</v>
      </c>
      <c r="E236" s="35">
        <v>1169163.96</v>
      </c>
      <c r="F236" s="35">
        <v>0</v>
      </c>
      <c r="G236" s="35">
        <v>5416.29</v>
      </c>
      <c r="H236" s="35">
        <v>1087916.9099999999</v>
      </c>
      <c r="I236" s="36">
        <f t="shared" si="38"/>
        <v>1093333.2</v>
      </c>
      <c r="J236" s="35">
        <v>13345.2</v>
      </c>
      <c r="K236" s="37" t="e">
        <f t="shared" si="30"/>
        <v>#DIV/0!</v>
      </c>
      <c r="L236" s="36">
        <f t="shared" si="31"/>
        <v>13345.2</v>
      </c>
      <c r="M236" s="37">
        <f t="shared" si="32"/>
        <v>14.960986547085204</v>
      </c>
      <c r="N236" s="36">
        <f t="shared" si="33"/>
        <v>-75854.8</v>
      </c>
      <c r="O236" s="37">
        <f t="shared" si="34"/>
        <v>1.1414310102408562</v>
      </c>
      <c r="P236" s="36">
        <f t="shared" si="35"/>
        <v>-1155818.76</v>
      </c>
      <c r="Q236" s="37">
        <f t="shared" si="36"/>
        <v>1.2205977098289891</v>
      </c>
      <c r="R236" s="36">
        <f t="shared" si="37"/>
        <v>-1079988</v>
      </c>
      <c r="S236" s="18"/>
    </row>
    <row r="237" spans="1:19" s="13" customFormat="1" ht="25.5" hidden="1" outlineLevel="4">
      <c r="A237" s="33" t="s">
        <v>309</v>
      </c>
      <c r="B237" s="34" t="s">
        <v>310</v>
      </c>
      <c r="C237" s="35"/>
      <c r="D237" s="35">
        <v>89200</v>
      </c>
      <c r="E237" s="35">
        <v>1169163.96</v>
      </c>
      <c r="F237" s="35">
        <v>0</v>
      </c>
      <c r="G237" s="35">
        <v>5416.29</v>
      </c>
      <c r="H237" s="35">
        <v>1087916.9099999999</v>
      </c>
      <c r="I237" s="36">
        <f t="shared" si="38"/>
        <v>1093333.2</v>
      </c>
      <c r="J237" s="35">
        <v>13345.2</v>
      </c>
      <c r="K237" s="37" t="e">
        <f t="shared" si="30"/>
        <v>#DIV/0!</v>
      </c>
      <c r="L237" s="36">
        <f t="shared" si="31"/>
        <v>13345.2</v>
      </c>
      <c r="M237" s="37">
        <f t="shared" si="32"/>
        <v>14.960986547085204</v>
      </c>
      <c r="N237" s="36">
        <f t="shared" si="33"/>
        <v>-75854.8</v>
      </c>
      <c r="O237" s="37">
        <f t="shared" si="34"/>
        <v>1.1414310102408562</v>
      </c>
      <c r="P237" s="36">
        <f t="shared" si="35"/>
        <v>-1155818.76</v>
      </c>
      <c r="Q237" s="37">
        <f t="shared" si="36"/>
        <v>1.2205977098289891</v>
      </c>
      <c r="R237" s="36">
        <f t="shared" si="37"/>
        <v>-1079988</v>
      </c>
      <c r="S237" s="18"/>
    </row>
    <row r="238" spans="1:19" s="13" customFormat="1" ht="25.5" hidden="1" outlineLevel="7">
      <c r="A238" s="33" t="s">
        <v>309</v>
      </c>
      <c r="B238" s="34" t="s">
        <v>310</v>
      </c>
      <c r="C238" s="35"/>
      <c r="D238" s="35">
        <v>89200</v>
      </c>
      <c r="E238" s="35">
        <v>1169163.96</v>
      </c>
      <c r="F238" s="35">
        <v>0</v>
      </c>
      <c r="G238" s="35">
        <v>5416.29</v>
      </c>
      <c r="H238" s="35">
        <v>1087916.9099999999</v>
      </c>
      <c r="I238" s="36">
        <f t="shared" si="38"/>
        <v>1093333.2</v>
      </c>
      <c r="J238" s="35">
        <v>13345.2</v>
      </c>
      <c r="K238" s="37" t="e">
        <f t="shared" si="30"/>
        <v>#DIV/0!</v>
      </c>
      <c r="L238" s="36">
        <f t="shared" si="31"/>
        <v>13345.2</v>
      </c>
      <c r="M238" s="37">
        <f t="shared" si="32"/>
        <v>14.960986547085204</v>
      </c>
      <c r="N238" s="36">
        <f t="shared" si="33"/>
        <v>-75854.8</v>
      </c>
      <c r="O238" s="37">
        <f t="shared" si="34"/>
        <v>1.1414310102408562</v>
      </c>
      <c r="P238" s="36">
        <f t="shared" si="35"/>
        <v>-1155818.76</v>
      </c>
      <c r="Q238" s="37">
        <f t="shared" si="36"/>
        <v>1.2205977098289891</v>
      </c>
      <c r="R238" s="36">
        <f t="shared" si="37"/>
        <v>-1079988</v>
      </c>
      <c r="S238" s="18"/>
    </row>
    <row r="239" spans="1:19" s="13" customFormat="1" outlineLevel="2" collapsed="1">
      <c r="A239" s="33" t="s">
        <v>311</v>
      </c>
      <c r="B239" s="34" t="s">
        <v>312</v>
      </c>
      <c r="C239" s="35">
        <v>17440994.239999998</v>
      </c>
      <c r="D239" s="35">
        <v>4107123.73</v>
      </c>
      <c r="E239" s="35">
        <v>13968702.5</v>
      </c>
      <c r="F239" s="35">
        <v>827482.71</v>
      </c>
      <c r="G239" s="35">
        <v>884369.68</v>
      </c>
      <c r="H239" s="35">
        <v>6361481.8499999996</v>
      </c>
      <c r="I239" s="36">
        <f t="shared" si="38"/>
        <v>8073334.2400000002</v>
      </c>
      <c r="J239" s="35">
        <v>8073334.2400000002</v>
      </c>
      <c r="K239" s="37">
        <f t="shared" si="30"/>
        <v>46.289415207100035</v>
      </c>
      <c r="L239" s="36">
        <f t="shared" si="31"/>
        <v>-9367659.9999999981</v>
      </c>
      <c r="M239" s="37">
        <f t="shared" si="32"/>
        <v>196.5690534480197</v>
      </c>
      <c r="N239" s="36">
        <f t="shared" si="33"/>
        <v>3966210.5100000002</v>
      </c>
      <c r="O239" s="37">
        <f t="shared" si="34"/>
        <v>57.795877892023263</v>
      </c>
      <c r="P239" s="36">
        <f t="shared" si="35"/>
        <v>-5895368.2599999998</v>
      </c>
      <c r="Q239" s="37">
        <f t="shared" si="36"/>
        <v>100</v>
      </c>
      <c r="R239" s="36">
        <f t="shared" si="37"/>
        <v>0</v>
      </c>
      <c r="S239" s="18"/>
    </row>
    <row r="240" spans="1:19" ht="89.25" hidden="1" outlineLevel="3">
      <c r="A240" s="23" t="s">
        <v>313</v>
      </c>
      <c r="B240" s="31" t="s">
        <v>314</v>
      </c>
      <c r="C240" s="32"/>
      <c r="D240" s="32">
        <v>4107123.73</v>
      </c>
      <c r="E240" s="32">
        <v>11525523.699999999</v>
      </c>
      <c r="F240" s="32">
        <v>827482.71</v>
      </c>
      <c r="G240" s="32">
        <v>884369.68</v>
      </c>
      <c r="H240" s="32">
        <v>5234699.45</v>
      </c>
      <c r="I240" s="29">
        <f t="shared" si="38"/>
        <v>6946551.8399999999</v>
      </c>
      <c r="J240" s="32">
        <v>6946551.8399999999</v>
      </c>
      <c r="K240" s="30" t="e">
        <f t="shared" si="30"/>
        <v>#DIV/0!</v>
      </c>
      <c r="L240" s="29">
        <f t="shared" si="31"/>
        <v>6946551.8399999999</v>
      </c>
      <c r="M240" s="30">
        <f t="shared" si="32"/>
        <v>169.13422376978158</v>
      </c>
      <c r="N240" s="29">
        <f t="shared" si="33"/>
        <v>2839428.11</v>
      </c>
      <c r="O240" s="30">
        <f t="shared" si="34"/>
        <v>60.271029940270736</v>
      </c>
      <c r="P240" s="29">
        <f t="shared" si="35"/>
        <v>-4578971.8599999994</v>
      </c>
      <c r="Q240" s="30">
        <f t="shared" si="36"/>
        <v>100</v>
      </c>
      <c r="R240" s="29">
        <f t="shared" si="37"/>
        <v>0</v>
      </c>
      <c r="S240" s="17"/>
    </row>
    <row r="241" spans="1:19" ht="102" hidden="1" outlineLevel="4">
      <c r="A241" s="23" t="s">
        <v>315</v>
      </c>
      <c r="B241" s="31" t="s">
        <v>316</v>
      </c>
      <c r="C241" s="32"/>
      <c r="D241" s="32">
        <v>4107123.73</v>
      </c>
      <c r="E241" s="32">
        <v>11525523.699999999</v>
      </c>
      <c r="F241" s="32">
        <v>827482.71</v>
      </c>
      <c r="G241" s="32">
        <v>884369.68</v>
      </c>
      <c r="H241" s="32">
        <v>5234699.45</v>
      </c>
      <c r="I241" s="29">
        <f t="shared" si="38"/>
        <v>6946551.8399999999</v>
      </c>
      <c r="J241" s="32">
        <v>6946551.8399999999</v>
      </c>
      <c r="K241" s="30" t="e">
        <f t="shared" si="30"/>
        <v>#DIV/0!</v>
      </c>
      <c r="L241" s="29">
        <f t="shared" si="31"/>
        <v>6946551.8399999999</v>
      </c>
      <c r="M241" s="30">
        <f t="shared" si="32"/>
        <v>169.13422376978158</v>
      </c>
      <c r="N241" s="29">
        <f t="shared" si="33"/>
        <v>2839428.11</v>
      </c>
      <c r="O241" s="30">
        <f t="shared" si="34"/>
        <v>60.271029940270736</v>
      </c>
      <c r="P241" s="29">
        <f t="shared" si="35"/>
        <v>-4578971.8599999994</v>
      </c>
      <c r="Q241" s="30">
        <f t="shared" si="36"/>
        <v>100</v>
      </c>
      <c r="R241" s="29">
        <f t="shared" si="37"/>
        <v>0</v>
      </c>
      <c r="S241" s="17"/>
    </row>
    <row r="242" spans="1:19" ht="102" hidden="1" outlineLevel="7">
      <c r="A242" s="33" t="s">
        <v>315</v>
      </c>
      <c r="B242" s="34" t="s">
        <v>316</v>
      </c>
      <c r="C242" s="35"/>
      <c r="D242" s="35">
        <v>4107123.73</v>
      </c>
      <c r="E242" s="35">
        <v>11525523.699999999</v>
      </c>
      <c r="F242" s="35">
        <v>827482.71</v>
      </c>
      <c r="G242" s="35">
        <v>884369.68</v>
      </c>
      <c r="H242" s="35">
        <v>5234699.45</v>
      </c>
      <c r="I242" s="29">
        <f t="shared" si="38"/>
        <v>6946551.8399999999</v>
      </c>
      <c r="J242" s="35">
        <v>6946551.8399999999</v>
      </c>
      <c r="K242" s="30" t="e">
        <f t="shared" si="30"/>
        <v>#DIV/0!</v>
      </c>
      <c r="L242" s="29">
        <f t="shared" si="31"/>
        <v>6946551.8399999999</v>
      </c>
      <c r="M242" s="30">
        <f t="shared" si="32"/>
        <v>169.13422376978158</v>
      </c>
      <c r="N242" s="29">
        <f t="shared" si="33"/>
        <v>2839428.11</v>
      </c>
      <c r="O242" s="30">
        <f t="shared" si="34"/>
        <v>60.271029940270736</v>
      </c>
      <c r="P242" s="29">
        <f t="shared" si="35"/>
        <v>-4578971.8599999994</v>
      </c>
      <c r="Q242" s="30">
        <f t="shared" si="36"/>
        <v>100</v>
      </c>
      <c r="R242" s="29">
        <f t="shared" si="37"/>
        <v>0</v>
      </c>
      <c r="S242" s="18"/>
    </row>
    <row r="243" spans="1:19" ht="38.25" hidden="1" outlineLevel="3">
      <c r="A243" s="23" t="s">
        <v>317</v>
      </c>
      <c r="B243" s="31" t="s">
        <v>318</v>
      </c>
      <c r="C243" s="32"/>
      <c r="D243" s="32">
        <v>0</v>
      </c>
      <c r="E243" s="32">
        <v>2443178.7999999998</v>
      </c>
      <c r="F243" s="32">
        <v>0</v>
      </c>
      <c r="G243" s="32">
        <v>0</v>
      </c>
      <c r="H243" s="32">
        <v>1126782.3999999999</v>
      </c>
      <c r="I243" s="29">
        <f t="shared" si="38"/>
        <v>1126782.3999999999</v>
      </c>
      <c r="J243" s="32">
        <v>1126782.3999999999</v>
      </c>
      <c r="K243" s="30" t="e">
        <f t="shared" si="30"/>
        <v>#DIV/0!</v>
      </c>
      <c r="L243" s="29">
        <f t="shared" si="31"/>
        <v>1126782.3999999999</v>
      </c>
      <c r="M243" s="30" t="e">
        <f t="shared" si="32"/>
        <v>#DIV/0!</v>
      </c>
      <c r="N243" s="29">
        <f t="shared" si="33"/>
        <v>1126782.3999999999</v>
      </c>
      <c r="O243" s="30">
        <f t="shared" si="34"/>
        <v>46.119522648117275</v>
      </c>
      <c r="P243" s="29">
        <f t="shared" si="35"/>
        <v>-1316396.3999999999</v>
      </c>
      <c r="Q243" s="30">
        <f t="shared" si="36"/>
        <v>100</v>
      </c>
      <c r="R243" s="29">
        <f t="shared" si="37"/>
        <v>0</v>
      </c>
      <c r="S243" s="17"/>
    </row>
    <row r="244" spans="1:19" ht="51" hidden="1" outlineLevel="4">
      <c r="A244" s="23" t="s">
        <v>319</v>
      </c>
      <c r="B244" s="31" t="s">
        <v>320</v>
      </c>
      <c r="C244" s="32"/>
      <c r="D244" s="32">
        <v>0</v>
      </c>
      <c r="E244" s="32">
        <v>2443178.7999999998</v>
      </c>
      <c r="F244" s="32">
        <v>0</v>
      </c>
      <c r="G244" s="32">
        <v>0</v>
      </c>
      <c r="H244" s="32">
        <v>1126782.3999999999</v>
      </c>
      <c r="I244" s="29">
        <f t="shared" si="38"/>
        <v>1126782.3999999999</v>
      </c>
      <c r="J244" s="32">
        <v>1126782.3999999999</v>
      </c>
      <c r="K244" s="30" t="e">
        <f t="shared" si="30"/>
        <v>#DIV/0!</v>
      </c>
      <c r="L244" s="29">
        <f t="shared" si="31"/>
        <v>1126782.3999999999</v>
      </c>
      <c r="M244" s="30" t="e">
        <f t="shared" si="32"/>
        <v>#DIV/0!</v>
      </c>
      <c r="N244" s="29">
        <f t="shared" si="33"/>
        <v>1126782.3999999999</v>
      </c>
      <c r="O244" s="30">
        <f t="shared" si="34"/>
        <v>46.119522648117275</v>
      </c>
      <c r="P244" s="29">
        <f t="shared" si="35"/>
        <v>-1316396.3999999999</v>
      </c>
      <c r="Q244" s="30">
        <f t="shared" si="36"/>
        <v>100</v>
      </c>
      <c r="R244" s="29">
        <f t="shared" si="37"/>
        <v>0</v>
      </c>
      <c r="S244" s="17"/>
    </row>
    <row r="245" spans="1:19" ht="38.25" hidden="1" outlineLevel="7">
      <c r="A245" s="33" t="s">
        <v>319</v>
      </c>
      <c r="B245" s="34" t="s">
        <v>320</v>
      </c>
      <c r="C245" s="35"/>
      <c r="D245" s="35">
        <v>0</v>
      </c>
      <c r="E245" s="35">
        <v>2443178.7999999998</v>
      </c>
      <c r="F245" s="35">
        <v>0</v>
      </c>
      <c r="G245" s="35">
        <v>0</v>
      </c>
      <c r="H245" s="35">
        <v>1126782.3999999999</v>
      </c>
      <c r="I245" s="29">
        <f t="shared" si="38"/>
        <v>1126782.3999999999</v>
      </c>
      <c r="J245" s="35">
        <v>1126782.3999999999</v>
      </c>
      <c r="K245" s="30" t="e">
        <f t="shared" si="30"/>
        <v>#DIV/0!</v>
      </c>
      <c r="L245" s="29">
        <f t="shared" si="31"/>
        <v>1126782.3999999999</v>
      </c>
      <c r="M245" s="30" t="e">
        <f t="shared" si="32"/>
        <v>#DIV/0!</v>
      </c>
      <c r="N245" s="29">
        <f t="shared" si="33"/>
        <v>1126782.3999999999</v>
      </c>
      <c r="O245" s="30">
        <f t="shared" si="34"/>
        <v>46.119522648117275</v>
      </c>
      <c r="P245" s="29">
        <f t="shared" si="35"/>
        <v>-1316396.3999999999</v>
      </c>
      <c r="Q245" s="30">
        <f t="shared" si="36"/>
        <v>100</v>
      </c>
      <c r="R245" s="29">
        <f t="shared" si="37"/>
        <v>0</v>
      </c>
      <c r="S245" s="18"/>
    </row>
    <row r="246" spans="1:19" ht="25.5" outlineLevel="1">
      <c r="A246" s="23" t="s">
        <v>321</v>
      </c>
      <c r="B246" s="31" t="s">
        <v>322</v>
      </c>
      <c r="C246" s="32">
        <f>C247</f>
        <v>350000</v>
      </c>
      <c r="D246" s="32">
        <v>0</v>
      </c>
      <c r="E246" s="32">
        <v>383718</v>
      </c>
      <c r="F246" s="32">
        <v>233718</v>
      </c>
      <c r="G246" s="32">
        <v>150000</v>
      </c>
      <c r="H246" s="32">
        <v>0</v>
      </c>
      <c r="I246" s="29">
        <f t="shared" si="38"/>
        <v>383718</v>
      </c>
      <c r="J246" s="32">
        <v>383718</v>
      </c>
      <c r="K246" s="30">
        <f t="shared" si="30"/>
        <v>109.63371428571429</v>
      </c>
      <c r="L246" s="29">
        <f t="shared" si="31"/>
        <v>33718</v>
      </c>
      <c r="M246" s="30">
        <v>0</v>
      </c>
      <c r="N246" s="29">
        <f t="shared" si="33"/>
        <v>383718</v>
      </c>
      <c r="O246" s="30">
        <f t="shared" si="34"/>
        <v>100</v>
      </c>
      <c r="P246" s="29">
        <f t="shared" si="35"/>
        <v>0</v>
      </c>
      <c r="Q246" s="30">
        <f t="shared" si="36"/>
        <v>100</v>
      </c>
      <c r="R246" s="29">
        <f t="shared" si="37"/>
        <v>0</v>
      </c>
      <c r="S246" s="17"/>
    </row>
    <row r="247" spans="1:19" s="13" customFormat="1" ht="32.25" customHeight="1" outlineLevel="2">
      <c r="A247" s="33" t="s">
        <v>323</v>
      </c>
      <c r="B247" s="34" t="s">
        <v>324</v>
      </c>
      <c r="C247" s="35">
        <f>C248+C250</f>
        <v>350000</v>
      </c>
      <c r="D247" s="35">
        <v>0</v>
      </c>
      <c r="E247" s="35">
        <v>383718</v>
      </c>
      <c r="F247" s="35">
        <v>233718</v>
      </c>
      <c r="G247" s="35">
        <v>150000</v>
      </c>
      <c r="H247" s="35">
        <v>0</v>
      </c>
      <c r="I247" s="36">
        <f t="shared" si="38"/>
        <v>383718</v>
      </c>
      <c r="J247" s="35">
        <v>383718</v>
      </c>
      <c r="K247" s="37">
        <f t="shared" si="30"/>
        <v>109.63371428571429</v>
      </c>
      <c r="L247" s="36">
        <f t="shared" si="31"/>
        <v>33718</v>
      </c>
      <c r="M247" s="37">
        <v>0</v>
      </c>
      <c r="N247" s="36">
        <f t="shared" si="33"/>
        <v>383718</v>
      </c>
      <c r="O247" s="37">
        <f t="shared" si="34"/>
        <v>100</v>
      </c>
      <c r="P247" s="36">
        <f t="shared" si="35"/>
        <v>0</v>
      </c>
      <c r="Q247" s="37">
        <f t="shared" si="36"/>
        <v>100</v>
      </c>
      <c r="R247" s="36">
        <f t="shared" si="37"/>
        <v>0</v>
      </c>
      <c r="S247" s="18"/>
    </row>
    <row r="248" spans="1:19" s="13" customFormat="1" ht="63.75" outlineLevel="3" collapsed="1">
      <c r="A248" s="33" t="s">
        <v>325</v>
      </c>
      <c r="B248" s="34" t="s">
        <v>326</v>
      </c>
      <c r="C248" s="35">
        <v>0</v>
      </c>
      <c r="D248" s="35">
        <v>0</v>
      </c>
      <c r="E248" s="35">
        <v>118040</v>
      </c>
      <c r="F248" s="35">
        <v>118040</v>
      </c>
      <c r="G248" s="35">
        <v>0</v>
      </c>
      <c r="H248" s="35">
        <v>0</v>
      </c>
      <c r="I248" s="36">
        <f t="shared" si="38"/>
        <v>118040</v>
      </c>
      <c r="J248" s="35">
        <v>118040</v>
      </c>
      <c r="K248" s="37">
        <v>0</v>
      </c>
      <c r="L248" s="36">
        <f t="shared" si="31"/>
        <v>118040</v>
      </c>
      <c r="M248" s="37">
        <v>0</v>
      </c>
      <c r="N248" s="36">
        <f t="shared" si="33"/>
        <v>118040</v>
      </c>
      <c r="O248" s="37">
        <f t="shared" si="34"/>
        <v>100</v>
      </c>
      <c r="P248" s="36">
        <f t="shared" si="35"/>
        <v>0</v>
      </c>
      <c r="Q248" s="37">
        <f t="shared" si="36"/>
        <v>100</v>
      </c>
      <c r="R248" s="36">
        <f t="shared" si="37"/>
        <v>0</v>
      </c>
      <c r="S248" s="18"/>
    </row>
    <row r="249" spans="1:19" s="13" customFormat="1" ht="63.75" hidden="1" outlineLevel="7">
      <c r="A249" s="33" t="s">
        <v>325</v>
      </c>
      <c r="B249" s="34" t="s">
        <v>326</v>
      </c>
      <c r="C249" s="35"/>
      <c r="D249" s="35">
        <v>0</v>
      </c>
      <c r="E249" s="35">
        <v>118040</v>
      </c>
      <c r="F249" s="35">
        <v>118040</v>
      </c>
      <c r="G249" s="35">
        <v>0</v>
      </c>
      <c r="H249" s="35">
        <v>0</v>
      </c>
      <c r="I249" s="36">
        <f t="shared" si="38"/>
        <v>118040</v>
      </c>
      <c r="J249" s="35">
        <v>118040</v>
      </c>
      <c r="K249" s="37" t="e">
        <f t="shared" si="30"/>
        <v>#DIV/0!</v>
      </c>
      <c r="L249" s="36">
        <f t="shared" si="31"/>
        <v>118040</v>
      </c>
      <c r="M249" s="37" t="e">
        <f t="shared" si="32"/>
        <v>#DIV/0!</v>
      </c>
      <c r="N249" s="36">
        <f t="shared" si="33"/>
        <v>118040</v>
      </c>
      <c r="O249" s="37">
        <f t="shared" si="34"/>
        <v>100</v>
      </c>
      <c r="P249" s="36">
        <f t="shared" si="35"/>
        <v>0</v>
      </c>
      <c r="Q249" s="37">
        <f t="shared" si="36"/>
        <v>100</v>
      </c>
      <c r="R249" s="36">
        <f t="shared" si="37"/>
        <v>0</v>
      </c>
      <c r="S249" s="18"/>
    </row>
    <row r="250" spans="1:19" s="13" customFormat="1" ht="34.5" customHeight="1" outlineLevel="3" collapsed="1">
      <c r="A250" s="33" t="s">
        <v>327</v>
      </c>
      <c r="B250" s="34" t="s">
        <v>324</v>
      </c>
      <c r="C250" s="35">
        <v>350000</v>
      </c>
      <c r="D250" s="35">
        <v>0</v>
      </c>
      <c r="E250" s="35">
        <v>265678</v>
      </c>
      <c r="F250" s="35">
        <v>115678</v>
      </c>
      <c r="G250" s="35">
        <v>150000</v>
      </c>
      <c r="H250" s="35">
        <v>0</v>
      </c>
      <c r="I250" s="36">
        <f t="shared" si="38"/>
        <v>265678</v>
      </c>
      <c r="J250" s="35">
        <v>265678</v>
      </c>
      <c r="K250" s="37">
        <f t="shared" si="30"/>
        <v>75.908000000000001</v>
      </c>
      <c r="L250" s="36">
        <f t="shared" si="31"/>
        <v>-84322</v>
      </c>
      <c r="M250" s="37">
        <v>0</v>
      </c>
      <c r="N250" s="36">
        <f t="shared" si="33"/>
        <v>265678</v>
      </c>
      <c r="O250" s="37">
        <f t="shared" si="34"/>
        <v>100</v>
      </c>
      <c r="P250" s="36">
        <f t="shared" si="35"/>
        <v>0</v>
      </c>
      <c r="Q250" s="37">
        <f t="shared" si="36"/>
        <v>100</v>
      </c>
      <c r="R250" s="36">
        <f t="shared" si="37"/>
        <v>0</v>
      </c>
      <c r="S250" s="18"/>
    </row>
    <row r="251" spans="1:19" ht="38.25" hidden="1" outlineLevel="7">
      <c r="A251" s="33" t="s">
        <v>327</v>
      </c>
      <c r="B251" s="34" t="s">
        <v>324</v>
      </c>
      <c r="C251" s="35"/>
      <c r="D251" s="35">
        <v>0</v>
      </c>
      <c r="E251" s="35">
        <v>265678</v>
      </c>
      <c r="F251" s="35">
        <v>115678</v>
      </c>
      <c r="G251" s="35">
        <v>150000</v>
      </c>
      <c r="H251" s="35">
        <v>0</v>
      </c>
      <c r="I251" s="29">
        <f t="shared" si="38"/>
        <v>265678</v>
      </c>
      <c r="J251" s="35">
        <v>265678</v>
      </c>
      <c r="K251" s="30" t="e">
        <f t="shared" si="30"/>
        <v>#DIV/0!</v>
      </c>
      <c r="L251" s="29">
        <f t="shared" si="31"/>
        <v>265678</v>
      </c>
      <c r="M251" s="30" t="e">
        <f t="shared" si="32"/>
        <v>#DIV/0!</v>
      </c>
      <c r="N251" s="29">
        <f t="shared" si="33"/>
        <v>265678</v>
      </c>
      <c r="O251" s="30">
        <f t="shared" si="34"/>
        <v>100</v>
      </c>
      <c r="P251" s="29">
        <f t="shared" si="35"/>
        <v>0</v>
      </c>
      <c r="Q251" s="30">
        <f t="shared" si="36"/>
        <v>100</v>
      </c>
      <c r="R251" s="29">
        <f t="shared" si="37"/>
        <v>0</v>
      </c>
      <c r="S251" s="18"/>
    </row>
    <row r="252" spans="1:19" ht="132.75" customHeight="1" outlineLevel="1" collapsed="1">
      <c r="A252" s="23" t="s">
        <v>328</v>
      </c>
      <c r="B252" s="31" t="s">
        <v>375</v>
      </c>
      <c r="C252" s="32">
        <v>2338743.1800000002</v>
      </c>
      <c r="D252" s="32">
        <v>0</v>
      </c>
      <c r="E252" s="32">
        <v>0</v>
      </c>
      <c r="F252" s="32">
        <v>0</v>
      </c>
      <c r="G252" s="32">
        <v>0</v>
      </c>
      <c r="H252" s="32">
        <v>0</v>
      </c>
      <c r="I252" s="29">
        <f t="shared" si="38"/>
        <v>0</v>
      </c>
      <c r="J252" s="32">
        <v>310018.90000000002</v>
      </c>
      <c r="K252" s="30">
        <f t="shared" si="30"/>
        <v>13.255790659323269</v>
      </c>
      <c r="L252" s="29">
        <f t="shared" si="31"/>
        <v>-2028724.2800000003</v>
      </c>
      <c r="M252" s="30">
        <v>0</v>
      </c>
      <c r="N252" s="29">
        <f t="shared" si="33"/>
        <v>310018.90000000002</v>
      </c>
      <c r="O252" s="30">
        <v>0</v>
      </c>
      <c r="P252" s="29">
        <f t="shared" si="35"/>
        <v>310018.90000000002</v>
      </c>
      <c r="Q252" s="30">
        <v>0</v>
      </c>
      <c r="R252" s="29">
        <f t="shared" si="37"/>
        <v>310018.90000000002</v>
      </c>
      <c r="S252" s="17"/>
    </row>
    <row r="253" spans="1:19" ht="51" hidden="1" outlineLevel="2">
      <c r="A253" s="23" t="s">
        <v>329</v>
      </c>
      <c r="B253" s="31" t="s">
        <v>330</v>
      </c>
      <c r="C253" s="32"/>
      <c r="D253" s="32">
        <v>0</v>
      </c>
      <c r="E253" s="32">
        <v>0</v>
      </c>
      <c r="F253" s="32">
        <v>0</v>
      </c>
      <c r="G253" s="32">
        <v>0</v>
      </c>
      <c r="H253" s="32">
        <v>0</v>
      </c>
      <c r="I253" s="29">
        <f t="shared" si="38"/>
        <v>0</v>
      </c>
      <c r="J253" s="32">
        <v>310018.90000000002</v>
      </c>
      <c r="K253" s="30" t="e">
        <f t="shared" si="30"/>
        <v>#DIV/0!</v>
      </c>
      <c r="L253" s="29">
        <f t="shared" si="31"/>
        <v>310018.90000000002</v>
      </c>
      <c r="M253" s="30" t="e">
        <f t="shared" si="32"/>
        <v>#DIV/0!</v>
      </c>
      <c r="N253" s="29">
        <f t="shared" si="33"/>
        <v>310018.90000000002</v>
      </c>
      <c r="O253" s="30" t="e">
        <f t="shared" si="34"/>
        <v>#DIV/0!</v>
      </c>
      <c r="P253" s="29">
        <f t="shared" si="35"/>
        <v>310018.90000000002</v>
      </c>
      <c r="Q253" s="30" t="e">
        <f t="shared" si="36"/>
        <v>#DIV/0!</v>
      </c>
      <c r="R253" s="29">
        <f t="shared" si="37"/>
        <v>310018.90000000002</v>
      </c>
      <c r="S253" s="17"/>
    </row>
    <row r="254" spans="1:19" ht="38.25" hidden="1" outlineLevel="3">
      <c r="A254" s="23" t="s">
        <v>331</v>
      </c>
      <c r="B254" s="31" t="s">
        <v>332</v>
      </c>
      <c r="C254" s="32"/>
      <c r="D254" s="32">
        <v>0</v>
      </c>
      <c r="E254" s="32">
        <v>0</v>
      </c>
      <c r="F254" s="32">
        <v>0</v>
      </c>
      <c r="G254" s="32">
        <v>0</v>
      </c>
      <c r="H254" s="32">
        <v>0</v>
      </c>
      <c r="I254" s="29">
        <f t="shared" si="38"/>
        <v>0</v>
      </c>
      <c r="J254" s="32">
        <v>310018.90000000002</v>
      </c>
      <c r="K254" s="30" t="e">
        <f t="shared" si="30"/>
        <v>#DIV/0!</v>
      </c>
      <c r="L254" s="29">
        <f t="shared" si="31"/>
        <v>310018.90000000002</v>
      </c>
      <c r="M254" s="30" t="e">
        <f t="shared" si="32"/>
        <v>#DIV/0!</v>
      </c>
      <c r="N254" s="29">
        <f t="shared" si="33"/>
        <v>310018.90000000002</v>
      </c>
      <c r="O254" s="30" t="e">
        <f t="shared" si="34"/>
        <v>#DIV/0!</v>
      </c>
      <c r="P254" s="29">
        <f t="shared" si="35"/>
        <v>310018.90000000002</v>
      </c>
      <c r="Q254" s="30" t="e">
        <f t="shared" si="36"/>
        <v>#DIV/0!</v>
      </c>
      <c r="R254" s="29">
        <f t="shared" si="37"/>
        <v>310018.90000000002</v>
      </c>
      <c r="S254" s="17"/>
    </row>
    <row r="255" spans="1:19" ht="51" hidden="1" outlineLevel="4">
      <c r="A255" s="23" t="s">
        <v>333</v>
      </c>
      <c r="B255" s="31" t="s">
        <v>334</v>
      </c>
      <c r="C255" s="32"/>
      <c r="D255" s="32">
        <v>0</v>
      </c>
      <c r="E255" s="32">
        <v>0</v>
      </c>
      <c r="F255" s="32">
        <v>0</v>
      </c>
      <c r="G255" s="32">
        <v>0</v>
      </c>
      <c r="H255" s="32">
        <v>0</v>
      </c>
      <c r="I255" s="29">
        <f t="shared" si="38"/>
        <v>0</v>
      </c>
      <c r="J255" s="32">
        <v>310018.90000000002</v>
      </c>
      <c r="K255" s="30" t="e">
        <f t="shared" si="30"/>
        <v>#DIV/0!</v>
      </c>
      <c r="L255" s="29">
        <f t="shared" si="31"/>
        <v>310018.90000000002</v>
      </c>
      <c r="M255" s="30" t="e">
        <f t="shared" si="32"/>
        <v>#DIV/0!</v>
      </c>
      <c r="N255" s="29">
        <f t="shared" si="33"/>
        <v>310018.90000000002</v>
      </c>
      <c r="O255" s="30" t="e">
        <f t="shared" si="34"/>
        <v>#DIV/0!</v>
      </c>
      <c r="P255" s="29">
        <f t="shared" si="35"/>
        <v>310018.90000000002</v>
      </c>
      <c r="Q255" s="30" t="e">
        <f t="shared" si="36"/>
        <v>#DIV/0!</v>
      </c>
      <c r="R255" s="29">
        <f t="shared" si="37"/>
        <v>310018.90000000002</v>
      </c>
      <c r="S255" s="17"/>
    </row>
    <row r="256" spans="1:19" ht="51" hidden="1" outlineLevel="7">
      <c r="A256" s="33" t="s">
        <v>333</v>
      </c>
      <c r="B256" s="34" t="s">
        <v>334</v>
      </c>
      <c r="C256" s="35"/>
      <c r="D256" s="35">
        <v>0</v>
      </c>
      <c r="E256" s="35">
        <v>0</v>
      </c>
      <c r="F256" s="35">
        <v>0</v>
      </c>
      <c r="G256" s="35">
        <v>0</v>
      </c>
      <c r="H256" s="35">
        <v>0</v>
      </c>
      <c r="I256" s="29">
        <f t="shared" si="38"/>
        <v>0</v>
      </c>
      <c r="J256" s="35">
        <v>310018.90000000002</v>
      </c>
      <c r="K256" s="30" t="e">
        <f t="shared" si="30"/>
        <v>#DIV/0!</v>
      </c>
      <c r="L256" s="29">
        <f t="shared" si="31"/>
        <v>310018.90000000002</v>
      </c>
      <c r="M256" s="30" t="e">
        <f t="shared" si="32"/>
        <v>#DIV/0!</v>
      </c>
      <c r="N256" s="29">
        <f t="shared" si="33"/>
        <v>310018.90000000002</v>
      </c>
      <c r="O256" s="30" t="e">
        <f t="shared" si="34"/>
        <v>#DIV/0!</v>
      </c>
      <c r="P256" s="29">
        <f t="shared" si="35"/>
        <v>310018.90000000002</v>
      </c>
      <c r="Q256" s="30" t="e">
        <f t="shared" si="36"/>
        <v>#DIV/0!</v>
      </c>
      <c r="R256" s="29">
        <f t="shared" si="37"/>
        <v>310018.90000000002</v>
      </c>
      <c r="S256" s="18"/>
    </row>
    <row r="257" spans="1:19" ht="81.75" customHeight="1" outlineLevel="1" collapsed="1">
      <c r="A257" s="23" t="s">
        <v>335</v>
      </c>
      <c r="B257" s="31" t="s">
        <v>336</v>
      </c>
      <c r="C257" s="32">
        <v>-2697586.73</v>
      </c>
      <c r="D257" s="32">
        <v>0</v>
      </c>
      <c r="E257" s="32">
        <v>0</v>
      </c>
      <c r="F257" s="32">
        <v>0</v>
      </c>
      <c r="G257" s="32">
        <v>0</v>
      </c>
      <c r="H257" s="32">
        <v>0</v>
      </c>
      <c r="I257" s="29">
        <f t="shared" si="38"/>
        <v>0</v>
      </c>
      <c r="J257" s="32">
        <v>-3953343.14</v>
      </c>
      <c r="K257" s="30">
        <f t="shared" si="30"/>
        <v>146.55110421602646</v>
      </c>
      <c r="L257" s="29">
        <f t="shared" si="31"/>
        <v>-1255756.4100000001</v>
      </c>
      <c r="M257" s="30">
        <v>0</v>
      </c>
      <c r="N257" s="29">
        <f t="shared" si="33"/>
        <v>-3953343.14</v>
      </c>
      <c r="O257" s="30">
        <v>0</v>
      </c>
      <c r="P257" s="29">
        <f t="shared" si="35"/>
        <v>-3953343.14</v>
      </c>
      <c r="Q257" s="30">
        <v>0</v>
      </c>
      <c r="R257" s="29">
        <f t="shared" si="37"/>
        <v>-3953343.14</v>
      </c>
      <c r="S257" s="17"/>
    </row>
    <row r="258" spans="1:19" ht="63.75" hidden="1" outlineLevel="2">
      <c r="A258" s="6" t="s">
        <v>337</v>
      </c>
      <c r="B258" s="7" t="s">
        <v>338</v>
      </c>
      <c r="C258" s="7"/>
      <c r="D258" s="8">
        <v>0</v>
      </c>
      <c r="E258" s="8">
        <v>0</v>
      </c>
      <c r="F258" s="8">
        <v>0</v>
      </c>
      <c r="G258" s="8">
        <v>0</v>
      </c>
      <c r="H258" s="8">
        <v>0</v>
      </c>
      <c r="I258" s="5">
        <f t="shared" si="38"/>
        <v>0</v>
      </c>
      <c r="J258" s="8">
        <v>-3953343.14</v>
      </c>
      <c r="K258" s="8">
        <v>-3953343.14</v>
      </c>
      <c r="L258" s="8">
        <v>-3953343.14</v>
      </c>
      <c r="M258" s="8">
        <v>-3953343.14</v>
      </c>
      <c r="N258" s="8">
        <v>-3953343.14</v>
      </c>
      <c r="O258" s="8">
        <v>-3953343.14</v>
      </c>
      <c r="P258" s="8">
        <v>-3953343.14</v>
      </c>
      <c r="Q258" s="8">
        <v>-3953343.14</v>
      </c>
      <c r="R258" s="8">
        <v>-3953343.14</v>
      </c>
      <c r="S258" s="19"/>
    </row>
    <row r="259" spans="1:19" ht="76.5" hidden="1" outlineLevel="3">
      <c r="A259" s="6" t="s">
        <v>339</v>
      </c>
      <c r="B259" s="7" t="s">
        <v>340</v>
      </c>
      <c r="C259" s="7"/>
      <c r="D259" s="8">
        <v>0</v>
      </c>
      <c r="E259" s="8">
        <v>0</v>
      </c>
      <c r="F259" s="8">
        <v>0</v>
      </c>
      <c r="G259" s="8">
        <v>0</v>
      </c>
      <c r="H259" s="8">
        <v>0</v>
      </c>
      <c r="I259" s="5">
        <f t="shared" si="38"/>
        <v>0</v>
      </c>
      <c r="J259" s="8">
        <v>-0.26</v>
      </c>
      <c r="K259" s="8">
        <v>-0.26</v>
      </c>
      <c r="L259" s="8">
        <v>-0.26</v>
      </c>
      <c r="M259" s="8">
        <v>-0.26</v>
      </c>
      <c r="N259" s="8">
        <v>-0.26</v>
      </c>
      <c r="O259" s="8">
        <v>-0.26</v>
      </c>
      <c r="P259" s="8">
        <v>-0.26</v>
      </c>
      <c r="Q259" s="8">
        <v>-0.26</v>
      </c>
      <c r="R259" s="8">
        <v>-0.26</v>
      </c>
      <c r="S259" s="19"/>
    </row>
    <row r="260" spans="1:19" ht="76.5" hidden="1" outlineLevel="7">
      <c r="A260" s="9" t="s">
        <v>339</v>
      </c>
      <c r="B260" s="10" t="s">
        <v>340</v>
      </c>
      <c r="C260" s="10"/>
      <c r="D260" s="11">
        <v>0</v>
      </c>
      <c r="E260" s="11">
        <v>0</v>
      </c>
      <c r="F260" s="11">
        <v>0</v>
      </c>
      <c r="G260" s="11">
        <v>0</v>
      </c>
      <c r="H260" s="11">
        <v>0</v>
      </c>
      <c r="I260" s="5">
        <f t="shared" si="38"/>
        <v>0</v>
      </c>
      <c r="J260" s="11">
        <v>-0.26</v>
      </c>
      <c r="K260" s="11">
        <v>-0.26</v>
      </c>
      <c r="L260" s="11">
        <v>-0.26</v>
      </c>
      <c r="M260" s="11">
        <v>-0.26</v>
      </c>
      <c r="N260" s="11">
        <v>-0.26</v>
      </c>
      <c r="O260" s="11">
        <v>-0.26</v>
      </c>
      <c r="P260" s="11">
        <v>-0.26</v>
      </c>
      <c r="Q260" s="11">
        <v>-0.26</v>
      </c>
      <c r="R260" s="11">
        <v>-0.26</v>
      </c>
      <c r="S260" s="20"/>
    </row>
    <row r="261" spans="1:19" ht="63.75" hidden="1" outlineLevel="3">
      <c r="A261" s="6" t="s">
        <v>341</v>
      </c>
      <c r="B261" s="7" t="s">
        <v>342</v>
      </c>
      <c r="C261" s="7"/>
      <c r="D261" s="8">
        <v>0</v>
      </c>
      <c r="E261" s="8">
        <v>0</v>
      </c>
      <c r="F261" s="8">
        <v>0</v>
      </c>
      <c r="G261" s="8">
        <v>0</v>
      </c>
      <c r="H261" s="8">
        <v>0</v>
      </c>
      <c r="I261" s="5">
        <f t="shared" si="38"/>
        <v>0</v>
      </c>
      <c r="J261" s="8">
        <v>-3953342.88</v>
      </c>
      <c r="K261" s="8">
        <v>-3953342.88</v>
      </c>
      <c r="L261" s="8">
        <v>-3953342.88</v>
      </c>
      <c r="M261" s="8">
        <v>-3953342.88</v>
      </c>
      <c r="N261" s="8">
        <v>-3953342.88</v>
      </c>
      <c r="O261" s="8">
        <v>-3953342.88</v>
      </c>
      <c r="P261" s="8">
        <v>-3953342.88</v>
      </c>
      <c r="Q261" s="8">
        <v>-3953342.88</v>
      </c>
      <c r="R261" s="8">
        <v>-3953342.88</v>
      </c>
      <c r="S261" s="19"/>
    </row>
    <row r="262" spans="1:19" ht="63.75" hidden="1" outlineLevel="7">
      <c r="A262" s="9" t="s">
        <v>341</v>
      </c>
      <c r="B262" s="10" t="s">
        <v>342</v>
      </c>
      <c r="C262" s="10"/>
      <c r="D262" s="11">
        <v>0</v>
      </c>
      <c r="E262" s="11">
        <v>0</v>
      </c>
      <c r="F262" s="11">
        <v>0</v>
      </c>
      <c r="G262" s="11">
        <v>0</v>
      </c>
      <c r="H262" s="11">
        <v>0</v>
      </c>
      <c r="I262" s="5">
        <f t="shared" si="38"/>
        <v>0</v>
      </c>
      <c r="J262" s="11">
        <v>-3953342.88</v>
      </c>
      <c r="K262" s="11">
        <v>-3953342.88</v>
      </c>
      <c r="L262" s="11">
        <v>-3953342.88</v>
      </c>
      <c r="M262" s="11">
        <v>-3953342.88</v>
      </c>
      <c r="N262" s="11">
        <v>-3953342.88</v>
      </c>
      <c r="O262" s="11">
        <v>-3953342.88</v>
      </c>
      <c r="P262" s="11">
        <v>-3953342.88</v>
      </c>
      <c r="Q262" s="11">
        <v>-3953342.88</v>
      </c>
      <c r="R262" s="11">
        <v>-3953342.88</v>
      </c>
      <c r="S262" s="20"/>
    </row>
  </sheetData>
  <mergeCells count="13">
    <mergeCell ref="M5:N5"/>
    <mergeCell ref="O5:P5"/>
    <mergeCell ref="Q5:R5"/>
    <mergeCell ref="A2:R2"/>
    <mergeCell ref="A5:A6"/>
    <mergeCell ref="B5:B6"/>
    <mergeCell ref="C5:C6"/>
    <mergeCell ref="D5:D6"/>
    <mergeCell ref="E5:E6"/>
    <mergeCell ref="I5:I6"/>
    <mergeCell ref="J5:J6"/>
    <mergeCell ref="A3:J3"/>
    <mergeCell ref="K5:L5"/>
  </mergeCells>
  <pageMargins left="0.55118110236220474" right="0.35433070866141736" top="0.19685039370078741" bottom="0.19685039370078741" header="0" footer="0"/>
  <pageSetup paperSize="9" scale="7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5</vt:i4>
      </vt:variant>
    </vt:vector>
  </HeadingPairs>
  <TitlesOfParts>
    <vt:vector size="6" baseType="lpstr">
      <vt:lpstr>ДЧБ</vt:lpstr>
      <vt:lpstr>ДЧБ!APPT</vt:lpstr>
      <vt:lpstr>ДЧБ!FIO</vt:lpstr>
      <vt:lpstr>ДЧБ!LAST_CELL</vt:lpstr>
      <vt:lpstr>ДЧБ!SIGN</vt:lpstr>
      <vt:lpstr>ДЧБ!Заголовки_для_печати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 Викторовна Кушпелева</dc:creator>
  <dc:description>POI HSSF rep:2.46.0.72</dc:description>
  <cp:lastModifiedBy>ksv</cp:lastModifiedBy>
  <cp:lastPrinted>2018-10-18T05:11:08Z</cp:lastPrinted>
  <dcterms:created xsi:type="dcterms:W3CDTF">2018-10-18T03:58:57Z</dcterms:created>
  <dcterms:modified xsi:type="dcterms:W3CDTF">2018-10-18T05:12:32Z</dcterms:modified>
</cp:coreProperties>
</file>