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15570" windowHeight="11955"/>
  </bookViews>
  <sheets>
    <sheet name="2019 год" sheetId="1" r:id="rId1"/>
    <sheet name="2020-2021" sheetId="2" r:id="rId2"/>
  </sheets>
  <definedNames>
    <definedName name="_xlnm.Print_Titles" localSheetId="0">'2019 год'!$6:$9</definedName>
    <definedName name="_xlnm.Print_Titles" localSheetId="1">'2020-2021'!$8:$11</definedName>
    <definedName name="_xlnm.Print_Area" localSheetId="1">'2020-2021'!$A$1:$N$145</definedName>
  </definedNames>
  <calcPr calcId="124519"/>
</workbook>
</file>

<file path=xl/calcChain.xml><?xml version="1.0" encoding="utf-8"?>
<calcChain xmlns="http://schemas.openxmlformats.org/spreadsheetml/2006/main">
  <c r="L124" i="1"/>
  <c r="M141"/>
  <c r="L110"/>
  <c r="L109" s="1"/>
  <c r="M121"/>
  <c r="M120"/>
  <c r="M116"/>
  <c r="M103"/>
  <c r="M85"/>
  <c r="M86"/>
  <c r="L85"/>
  <c r="L69"/>
  <c r="M69" s="1"/>
  <c r="M70"/>
  <c r="M14" l="1"/>
  <c r="M15"/>
  <c r="M16"/>
  <c r="M17"/>
  <c r="M20"/>
  <c r="M21"/>
  <c r="M22"/>
  <c r="M23"/>
  <c r="M24"/>
  <c r="M25"/>
  <c r="M26"/>
  <c r="M27"/>
  <c r="M30"/>
  <c r="M32"/>
  <c r="M35"/>
  <c r="M36"/>
  <c r="M39"/>
  <c r="M43"/>
  <c r="M45"/>
  <c r="M47"/>
  <c r="M49"/>
  <c r="M52"/>
  <c r="M55"/>
  <c r="M58"/>
  <c r="M60"/>
  <c r="M61"/>
  <c r="M65"/>
  <c r="M68"/>
  <c r="M74"/>
  <c r="M77"/>
  <c r="M79"/>
  <c r="M82"/>
  <c r="M83"/>
  <c r="M84"/>
  <c r="M88"/>
  <c r="M89"/>
  <c r="M91"/>
  <c r="M96"/>
  <c r="M101"/>
  <c r="M102"/>
  <c r="M104"/>
  <c r="M106"/>
  <c r="M108"/>
  <c r="M112"/>
  <c r="M113"/>
  <c r="M114"/>
  <c r="M115"/>
  <c r="M117"/>
  <c r="M118"/>
  <c r="M119"/>
  <c r="M126"/>
  <c r="M127"/>
  <c r="M128"/>
  <c r="M129"/>
  <c r="M130"/>
  <c r="M131"/>
  <c r="M132"/>
  <c r="M133"/>
  <c r="M134"/>
  <c r="M135"/>
  <c r="M136"/>
  <c r="M137"/>
  <c r="M138"/>
  <c r="M139"/>
  <c r="M140"/>
  <c r="M143"/>
  <c r="M145"/>
  <c r="M147"/>
  <c r="M149"/>
  <c r="M153"/>
  <c r="M154"/>
  <c r="M157"/>
  <c r="M161"/>
  <c r="M162"/>
  <c r="M163"/>
  <c r="M166"/>
  <c r="M167"/>
  <c r="L165"/>
  <c r="L164" s="1"/>
  <c r="L159"/>
  <c r="L158" s="1"/>
  <c r="L156"/>
  <c r="M156" s="1"/>
  <c r="L151"/>
  <c r="L150" s="1"/>
  <c r="L148"/>
  <c r="L146"/>
  <c r="L144"/>
  <c r="L142"/>
  <c r="L123"/>
  <c r="L107"/>
  <c r="L105"/>
  <c r="L103"/>
  <c r="L99"/>
  <c r="L98" s="1"/>
  <c r="L95"/>
  <c r="L94" s="1"/>
  <c r="L90"/>
  <c r="L87"/>
  <c r="L83"/>
  <c r="L81"/>
  <c r="L78"/>
  <c r="L76"/>
  <c r="M76" s="1"/>
  <c r="L73"/>
  <c r="L72"/>
  <c r="L67"/>
  <c r="L66" s="1"/>
  <c r="L64"/>
  <c r="L63" s="1"/>
  <c r="L59"/>
  <c r="L57" s="1"/>
  <c r="L56" s="1"/>
  <c r="L54"/>
  <c r="L53" s="1"/>
  <c r="L51"/>
  <c r="L50" s="1"/>
  <c r="M50" s="1"/>
  <c r="L48"/>
  <c r="L46"/>
  <c r="L44"/>
  <c r="L42"/>
  <c r="L41"/>
  <c r="L38"/>
  <c r="L37" s="1"/>
  <c r="L34"/>
  <c r="L33" s="1"/>
  <c r="L31"/>
  <c r="L29"/>
  <c r="L28" s="1"/>
  <c r="L19"/>
  <c r="L18"/>
  <c r="L13"/>
  <c r="K83"/>
  <c r="K81"/>
  <c r="M81" s="1"/>
  <c r="K87"/>
  <c r="M87" s="1"/>
  <c r="N145" i="2"/>
  <c r="N144"/>
  <c r="N120"/>
  <c r="M142"/>
  <c r="M141" s="1"/>
  <c r="M138" s="1"/>
  <c r="G142"/>
  <c r="H145"/>
  <c r="M92"/>
  <c r="N92" s="1"/>
  <c r="G92"/>
  <c r="H92" s="1"/>
  <c r="H93"/>
  <c r="N93"/>
  <c r="N16"/>
  <c r="N17"/>
  <c r="N18"/>
  <c r="N21"/>
  <c r="N22"/>
  <c r="N23"/>
  <c r="N24"/>
  <c r="N25"/>
  <c r="N26"/>
  <c r="N27"/>
  <c r="N28"/>
  <c r="N31"/>
  <c r="N33"/>
  <c r="N36"/>
  <c r="N37"/>
  <c r="N40"/>
  <c r="N44"/>
  <c r="N46"/>
  <c r="N48"/>
  <c r="N50"/>
  <c r="N53"/>
  <c r="N56"/>
  <c r="N59"/>
  <c r="N61"/>
  <c r="N62"/>
  <c r="N66"/>
  <c r="N69"/>
  <c r="N73"/>
  <c r="N76"/>
  <c r="N78"/>
  <c r="N81"/>
  <c r="N86"/>
  <c r="N91"/>
  <c r="N97"/>
  <c r="N98"/>
  <c r="N102"/>
  <c r="N103"/>
  <c r="N104"/>
  <c r="N105"/>
  <c r="N110"/>
  <c r="N111"/>
  <c r="N112"/>
  <c r="N113"/>
  <c r="N114"/>
  <c r="N115"/>
  <c r="N116"/>
  <c r="N117"/>
  <c r="N118"/>
  <c r="N119"/>
  <c r="N121"/>
  <c r="N122"/>
  <c r="N123"/>
  <c r="N124"/>
  <c r="N126"/>
  <c r="N128"/>
  <c r="N130"/>
  <c r="N132"/>
  <c r="N136"/>
  <c r="N137"/>
  <c r="N140"/>
  <c r="H16"/>
  <c r="H17"/>
  <c r="H18"/>
  <c r="H21"/>
  <c r="H22"/>
  <c r="H23"/>
  <c r="H24"/>
  <c r="H25"/>
  <c r="H26"/>
  <c r="H27"/>
  <c r="H28"/>
  <c r="H31"/>
  <c r="H33"/>
  <c r="H36"/>
  <c r="H37"/>
  <c r="H40"/>
  <c r="H44"/>
  <c r="H46"/>
  <c r="H48"/>
  <c r="H50"/>
  <c r="H53"/>
  <c r="H56"/>
  <c r="H59"/>
  <c r="H61"/>
  <c r="H62"/>
  <c r="H66"/>
  <c r="H69"/>
  <c r="H73"/>
  <c r="H76"/>
  <c r="H78"/>
  <c r="H81"/>
  <c r="H86"/>
  <c r="H91"/>
  <c r="H94"/>
  <c r="H95"/>
  <c r="H97"/>
  <c r="H98"/>
  <c r="H102"/>
  <c r="H103"/>
  <c r="H104"/>
  <c r="H105"/>
  <c r="H110"/>
  <c r="H111"/>
  <c r="H112"/>
  <c r="H113"/>
  <c r="H114"/>
  <c r="H115"/>
  <c r="H116"/>
  <c r="H117"/>
  <c r="H118"/>
  <c r="H119"/>
  <c r="H120"/>
  <c r="H121"/>
  <c r="H122"/>
  <c r="H123"/>
  <c r="H124"/>
  <c r="H126"/>
  <c r="H128"/>
  <c r="H130"/>
  <c r="H132"/>
  <c r="H136"/>
  <c r="H137"/>
  <c r="H140"/>
  <c r="H144"/>
  <c r="M139"/>
  <c r="M134"/>
  <c r="M133" s="1"/>
  <c r="M131"/>
  <c r="M129"/>
  <c r="M127"/>
  <c r="M125"/>
  <c r="M108"/>
  <c r="M107" s="1"/>
  <c r="M100"/>
  <c r="M99" s="1"/>
  <c r="M95"/>
  <c r="M94" s="1"/>
  <c r="M89"/>
  <c r="M88" s="1"/>
  <c r="M85"/>
  <c r="M84" s="1"/>
  <c r="M80"/>
  <c r="M79" s="1"/>
  <c r="M77"/>
  <c r="M75"/>
  <c r="M72"/>
  <c r="M71" s="1"/>
  <c r="M68"/>
  <c r="M67" s="1"/>
  <c r="M65"/>
  <c r="M64" s="1"/>
  <c r="M60"/>
  <c r="M58" s="1"/>
  <c r="M57" s="1"/>
  <c r="M55"/>
  <c r="M54" s="1"/>
  <c r="M52"/>
  <c r="M51" s="1"/>
  <c r="M49"/>
  <c r="M47"/>
  <c r="M45"/>
  <c r="M43"/>
  <c r="M39"/>
  <c r="M38" s="1"/>
  <c r="M35"/>
  <c r="M34" s="1"/>
  <c r="M32"/>
  <c r="M30"/>
  <c r="M20"/>
  <c r="M19" s="1"/>
  <c r="M15"/>
  <c r="M14" s="1"/>
  <c r="G141"/>
  <c r="G139"/>
  <c r="G134"/>
  <c r="G133" s="1"/>
  <c r="G131"/>
  <c r="G129"/>
  <c r="G127"/>
  <c r="G125"/>
  <c r="G108"/>
  <c r="G107" s="1"/>
  <c r="G100"/>
  <c r="G99" s="1"/>
  <c r="G89"/>
  <c r="G88" s="1"/>
  <c r="G85"/>
  <c r="G84" s="1"/>
  <c r="G80"/>
  <c r="G79" s="1"/>
  <c r="G77"/>
  <c r="G75"/>
  <c r="G72"/>
  <c r="G71" s="1"/>
  <c r="G68"/>
  <c r="G67" s="1"/>
  <c r="G65"/>
  <c r="G64" s="1"/>
  <c r="G60"/>
  <c r="G58" s="1"/>
  <c r="G57" s="1"/>
  <c r="G55"/>
  <c r="G54" s="1"/>
  <c r="G52"/>
  <c r="G51" s="1"/>
  <c r="G49"/>
  <c r="G47"/>
  <c r="G45"/>
  <c r="G43"/>
  <c r="G39"/>
  <c r="G38" s="1"/>
  <c r="G35"/>
  <c r="G34" s="1"/>
  <c r="G32"/>
  <c r="G30"/>
  <c r="G20"/>
  <c r="G19" s="1"/>
  <c r="G15"/>
  <c r="G14" s="1"/>
  <c r="K146" i="1"/>
  <c r="K51"/>
  <c r="M158" l="1"/>
  <c r="L80"/>
  <c r="L12"/>
  <c r="M110"/>
  <c r="L97"/>
  <c r="M51"/>
  <c r="L62"/>
  <c r="L75"/>
  <c r="L40"/>
  <c r="L122"/>
  <c r="L155"/>
  <c r="G87" i="2"/>
  <c r="G138"/>
  <c r="M29"/>
  <c r="M87"/>
  <c r="M74"/>
  <c r="M70" s="1"/>
  <c r="M42"/>
  <c r="M41" s="1"/>
  <c r="M63"/>
  <c r="G42"/>
  <c r="G41" s="1"/>
  <c r="G63"/>
  <c r="G29"/>
  <c r="G74"/>
  <c r="G70" s="1"/>
  <c r="G106"/>
  <c r="M106"/>
  <c r="K13" i="1"/>
  <c r="K12" s="1"/>
  <c r="K165"/>
  <c r="K164" s="1"/>
  <c r="K159"/>
  <c r="K158" s="1"/>
  <c r="K156"/>
  <c r="K151"/>
  <c r="K150" s="1"/>
  <c r="K148"/>
  <c r="K144"/>
  <c r="K142"/>
  <c r="K124"/>
  <c r="K123" s="1"/>
  <c r="K110"/>
  <c r="K109" s="1"/>
  <c r="K107"/>
  <c r="K105"/>
  <c r="K103"/>
  <c r="K99"/>
  <c r="K98" s="1"/>
  <c r="K95"/>
  <c r="K94" s="1"/>
  <c r="K90"/>
  <c r="K80" s="1"/>
  <c r="K78"/>
  <c r="K76"/>
  <c r="K73"/>
  <c r="K72" s="1"/>
  <c r="K67"/>
  <c r="K66" s="1"/>
  <c r="K64"/>
  <c r="K63" s="1"/>
  <c r="K59"/>
  <c r="K57" s="1"/>
  <c r="K56" s="1"/>
  <c r="K54"/>
  <c r="K53" s="1"/>
  <c r="K50"/>
  <c r="K48"/>
  <c r="K46"/>
  <c r="K44"/>
  <c r="K42"/>
  <c r="K38"/>
  <c r="K37" s="1"/>
  <c r="K34"/>
  <c r="K33" s="1"/>
  <c r="K31"/>
  <c r="K29"/>
  <c r="K19"/>
  <c r="K18" s="1"/>
  <c r="L129" i="2"/>
  <c r="J129"/>
  <c r="K129"/>
  <c r="I129"/>
  <c r="D129"/>
  <c r="E129"/>
  <c r="F129"/>
  <c r="C129"/>
  <c r="H129" s="1"/>
  <c r="F100"/>
  <c r="F99" s="1"/>
  <c r="F142"/>
  <c r="F141" s="1"/>
  <c r="F139"/>
  <c r="F134"/>
  <c r="F133" s="1"/>
  <c r="F131"/>
  <c r="F127"/>
  <c r="F125"/>
  <c r="F108"/>
  <c r="F107" s="1"/>
  <c r="F89"/>
  <c r="F88" s="1"/>
  <c r="F85"/>
  <c r="F84" s="1"/>
  <c r="F80"/>
  <c r="F79" s="1"/>
  <c r="F77"/>
  <c r="F75"/>
  <c r="F72"/>
  <c r="F71" s="1"/>
  <c r="F68"/>
  <c r="F67" s="1"/>
  <c r="F65"/>
  <c r="F64" s="1"/>
  <c r="F60"/>
  <c r="F58" s="1"/>
  <c r="F57" s="1"/>
  <c r="F55"/>
  <c r="F54" s="1"/>
  <c r="F52"/>
  <c r="F51" s="1"/>
  <c r="F49"/>
  <c r="F47"/>
  <c r="F45"/>
  <c r="F43"/>
  <c r="F39"/>
  <c r="F38" s="1"/>
  <c r="F35"/>
  <c r="F34" s="1"/>
  <c r="F32"/>
  <c r="F30"/>
  <c r="F20"/>
  <c r="F19" s="1"/>
  <c r="F15"/>
  <c r="F14" s="1"/>
  <c r="J146" i="1"/>
  <c r="M146" s="1"/>
  <c r="L95" i="2"/>
  <c r="L142"/>
  <c r="L141" s="1"/>
  <c r="L138" s="1"/>
  <c r="L139"/>
  <c r="L134"/>
  <c r="L133" s="1"/>
  <c r="L131"/>
  <c r="L127"/>
  <c r="L125"/>
  <c r="L108"/>
  <c r="L107" s="1"/>
  <c r="L100"/>
  <c r="L99" s="1"/>
  <c r="L89"/>
  <c r="L88" s="1"/>
  <c r="L85"/>
  <c r="L84" s="1"/>
  <c r="L80"/>
  <c r="L79" s="1"/>
  <c r="L77"/>
  <c r="L75"/>
  <c r="L72"/>
  <c r="L71" s="1"/>
  <c r="L68"/>
  <c r="L67" s="1"/>
  <c r="L65"/>
  <c r="L64" s="1"/>
  <c r="L60"/>
  <c r="L58" s="1"/>
  <c r="L57" s="1"/>
  <c r="L55"/>
  <c r="L54" s="1"/>
  <c r="L52"/>
  <c r="L51" s="1"/>
  <c r="L49"/>
  <c r="L47"/>
  <c r="L45"/>
  <c r="L43"/>
  <c r="L39"/>
  <c r="L38" s="1"/>
  <c r="L35"/>
  <c r="L34" s="1"/>
  <c r="L32"/>
  <c r="L30"/>
  <c r="L20"/>
  <c r="L19" s="1"/>
  <c r="L15"/>
  <c r="L14" s="1"/>
  <c r="G105" i="1"/>
  <c r="H105"/>
  <c r="I105"/>
  <c r="J105"/>
  <c r="F105"/>
  <c r="G107"/>
  <c r="H107"/>
  <c r="I107"/>
  <c r="J107"/>
  <c r="F107"/>
  <c r="M107" s="1"/>
  <c r="J165"/>
  <c r="J164" s="1"/>
  <c r="J159"/>
  <c r="J158" s="1"/>
  <c r="J156"/>
  <c r="J151"/>
  <c r="J150" s="1"/>
  <c r="J148"/>
  <c r="J144"/>
  <c r="J142"/>
  <c r="J124"/>
  <c r="J123" s="1"/>
  <c r="J110"/>
  <c r="J109" s="1"/>
  <c r="J103"/>
  <c r="J99"/>
  <c r="J98" s="1"/>
  <c r="J95"/>
  <c r="J94" s="1"/>
  <c r="J90"/>
  <c r="J80" s="1"/>
  <c r="J78"/>
  <c r="J76"/>
  <c r="J73"/>
  <c r="J72" s="1"/>
  <c r="J67"/>
  <c r="J66" s="1"/>
  <c r="J64"/>
  <c r="J63" s="1"/>
  <c r="J59"/>
  <c r="J57" s="1"/>
  <c r="J56" s="1"/>
  <c r="J54"/>
  <c r="J53" s="1"/>
  <c r="J51"/>
  <c r="J50" s="1"/>
  <c r="J48"/>
  <c r="J46"/>
  <c r="J44"/>
  <c r="J42"/>
  <c r="J38"/>
  <c r="J37" s="1"/>
  <c r="J34"/>
  <c r="J33" s="1"/>
  <c r="J31"/>
  <c r="J29"/>
  <c r="J19"/>
  <c r="J18" s="1"/>
  <c r="J13"/>
  <c r="J12" s="1"/>
  <c r="K100" i="2"/>
  <c r="K99" s="1"/>
  <c r="K142"/>
  <c r="K141" s="1"/>
  <c r="K138" s="1"/>
  <c r="K139"/>
  <c r="K134"/>
  <c r="K133" s="1"/>
  <c r="K131"/>
  <c r="K127"/>
  <c r="K125"/>
  <c r="K108"/>
  <c r="K107" s="1"/>
  <c r="K89"/>
  <c r="K88" s="1"/>
  <c r="K85"/>
  <c r="K84" s="1"/>
  <c r="K80"/>
  <c r="K79" s="1"/>
  <c r="K77"/>
  <c r="K75"/>
  <c r="K72"/>
  <c r="K71" s="1"/>
  <c r="K68"/>
  <c r="K67" s="1"/>
  <c r="K65"/>
  <c r="K64" s="1"/>
  <c r="K60"/>
  <c r="K58" s="1"/>
  <c r="K57" s="1"/>
  <c r="K55"/>
  <c r="K54" s="1"/>
  <c r="K52"/>
  <c r="K51" s="1"/>
  <c r="K49"/>
  <c r="K47"/>
  <c r="K45"/>
  <c r="K43"/>
  <c r="K39"/>
  <c r="K38" s="1"/>
  <c r="K35"/>
  <c r="K34" s="1"/>
  <c r="K32"/>
  <c r="K30"/>
  <c r="K20"/>
  <c r="K19" s="1"/>
  <c r="K15"/>
  <c r="K14" s="1"/>
  <c r="E100"/>
  <c r="E99" s="1"/>
  <c r="E134"/>
  <c r="E133" s="1"/>
  <c r="E125"/>
  <c r="E142"/>
  <c r="E141" s="1"/>
  <c r="E139"/>
  <c r="E131"/>
  <c r="E127"/>
  <c r="E108"/>
  <c r="E107" s="1"/>
  <c r="E89"/>
  <c r="E88" s="1"/>
  <c r="E85"/>
  <c r="E84" s="1"/>
  <c r="E80"/>
  <c r="E79" s="1"/>
  <c r="E77"/>
  <c r="E75"/>
  <c r="E72"/>
  <c r="E71" s="1"/>
  <c r="E68"/>
  <c r="E67" s="1"/>
  <c r="E65"/>
  <c r="E64" s="1"/>
  <c r="E60"/>
  <c r="E58" s="1"/>
  <c r="E57" s="1"/>
  <c r="E55"/>
  <c r="E54" s="1"/>
  <c r="E52"/>
  <c r="E51" s="1"/>
  <c r="E49"/>
  <c r="E47"/>
  <c r="E45"/>
  <c r="E43"/>
  <c r="E39"/>
  <c r="E38" s="1"/>
  <c r="E35"/>
  <c r="E34" s="1"/>
  <c r="E32"/>
  <c r="E30"/>
  <c r="E20"/>
  <c r="E19" s="1"/>
  <c r="E15"/>
  <c r="E14" s="1"/>
  <c r="I159" i="1"/>
  <c r="I158" s="1"/>
  <c r="I99"/>
  <c r="I110"/>
  <c r="I109" s="1"/>
  <c r="I165"/>
  <c r="I164" s="1"/>
  <c r="I156"/>
  <c r="I151"/>
  <c r="I150" s="1"/>
  <c r="I148"/>
  <c r="I144"/>
  <c r="I142"/>
  <c r="I124"/>
  <c r="I123" s="1"/>
  <c r="I103"/>
  <c r="I95"/>
  <c r="I94" s="1"/>
  <c r="I90"/>
  <c r="I80" s="1"/>
  <c r="I78"/>
  <c r="I76"/>
  <c r="I73"/>
  <c r="I72" s="1"/>
  <c r="I67"/>
  <c r="I66" s="1"/>
  <c r="I64"/>
  <c r="I63" s="1"/>
  <c r="I59"/>
  <c r="I57" s="1"/>
  <c r="I56" s="1"/>
  <c r="I54"/>
  <c r="I53" s="1"/>
  <c r="I51"/>
  <c r="I50" s="1"/>
  <c r="I48"/>
  <c r="I46"/>
  <c r="I44"/>
  <c r="I42"/>
  <c r="I38"/>
  <c r="I37" s="1"/>
  <c r="I34"/>
  <c r="I33" s="1"/>
  <c r="I31"/>
  <c r="I29"/>
  <c r="I19"/>
  <c r="I18" s="1"/>
  <c r="I13"/>
  <c r="I12" s="1"/>
  <c r="J108" i="2"/>
  <c r="J107" s="1"/>
  <c r="D108"/>
  <c r="D107" s="1"/>
  <c r="J139"/>
  <c r="I139"/>
  <c r="D139"/>
  <c r="C139"/>
  <c r="C142"/>
  <c r="D142"/>
  <c r="D141" s="1"/>
  <c r="I142"/>
  <c r="J142"/>
  <c r="J141" s="1"/>
  <c r="D134"/>
  <c r="D133" s="1"/>
  <c r="J134"/>
  <c r="J133" s="1"/>
  <c r="J125"/>
  <c r="J100"/>
  <c r="J99" s="1"/>
  <c r="D100"/>
  <c r="D99" s="1"/>
  <c r="J89"/>
  <c r="I89"/>
  <c r="D89"/>
  <c r="D88" s="1"/>
  <c r="C89"/>
  <c r="J131"/>
  <c r="J127"/>
  <c r="J85"/>
  <c r="J84" s="1"/>
  <c r="J80"/>
  <c r="J79" s="1"/>
  <c r="J77"/>
  <c r="J75"/>
  <c r="J72"/>
  <c r="J71" s="1"/>
  <c r="J68"/>
  <c r="J67" s="1"/>
  <c r="J65"/>
  <c r="J64" s="1"/>
  <c r="J60"/>
  <c r="J58" s="1"/>
  <c r="J57" s="1"/>
  <c r="J55"/>
  <c r="J54" s="1"/>
  <c r="J52"/>
  <c r="J51" s="1"/>
  <c r="J49"/>
  <c r="J47"/>
  <c r="J45"/>
  <c r="J43"/>
  <c r="J39"/>
  <c r="J38" s="1"/>
  <c r="J35"/>
  <c r="J34" s="1"/>
  <c r="J32"/>
  <c r="J30"/>
  <c r="J20"/>
  <c r="J19" s="1"/>
  <c r="J15"/>
  <c r="J14" s="1"/>
  <c r="D131"/>
  <c r="D127"/>
  <c r="D125"/>
  <c r="D85"/>
  <c r="D84" s="1"/>
  <c r="D80"/>
  <c r="D79" s="1"/>
  <c r="D77"/>
  <c r="D75"/>
  <c r="D72"/>
  <c r="D71" s="1"/>
  <c r="D68"/>
  <c r="D67" s="1"/>
  <c r="D65"/>
  <c r="D64" s="1"/>
  <c r="D60"/>
  <c r="D58" s="1"/>
  <c r="D57" s="1"/>
  <c r="D55"/>
  <c r="D54" s="1"/>
  <c r="D52"/>
  <c r="D51" s="1"/>
  <c r="D49"/>
  <c r="D47"/>
  <c r="D45"/>
  <c r="D43"/>
  <c r="D39"/>
  <c r="D38" s="1"/>
  <c r="D35"/>
  <c r="D34" s="1"/>
  <c r="D32"/>
  <c r="D30"/>
  <c r="D20"/>
  <c r="D19" s="1"/>
  <c r="D15"/>
  <c r="D14" s="1"/>
  <c r="I134"/>
  <c r="C134"/>
  <c r="I131"/>
  <c r="C131"/>
  <c r="I127"/>
  <c r="C127"/>
  <c r="I125"/>
  <c r="C125"/>
  <c r="I108"/>
  <c r="C108"/>
  <c r="I100"/>
  <c r="C100"/>
  <c r="I85"/>
  <c r="C85"/>
  <c r="I80"/>
  <c r="C80"/>
  <c r="I77"/>
  <c r="C77"/>
  <c r="I75"/>
  <c r="C75"/>
  <c r="I72"/>
  <c r="C72"/>
  <c r="I68"/>
  <c r="C68"/>
  <c r="I65"/>
  <c r="C65"/>
  <c r="I60"/>
  <c r="C60"/>
  <c r="I55"/>
  <c r="C55"/>
  <c r="I52"/>
  <c r="C52"/>
  <c r="I49"/>
  <c r="C49"/>
  <c r="I47"/>
  <c r="C47"/>
  <c r="I45"/>
  <c r="C45"/>
  <c r="I43"/>
  <c r="C43"/>
  <c r="I39"/>
  <c r="C39"/>
  <c r="I35"/>
  <c r="C35"/>
  <c r="I32"/>
  <c r="C32"/>
  <c r="I30"/>
  <c r="C30"/>
  <c r="I20"/>
  <c r="C20"/>
  <c r="I15"/>
  <c r="C15"/>
  <c r="G159" i="1"/>
  <c r="G158" s="1"/>
  <c r="H159"/>
  <c r="H158" s="1"/>
  <c r="F159"/>
  <c r="F158" s="1"/>
  <c r="H110"/>
  <c r="H109" s="1"/>
  <c r="G103"/>
  <c r="H103"/>
  <c r="F103"/>
  <c r="H99"/>
  <c r="G98"/>
  <c r="F98"/>
  <c r="H142"/>
  <c r="H165"/>
  <c r="H164" s="1"/>
  <c r="H156"/>
  <c r="H151"/>
  <c r="H148"/>
  <c r="H144"/>
  <c r="H124"/>
  <c r="H123" s="1"/>
  <c r="H95"/>
  <c r="H94" s="1"/>
  <c r="H90"/>
  <c r="H80" s="1"/>
  <c r="H78"/>
  <c r="H76"/>
  <c r="H73"/>
  <c r="H72" s="1"/>
  <c r="H67"/>
  <c r="H66" s="1"/>
  <c r="H64"/>
  <c r="H63" s="1"/>
  <c r="H59"/>
  <c r="H57" s="1"/>
  <c r="H56" s="1"/>
  <c r="H54"/>
  <c r="H53" s="1"/>
  <c r="H51"/>
  <c r="H50" s="1"/>
  <c r="H48"/>
  <c r="H46"/>
  <c r="H44"/>
  <c r="H42"/>
  <c r="H38"/>
  <c r="H37" s="1"/>
  <c r="H34"/>
  <c r="H33" s="1"/>
  <c r="H31"/>
  <c r="H29"/>
  <c r="H19"/>
  <c r="H18" s="1"/>
  <c r="H13"/>
  <c r="H12" s="1"/>
  <c r="F19"/>
  <c r="G19"/>
  <c r="G18" s="1"/>
  <c r="G165"/>
  <c r="M165" l="1"/>
  <c r="M159"/>
  <c r="M105"/>
  <c r="H98"/>
  <c r="M99"/>
  <c r="F18"/>
  <c r="M18" s="1"/>
  <c r="M19"/>
  <c r="L93"/>
  <c r="L71"/>
  <c r="N129" i="2"/>
  <c r="H127"/>
  <c r="G83"/>
  <c r="G82" s="1"/>
  <c r="H30"/>
  <c r="H43"/>
  <c r="H47"/>
  <c r="H60"/>
  <c r="H75"/>
  <c r="H125"/>
  <c r="H131"/>
  <c r="N139"/>
  <c r="M13"/>
  <c r="H20"/>
  <c r="H32"/>
  <c r="H45"/>
  <c r="H49"/>
  <c r="H77"/>
  <c r="H139"/>
  <c r="G13"/>
  <c r="C34"/>
  <c r="H34" s="1"/>
  <c r="H35"/>
  <c r="C99"/>
  <c r="H100"/>
  <c r="C38"/>
  <c r="H38" s="1"/>
  <c r="H39"/>
  <c r="C54"/>
  <c r="H54" s="1"/>
  <c r="H55"/>
  <c r="C64"/>
  <c r="H64" s="1"/>
  <c r="H65"/>
  <c r="C71"/>
  <c r="H71" s="1"/>
  <c r="H72"/>
  <c r="C84"/>
  <c r="H84" s="1"/>
  <c r="H85"/>
  <c r="C107"/>
  <c r="H107" s="1"/>
  <c r="H108"/>
  <c r="C133"/>
  <c r="H133" s="1"/>
  <c r="H134"/>
  <c r="I14"/>
  <c r="N14" s="1"/>
  <c r="N15"/>
  <c r="I58"/>
  <c r="N60"/>
  <c r="I79"/>
  <c r="N79" s="1"/>
  <c r="N80"/>
  <c r="I99"/>
  <c r="N100"/>
  <c r="C88"/>
  <c r="H88" s="1"/>
  <c r="H89"/>
  <c r="C141"/>
  <c r="H141" s="1"/>
  <c r="H142"/>
  <c r="N30"/>
  <c r="N35"/>
  <c r="N43"/>
  <c r="N47"/>
  <c r="N52"/>
  <c r="N68"/>
  <c r="N75"/>
  <c r="N125"/>
  <c r="N131"/>
  <c r="C14"/>
  <c r="H14" s="1"/>
  <c r="H15"/>
  <c r="C51"/>
  <c r="H51" s="1"/>
  <c r="H52"/>
  <c r="C67"/>
  <c r="H67" s="1"/>
  <c r="H68"/>
  <c r="C79"/>
  <c r="H79" s="1"/>
  <c r="H80"/>
  <c r="I19"/>
  <c r="N19" s="1"/>
  <c r="N20"/>
  <c r="I38"/>
  <c r="N38" s="1"/>
  <c r="N39"/>
  <c r="I54"/>
  <c r="N54" s="1"/>
  <c r="N55"/>
  <c r="I64"/>
  <c r="N64" s="1"/>
  <c r="N65"/>
  <c r="I71"/>
  <c r="N71" s="1"/>
  <c r="N72"/>
  <c r="I133"/>
  <c r="N133" s="1"/>
  <c r="N134"/>
  <c r="I88"/>
  <c r="N89"/>
  <c r="I141"/>
  <c r="N141" s="1"/>
  <c r="N142"/>
  <c r="L94"/>
  <c r="N94" s="1"/>
  <c r="N95"/>
  <c r="N32"/>
  <c r="N45"/>
  <c r="N49"/>
  <c r="N77"/>
  <c r="N85"/>
  <c r="N108"/>
  <c r="N127"/>
  <c r="M83"/>
  <c r="F74"/>
  <c r="F70" s="1"/>
  <c r="F138"/>
  <c r="K41" i="1"/>
  <c r="K40" s="1"/>
  <c r="J28"/>
  <c r="K28"/>
  <c r="K62"/>
  <c r="K75"/>
  <c r="K71" s="1"/>
  <c r="K155"/>
  <c r="K122"/>
  <c r="K97"/>
  <c r="L106" i="2"/>
  <c r="F106"/>
  <c r="F87"/>
  <c r="F29"/>
  <c r="F42"/>
  <c r="F41" s="1"/>
  <c r="J122" i="1"/>
  <c r="F63" i="2"/>
  <c r="J75" i="1"/>
  <c r="J71" s="1"/>
  <c r="J97"/>
  <c r="L42" i="2"/>
  <c r="L41" s="1"/>
  <c r="L74"/>
  <c r="L70" s="1"/>
  <c r="L29"/>
  <c r="L63"/>
  <c r="J41" i="1"/>
  <c r="J40" s="1"/>
  <c r="J62"/>
  <c r="K29" i="2"/>
  <c r="K106"/>
  <c r="J155" i="1"/>
  <c r="I41"/>
  <c r="I40" s="1"/>
  <c r="K63" i="2"/>
  <c r="K74"/>
  <c r="K70" s="1"/>
  <c r="E74"/>
  <c r="E70" s="1"/>
  <c r="D138"/>
  <c r="E42"/>
  <c r="E41" s="1"/>
  <c r="E29"/>
  <c r="E63"/>
  <c r="K42"/>
  <c r="K41" s="1"/>
  <c r="I75" i="1"/>
  <c r="I28"/>
  <c r="K87" i="2"/>
  <c r="E138"/>
  <c r="E106"/>
  <c r="E87"/>
  <c r="D106"/>
  <c r="J106"/>
  <c r="I71" i="1"/>
  <c r="I98"/>
  <c r="M98" s="1"/>
  <c r="I155"/>
  <c r="M155" s="1"/>
  <c r="I62"/>
  <c r="I122"/>
  <c r="H97"/>
  <c r="C42" i="2"/>
  <c r="D29"/>
  <c r="H150" i="1"/>
  <c r="H122" s="1"/>
  <c r="H155"/>
  <c r="J138" i="2"/>
  <c r="I84"/>
  <c r="N84" s="1"/>
  <c r="I29"/>
  <c r="H41" i="1"/>
  <c r="H40" s="1"/>
  <c r="H75"/>
  <c r="H71" s="1"/>
  <c r="H28"/>
  <c r="H62"/>
  <c r="C74" i="2"/>
  <c r="C19"/>
  <c r="H19" s="1"/>
  <c r="I34"/>
  <c r="N34" s="1"/>
  <c r="I42"/>
  <c r="J74"/>
  <c r="J70" s="1"/>
  <c r="C58"/>
  <c r="H58" s="1"/>
  <c r="C29"/>
  <c r="I51"/>
  <c r="N51" s="1"/>
  <c r="I67"/>
  <c r="N67" s="1"/>
  <c r="I74"/>
  <c r="I107"/>
  <c r="N107" s="1"/>
  <c r="J88"/>
  <c r="D87"/>
  <c r="J29"/>
  <c r="J42"/>
  <c r="J41" s="1"/>
  <c r="J63"/>
  <c r="D74"/>
  <c r="D70" s="1"/>
  <c r="D63"/>
  <c r="D42"/>
  <c r="D41" s="1"/>
  <c r="G164" i="1"/>
  <c r="M164" s="1"/>
  <c r="G151"/>
  <c r="G150" s="1"/>
  <c r="G142"/>
  <c r="G156"/>
  <c r="G155" s="1"/>
  <c r="G148"/>
  <c r="G144"/>
  <c r="G124"/>
  <c r="G123" s="1"/>
  <c r="G110"/>
  <c r="G109" s="1"/>
  <c r="G97" s="1"/>
  <c r="G95"/>
  <c r="G94" s="1"/>
  <c r="G90"/>
  <c r="G80" s="1"/>
  <c r="G78"/>
  <c r="G76"/>
  <c r="G73"/>
  <c r="G72" s="1"/>
  <c r="G67"/>
  <c r="G66" s="1"/>
  <c r="G64"/>
  <c r="G63" s="1"/>
  <c r="G59"/>
  <c r="G57" s="1"/>
  <c r="G56" s="1"/>
  <c r="G54"/>
  <c r="G53" s="1"/>
  <c r="G51"/>
  <c r="G50" s="1"/>
  <c r="G48"/>
  <c r="G46"/>
  <c r="G44"/>
  <c r="G42"/>
  <c r="G38"/>
  <c r="G37" s="1"/>
  <c r="G34"/>
  <c r="G33" s="1"/>
  <c r="G31"/>
  <c r="G29"/>
  <c r="G13"/>
  <c r="G12" s="1"/>
  <c r="F156"/>
  <c r="F151"/>
  <c r="M151" s="1"/>
  <c r="F144"/>
  <c r="M144" s="1"/>
  <c r="F148"/>
  <c r="M148" s="1"/>
  <c r="L92" l="1"/>
  <c r="L11"/>
  <c r="C63" i="2"/>
  <c r="H63" s="1"/>
  <c r="F83"/>
  <c r="C138"/>
  <c r="H138" s="1"/>
  <c r="I138"/>
  <c r="N138" s="1"/>
  <c r="C106"/>
  <c r="H106" s="1"/>
  <c r="H74"/>
  <c r="C87"/>
  <c r="H87" s="1"/>
  <c r="H99"/>
  <c r="I87"/>
  <c r="N99"/>
  <c r="I57"/>
  <c r="N57" s="1"/>
  <c r="N58"/>
  <c r="N74"/>
  <c r="H42"/>
  <c r="H29"/>
  <c r="N42"/>
  <c r="N29"/>
  <c r="L87"/>
  <c r="L83" s="1"/>
  <c r="L82" s="1"/>
  <c r="N88"/>
  <c r="M82"/>
  <c r="G12"/>
  <c r="K11" i="1"/>
  <c r="K93"/>
  <c r="K92" s="1"/>
  <c r="F13" i="2"/>
  <c r="L13"/>
  <c r="F82"/>
  <c r="J11" i="1"/>
  <c r="J93"/>
  <c r="K13" i="2"/>
  <c r="I97" i="1"/>
  <c r="I93" s="1"/>
  <c r="E83" i="2"/>
  <c r="E82" s="1"/>
  <c r="E13"/>
  <c r="J87"/>
  <c r="J83" s="1"/>
  <c r="C41"/>
  <c r="H41" s="1"/>
  <c r="C70"/>
  <c r="H70" s="1"/>
  <c r="K83"/>
  <c r="I11" i="1"/>
  <c r="F155"/>
  <c r="D83" i="2"/>
  <c r="D82" s="1"/>
  <c r="I63"/>
  <c r="N63" s="1"/>
  <c r="H11" i="1"/>
  <c r="C57" i="2"/>
  <c r="H57" s="1"/>
  <c r="I41"/>
  <c r="N41" s="1"/>
  <c r="I70"/>
  <c r="N70" s="1"/>
  <c r="I106"/>
  <c r="N106" s="1"/>
  <c r="J13"/>
  <c r="D13"/>
  <c r="H93" i="1"/>
  <c r="H92" s="1"/>
  <c r="G28"/>
  <c r="G122"/>
  <c r="G93" s="1"/>
  <c r="G92" s="1"/>
  <c r="G75"/>
  <c r="G71" s="1"/>
  <c r="G62"/>
  <c r="G41"/>
  <c r="G40" s="1"/>
  <c r="F13"/>
  <c r="M13" s="1"/>
  <c r="F29"/>
  <c r="M29" s="1"/>
  <c r="F31"/>
  <c r="M31" s="1"/>
  <c r="F34"/>
  <c r="M34" s="1"/>
  <c r="F38"/>
  <c r="M38" s="1"/>
  <c r="F42"/>
  <c r="M42" s="1"/>
  <c r="F44"/>
  <c r="M44" s="1"/>
  <c r="F46"/>
  <c r="M46" s="1"/>
  <c r="F48"/>
  <c r="M48" s="1"/>
  <c r="F51"/>
  <c r="F54"/>
  <c r="M54" s="1"/>
  <c r="F59"/>
  <c r="M59" s="1"/>
  <c r="F64"/>
  <c r="M64" s="1"/>
  <c r="F67"/>
  <c r="M67" s="1"/>
  <c r="F73"/>
  <c r="M73" s="1"/>
  <c r="F76"/>
  <c r="F78"/>
  <c r="M78" s="1"/>
  <c r="F90"/>
  <c r="M90" s="1"/>
  <c r="F95"/>
  <c r="M95" s="1"/>
  <c r="F110"/>
  <c r="F124"/>
  <c r="M124" s="1"/>
  <c r="F142"/>
  <c r="M142" s="1"/>
  <c r="F150"/>
  <c r="M150" s="1"/>
  <c r="L10" l="1"/>
  <c r="C83" i="2"/>
  <c r="C82" s="1"/>
  <c r="H82" s="1"/>
  <c r="N87"/>
  <c r="L12"/>
  <c r="M12"/>
  <c r="K10" i="1"/>
  <c r="F12" i="2"/>
  <c r="E12"/>
  <c r="J92" i="1"/>
  <c r="I83" i="2"/>
  <c r="N83" s="1"/>
  <c r="K82"/>
  <c r="I92" i="1"/>
  <c r="C13" i="2"/>
  <c r="H13" s="1"/>
  <c r="I13"/>
  <c r="N13" s="1"/>
  <c r="J82"/>
  <c r="D12"/>
  <c r="F12" i="1"/>
  <c r="M12" s="1"/>
  <c r="F53"/>
  <c r="M53" s="1"/>
  <c r="F50"/>
  <c r="F37"/>
  <c r="M37" s="1"/>
  <c r="F33"/>
  <c r="M33" s="1"/>
  <c r="F57"/>
  <c r="M57" s="1"/>
  <c r="F94"/>
  <c r="M94" s="1"/>
  <c r="F109"/>
  <c r="M109" s="1"/>
  <c r="F123"/>
  <c r="M123" s="1"/>
  <c r="F66"/>
  <c r="M66" s="1"/>
  <c r="F80"/>
  <c r="M80" s="1"/>
  <c r="F72"/>
  <c r="M72" s="1"/>
  <c r="F75"/>
  <c r="M75" s="1"/>
  <c r="F63"/>
  <c r="M63" s="1"/>
  <c r="F41"/>
  <c r="M41" s="1"/>
  <c r="F28"/>
  <c r="M28" s="1"/>
  <c r="G11"/>
  <c r="G10" s="1"/>
  <c r="H83" i="2" l="1"/>
  <c r="I82"/>
  <c r="N82" s="1"/>
  <c r="J10" i="1"/>
  <c r="C12" i="2"/>
  <c r="H12" s="1"/>
  <c r="K12"/>
  <c r="I10" i="1"/>
  <c r="J12" i="2"/>
  <c r="H10" i="1"/>
  <c r="F56"/>
  <c r="M56" s="1"/>
  <c r="F71"/>
  <c r="M71" s="1"/>
  <c r="F97"/>
  <c r="M97" s="1"/>
  <c r="F122"/>
  <c r="M122" s="1"/>
  <c r="F40"/>
  <c r="M40" s="1"/>
  <c r="F62"/>
  <c r="M62" s="1"/>
  <c r="I12" i="2" l="1"/>
  <c r="N12" s="1"/>
  <c r="F93" i="1"/>
  <c r="M93" s="1"/>
  <c r="F11"/>
  <c r="M11" s="1"/>
  <c r="F92" l="1"/>
  <c r="M92" s="1"/>
  <c r="F10" l="1"/>
  <c r="M10" s="1"/>
</calcChain>
</file>

<file path=xl/sharedStrings.xml><?xml version="1.0" encoding="utf-8"?>
<sst xmlns="http://schemas.openxmlformats.org/spreadsheetml/2006/main" count="810" uniqueCount="323">
  <si>
    <t>к решению Земского Собрания</t>
  </si>
  <si>
    <t>ЗАГОЛОВОК ОТЧЕТА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</si>
  <si>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</si>
  <si>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</si>
  <si>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</si>
  <si>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</si>
  <si>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</si>
  <si>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</si>
  <si>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</si>
  <si>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Главный Администратор</t>
  </si>
  <si>
    <t>ИТОГО ДОХОДОВ</t>
  </si>
  <si>
    <t>000</t>
  </si>
  <si>
    <t>НЕ УКАЗАНО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</si>
  <si>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</si>
  <si>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</si>
  <si>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</si>
  <si>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</si>
  <si>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</si>
  <si>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</si>
  <si>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</si>
  <si>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</si>
  <si>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</si>
  <si>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</si>
  <si>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</si>
  <si>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</si>
  <si>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</si>
  <si>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</si>
  <si>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</si>
  <si>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</si>
  <si>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</si>
  <si>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</si>
  <si>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</si>
  <si>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</si>
  <si>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</si>
  <si>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</si>
  <si>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</si>
  <si>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</si>
  <si>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</si>
  <si>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</si>
  <si>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</si>
  <si>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</si>
  <si>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</si>
  <si>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</si>
  <si>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</si>
  <si>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</si>
  <si>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 5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</si>
  <si>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</si>
  <si>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</si>
  <si>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</si>
  <si>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</si>
  <si>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</si>
  <si>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</si>
  <si>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</si>
  <si>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</si>
  <si>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</si>
  <si>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</si>
  <si>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</si>
  <si>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</si>
  <si>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</si>
  <si>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</si>
  <si>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</si>
  <si>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</si>
  <si>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</si>
  <si>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</si>
  <si>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</si>
  <si>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</si>
  <si>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</si>
  <si>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</si>
  <si>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</si>
  <si>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</si>
  <si>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000 1 11 05 025 05 0000 120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</si>
  <si>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</si>
  <si>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</si>
  <si>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</si>
  <si>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</si>
  <si>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</si>
  <si>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</si>
  <si>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</si>
  <si>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</si>
  <si>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</si>
  <si>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</si>
  <si>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</si>
  <si>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</si>
  <si>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</si>
  <si>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</si>
  <si>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</si>
  <si>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</si>
  <si>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</si>
  <si>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</si>
  <si>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</si>
  <si>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</si>
  <si>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</si>
  <si>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</si>
  <si>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</si>
  <si>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</si>
  <si>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</si>
  <si>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</si>
  <si>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 7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</si>
  <si>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</si>
  <si>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</si>
  <si>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</si>
  <si>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</si>
  <si>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</si>
  <si>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</si>
  <si>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</si>
  <si>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</si>
  <si>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</si>
  <si>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</si>
  <si>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</si>
  <si>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</si>
  <si>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</si>
  <si>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</si>
  <si>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</si>
  <si>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</si>
  <si>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</si>
  <si>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</si>
  <si>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000 1 13 02 065 05 0000 130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</si>
  <si>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</si>
  <si>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</si>
  <si>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</si>
  <si>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</si>
  <si>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</si>
  <si>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</si>
  <si>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</si>
  <si>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</si>
  <si>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</si>
  <si>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</si>
  <si>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</si>
  <si>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</si>
  <si>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</si>
  <si>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</si>
  <si>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</si>
  <si>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</si>
  <si>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</si>
  <si>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000 1 14 06 025 05 0000 430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</si>
  <si>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</si>
  <si>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</si>
  <si>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</si>
  <si>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</si>
  <si>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</si>
  <si>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</si>
  <si>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</si>
  <si>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</si>
  <si>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</si>
  <si>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</si>
  <si>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</si>
  <si>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</si>
  <si>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</si>
  <si>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</si>
  <si>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</si>
  <si>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</si>
  <si>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</si>
  <si>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</si>
  <si>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</si>
  <si>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</si>
  <si>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</si>
  <si>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</si>
  <si>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</si>
  <si>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</si>
  <si>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</si>
  <si>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</si>
  <si>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</si>
  <si>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</si>
  <si>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</si>
  <si>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</si>
  <si>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</si>
  <si>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</si>
  <si>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</si>
  <si>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</si>
  <si>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</si>
  <si>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</si>
  <si>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</si>
  <si>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>Сумма, рублей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</si>
  <si>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</si>
  <si>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Плата за выбросы загрязняющих веществ в атмосферный воздух стационарными объектами </t>
  </si>
  <si>
    <t>Единая субвенция на выполнение отдельных государственных полномочий в сфере образования</t>
  </si>
  <si>
    <t>Субвенции на образование комиссий по делам несовершеннолетних и защите их прав и организацию их деятельности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</si>
  <si>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</si>
  <si>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</si>
  <si>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</si>
  <si>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</si>
  <si>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</si>
  <si>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</si>
  <si>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</si>
  <si>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</si>
  <si>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</si>
  <si>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</si>
  <si>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</si>
  <si>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</si>
  <si>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</si>
  <si>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в том числе:</t>
  </si>
  <si>
    <t xml:space="preserve">Субсидии на приобретение путевок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</si>
  <si>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</si>
  <si>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</si>
  <si>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</si>
  <si>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</si>
  <si>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000 2 02 35 930 00 0000 150</t>
  </si>
  <si>
    <t>000 2 02 35 930 05 0000 150</t>
  </si>
  <si>
    <t>000 2 02 35 120 05 0000 150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</si>
  <si>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</si>
  <si>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</si>
  <si>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</si>
  <si>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</si>
  <si>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</si>
  <si>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</si>
  <si>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000 2 02 40 000 00 0000 150 </t>
  </si>
  <si>
    <t xml:space="preserve">000 2 02 40 014 00 0000 150 </t>
  </si>
  <si>
    <t xml:space="preserve">000 2 02 40 014 05 0000 150 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</si>
  <si>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</si>
  <si>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Приложение № 1</t>
  </si>
  <si>
    <t>Изменения  по отдельным строкам доходов бюджета Уинского муниципального района на 2019 год</t>
  </si>
  <si>
    <t xml:space="preserve">Первоначальный бюджет </t>
  </si>
  <si>
    <t xml:space="preserve"> 2  07  00000  00  0000  000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</si>
  <si>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</si>
  <si>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</si>
  <si>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</si>
  <si>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2  07  05020  05  0000  150</t>
  </si>
  <si>
    <t xml:space="preserve"> 2  07  05030  05  0000  150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</si>
  <si>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</si>
  <si>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</si>
  <si>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000 1 03 02 241 01 0000 110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</si>
  <si>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</si>
  <si>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000 1 03 02 251 01 0000 110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</si>
  <si>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</si>
  <si>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000 1 03 02 261 01 0000 110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</si>
  <si>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</si>
  <si>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2  07  05000  05  0000  150</t>
  </si>
  <si>
    <t>изменения 21.02.2019</t>
  </si>
  <si>
    <t>изменения 31.01.2019</t>
  </si>
  <si>
    <t>5</t>
  </si>
  <si>
    <t>Субсидии на софинансирование проектов инициативного бюджетирования</t>
  </si>
  <si>
    <t xml:space="preserve">000 2 02 20 077 05 0000 150 </t>
  </si>
  <si>
    <t xml:space="preserve">000 2 02 20 077 00 0000 150 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</si>
  <si>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</si>
  <si>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</si>
  <si>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Субсидии на строительство (реконструкцию) ГТС муниципальной собственности, реконструкцию бесхозяйных ГТС</t>
  </si>
  <si>
    <t>Субсидии на проектирование, строительство (реконструкцию), капитальный ремонт и ремонт местных дорог</t>
  </si>
  <si>
    <t xml:space="preserve">000 2 02 25 497 05 0000 150 </t>
  </si>
  <si>
    <t xml:space="preserve">000 2 02 25 497 00 0000 150 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</si>
  <si>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</si>
  <si>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</si>
  <si>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на реализацию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Федерации". Предоставление социальных выплат молодым семьям на приобретение (строительство) жилья на территории ПК в размере 30-35 %, софинансирование ФЦП "Жилище".</t>
  </si>
  <si>
    <t xml:space="preserve">000 2 02 49 999 05 0000 150 </t>
  </si>
  <si>
    <t xml:space="preserve">000 2 02 49 999 00 0000 150 </t>
  </si>
  <si>
    <t>Иные межбюджетные трансферты на обеспечение жильем молодых семей. Предоставление социальных выплат молодым семьям за счет средств краевого бюджета в размере 10 % расчетной (средней) стоимости жилья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</si>
  <si>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</si>
  <si>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</t>
  </si>
  <si>
    <t>2020 год</t>
  </si>
  <si>
    <t>2021 год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</si>
  <si>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
регулярных перевозок</t>
  </si>
  <si>
    <t>Изменения  по отдельным строкам доходов бюджета Уинского муниципального района на 2020 - 2021 годы, рублей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</si>
  <si>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</si>
  <si>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</si>
  <si>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</si>
  <si>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Приложение № 2</t>
  </si>
  <si>
    <t>изменения 21.03.2019</t>
  </si>
  <si>
    <t>6</t>
  </si>
  <si>
    <t>Субсидии на ремонт пола в здании и огнезащитная обработка в МБОУ "Аспинская СОШ"</t>
  </si>
  <si>
    <t>Субсидии на ремонт помещения санузла в МБОУ "Верхнесыповская ООШ"</t>
  </si>
  <si>
    <t>Субсидии на ремонт кровли здания и огнезащитная обработка в МБОУ "Судинская СОШ"</t>
  </si>
  <si>
    <t>Субсидии на газификацию жилого фонда с.Уинское. Распределительные газопроводы 7-я очередь.</t>
  </si>
  <si>
    <t>Иные межбюджетные трансферты на ввод в эксплуатацию модульных зданий</t>
  </si>
  <si>
    <t>Иные межбюджетные трансферты на организацию занятий физической культурой в образовательных организациях</t>
  </si>
  <si>
    <t>Субсидии на устройство спортивных площадок и их оснащение</t>
  </si>
  <si>
    <t>изменения 25.04.2019</t>
  </si>
  <si>
    <t>7</t>
  </si>
  <si>
    <t xml:space="preserve">000 2 02 25 555 05 0000 150 </t>
  </si>
  <si>
    <t xml:space="preserve">000 2 02 25 555 00 0000 150 </t>
  </si>
  <si>
    <t xml:space="preserve">Субсидии бюджетам на реализацию программ формирования современной городской среды
</t>
  </si>
  <si>
    <t xml:space="preserve">Субсидии бюджетам муниципальных районов на реализацию программ формирования современной городской среды
</t>
  </si>
  <si>
    <t xml:space="preserve">000 2 02 25 519 05 0000 150 </t>
  </si>
  <si>
    <t xml:space="preserve">000 2 02 25 519 00 0000 150 </t>
  </si>
  <si>
    <t>Субсидия бюджетам муниципальных районов на поддержку отрасли культуры</t>
  </si>
  <si>
    <t>Субсидия бюджетам на поддержку отрасли культуры</t>
  </si>
  <si>
    <t>изменения 25.03.2019</t>
  </si>
  <si>
    <t xml:space="preserve">000 2 02 27 112 05 0000 150 </t>
  </si>
  <si>
    <t xml:space="preserve">000 2 02 27 112 00 0000 150 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</si>
  <si>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</si>
  <si>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</si>
  <si>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(целевая субсидия)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</si>
  <si>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(единая субсидия)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</si>
  <si>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</si>
  <si>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000 2 02 35 543 05 0000 150</t>
  </si>
  <si>
    <t>000 2 02 35 543 00 0000 150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</si>
  <si>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</si>
  <si>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изменения 20.05.2019</t>
  </si>
  <si>
    <t>8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</si>
  <si>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</si>
  <si>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</si>
  <si>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</si>
  <si>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000 1 16 43 000 01 0000 140 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</si>
  <si>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</si>
  <si>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000 2 02 20 299 05 0000 150 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</si>
  <si>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</si>
  <si>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000 2 02 20 299 00 0000 150 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</si>
  <si>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</si>
  <si>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от 20 июня 2019 г.  № </t>
  </si>
  <si>
    <t xml:space="preserve">000 1 16 35 030 05 0000 140 </t>
  </si>
  <si>
    <t xml:space="preserve">000 1 16 35 000 00 0000 140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</si>
  <si>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</si>
  <si>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Суммы по искам о возмещении вреда, причиненного окружающей среде</t>
  </si>
  <si>
    <t xml:space="preserve">000 1 16 08 010 01 0000 140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</si>
  <si>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</si>
  <si>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</si>
  <si>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000 1 16 08 000 01 0000 140 </t>
  </si>
  <si>
    <t xml:space="preserve">000 1 16 30 030 01 0000 140 </t>
  </si>
  <si>
    <t>Прочие денежные взыскания (штрафы) за правонарушения в области дорожного движения</t>
  </si>
  <si>
    <t>Денежные взыскания (штрафы) за правонарушения в области дорожного движения</t>
  </si>
  <si>
    <t xml:space="preserve">000 1 16 30 000 01 0000 140 </t>
  </si>
  <si>
    <t>изменения 22.08.2019</t>
  </si>
  <si>
    <t>9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</si>
  <si>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</si>
  <si>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</si>
  <si>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000 1 13 02990 00 0000 130</t>
  </si>
  <si>
    <t xml:space="preserve"> 000 1 13 02995 05 0000 130</t>
  </si>
  <si>
    <t xml:space="preserve">000 1 16 33 000 00 0000 140 </t>
  </si>
  <si>
    <t xml:space="preserve">000 1 16 33 050 05 0000 140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</si>
  <si>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</si>
  <si>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</si>
  <si>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Субсидия на устройство спортивных площадок и их оснащение </t>
  </si>
  <si>
    <t>Субсидии на снос расселенных жилых домов и нежилых зданий (сооружений), расположенных на территории муниципальных образований Пермского края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</si>
  <si>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</si>
  <si>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 xml:space="preserve">от 22 августа 2019 г.  № 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</si>
</sst>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1"/>
      <color indexed="8"/>
      <name val="Calibri"/>
      <family val="2"/>
      <scheme val="minor"/>
    </font>
    <font>
      <sz val="9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2" borderId="1"/>
  </cellStyleXfs>
  <cellXfs count="52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0" borderId="0" xfId="0" applyFont="1"/>
    <xf numFmtId="164" fontId="7" fillId="2" borderId="3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wrapText="1"/>
    </xf>
    <xf numFmtId="0" fontId="7" fillId="0" borderId="0" xfId="0" applyFont="1"/>
    <xf numFmtId="49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wrapText="1"/>
    </xf>
    <xf numFmtId="2" fontId="6" fillId="0" borderId="3" xfId="0" applyNumberFormat="1" applyFont="1" applyBorder="1" applyAlignment="1">
      <alignment wrapText="1"/>
    </xf>
    <xf numFmtId="4" fontId="6" fillId="0" borderId="3" xfId="0" applyNumberFormat="1" applyFont="1" applyBorder="1"/>
    <xf numFmtId="4" fontId="6" fillId="2" borderId="3" xfId="0" applyNumberFormat="1" applyFont="1" applyFill="1" applyBorder="1" applyAlignment="1">
      <alignment horizontal="right" wrapText="1"/>
    </xf>
    <xf numFmtId="49" fontId="8" fillId="2" borderId="3" xfId="1" applyNumberFormat="1" applyFont="1" applyBorder="1" applyAlignment="1">
      <alignment horizontal="center" vertical="center" wrapText="1"/>
    </xf>
    <xf numFmtId="0" fontId="8" fillId="2" borderId="3" xfId="1" applyFont="1" applyBorder="1" applyAlignment="1">
      <alignment horizontal="left" vertical="center" wrapText="1"/>
    </xf>
    <xf numFmtId="0" fontId="11" fillId="0" borderId="0" xfId="0" applyFont="1"/>
    <xf numFmtId="49" fontId="12" fillId="2" borderId="3" xfId="1" applyNumberFormat="1" applyFont="1" applyBorder="1" applyAlignment="1">
      <alignment horizontal="center" vertical="center" wrapText="1"/>
    </xf>
    <xf numFmtId="0" fontId="12" fillId="2" borderId="3" xfId="1" applyFont="1" applyBorder="1" applyAlignment="1">
      <alignment horizontal="left" vertical="center" wrapText="1"/>
    </xf>
    <xf numFmtId="4" fontId="7" fillId="0" borderId="3" xfId="0" applyNumberFormat="1" applyFont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7" fillId="0" borderId="1" xfId="0" applyFont="1" applyBorder="1"/>
    <xf numFmtId="49" fontId="8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4" fontId="7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164" fontId="7" fillId="2" borderId="3" xfId="0" applyNumberFormat="1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164" fontId="8" fillId="2" borderId="3" xfId="0" applyNumberFormat="1" applyFont="1" applyFill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7"/>
  <sheetViews>
    <sheetView tabSelected="1" topLeftCell="D56" workbookViewId="0">
      <selection activeCell="P51" sqref="P51"/>
    </sheetView>
  </sheetViews>
  <sheetFormatPr defaultRowHeight="18" customHeight="1"/>
  <cols>
    <col min="1" max="3" width="8" hidden="1"/>
    <col min="4" max="4" width="32.42578125" customWidth="1"/>
    <col min="5" max="5" width="80.7109375" customWidth="1"/>
    <col min="6" max="6" width="19.140625" hidden="1" customWidth="1"/>
    <col min="7" max="7" width="14.140625" hidden="1" customWidth="1"/>
    <col min="8" max="8" width="15.140625" hidden="1" customWidth="1"/>
    <col min="9" max="12" width="23.42578125" hidden="1" customWidth="1"/>
    <col min="13" max="13" width="30.85546875" customWidth="1"/>
  </cols>
  <sheetData>
    <row r="1" spans="1:13" ht="15.75">
      <c r="A1" s="1"/>
      <c r="B1" s="1"/>
      <c r="C1" s="1"/>
      <c r="D1" s="1"/>
      <c r="E1" s="1"/>
      <c r="F1" s="9"/>
      <c r="G1" s="9"/>
      <c r="H1" s="9"/>
      <c r="I1" s="9"/>
      <c r="J1" s="9"/>
      <c r="K1" s="9"/>
      <c r="L1" s="9"/>
      <c r="M1" s="9" t="s">
        <v>209</v>
      </c>
    </row>
    <row r="2" spans="1:13" ht="15.75">
      <c r="A2" s="1"/>
      <c r="B2" s="1"/>
      <c r="C2" s="1"/>
      <c r="D2" s="1"/>
      <c r="E2" s="1"/>
      <c r="F2" s="9"/>
      <c r="G2" s="9"/>
      <c r="H2" s="9"/>
      <c r="I2" s="9"/>
      <c r="J2" s="9"/>
      <c r="K2" s="9"/>
      <c r="L2" s="9"/>
      <c r="M2" s="9" t="s">
        <v>0</v>
      </c>
    </row>
    <row r="3" spans="1:13" ht="15.75">
      <c r="A3" s="1"/>
      <c r="B3" s="1"/>
      <c r="C3" s="1"/>
      <c r="D3" s="1"/>
      <c r="E3" s="1"/>
      <c r="F3" s="9"/>
      <c r="G3" s="9"/>
      <c r="H3" s="9"/>
      <c r="I3" s="9"/>
      <c r="J3" s="9"/>
      <c r="K3" s="9"/>
      <c r="L3" s="9"/>
      <c r="M3" s="9" t="s">
        <v>322</v>
      </c>
    </row>
    <row r="4" spans="1:13" ht="22.5" customHeight="1">
      <c r="A4" s="2" t="s">
        <v>1</v>
      </c>
      <c r="B4" s="2"/>
      <c r="C4" s="2"/>
      <c r="D4" s="46" t="s">
        <v>210</v>
      </c>
      <c r="E4" s="46"/>
      <c r="F4" s="46"/>
      <c r="G4" s="46"/>
      <c r="H4" s="46"/>
      <c r="I4" s="46"/>
      <c r="J4" s="46"/>
      <c r="K4" s="46"/>
      <c r="L4" s="46"/>
      <c r="M4" s="46"/>
    </row>
    <row r="5" spans="1:13" ht="15"/>
    <row r="6" spans="1:13" s="12" customFormat="1" ht="15.75" customHeight="1">
      <c r="A6" s="49" t="s">
        <v>8</v>
      </c>
      <c r="B6" s="49" t="s">
        <v>9</v>
      </c>
      <c r="C6" s="49" t="s">
        <v>2</v>
      </c>
      <c r="D6" s="47" t="s">
        <v>3</v>
      </c>
      <c r="E6" s="47" t="s">
        <v>8</v>
      </c>
      <c r="F6" s="47" t="s">
        <v>211</v>
      </c>
      <c r="G6" s="47" t="s">
        <v>228</v>
      </c>
      <c r="H6" s="47" t="s">
        <v>227</v>
      </c>
      <c r="I6" s="47" t="s">
        <v>255</v>
      </c>
      <c r="J6" s="47" t="s">
        <v>264</v>
      </c>
      <c r="K6" s="47" t="s">
        <v>285</v>
      </c>
      <c r="L6" s="47" t="s">
        <v>309</v>
      </c>
      <c r="M6" s="47" t="s">
        <v>172</v>
      </c>
    </row>
    <row r="7" spans="1:13" s="12" customFormat="1" ht="15.75">
      <c r="A7" s="50"/>
      <c r="B7" s="50"/>
      <c r="C7" s="50"/>
      <c r="D7" s="47"/>
      <c r="E7" s="47"/>
      <c r="F7" s="48"/>
      <c r="G7" s="48"/>
      <c r="H7" s="48"/>
      <c r="I7" s="48"/>
      <c r="J7" s="48"/>
      <c r="K7" s="48"/>
      <c r="L7" s="48"/>
      <c r="M7" s="48"/>
    </row>
    <row r="8" spans="1:13" s="12" customFormat="1" ht="15.75">
      <c r="A8" s="51"/>
      <c r="B8" s="51"/>
      <c r="C8" s="51"/>
      <c r="D8" s="47"/>
      <c r="E8" s="47"/>
      <c r="F8" s="48"/>
      <c r="G8" s="48"/>
      <c r="H8" s="48"/>
      <c r="I8" s="48"/>
      <c r="J8" s="48"/>
      <c r="K8" s="48"/>
      <c r="L8" s="48"/>
      <c r="M8" s="48"/>
    </row>
    <row r="9" spans="1:13" s="12" customFormat="1" ht="19.5" customHeight="1">
      <c r="A9" s="10" t="s">
        <v>4</v>
      </c>
      <c r="B9" s="10" t="s">
        <v>5</v>
      </c>
      <c r="C9" s="10" t="s">
        <v>6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229</v>
      </c>
      <c r="I9" s="11" t="s">
        <v>256</v>
      </c>
      <c r="J9" s="11" t="s">
        <v>265</v>
      </c>
      <c r="K9" s="11" t="s">
        <v>286</v>
      </c>
      <c r="L9" s="11" t="s">
        <v>310</v>
      </c>
      <c r="M9" s="11" t="s">
        <v>6</v>
      </c>
    </row>
    <row r="10" spans="1:13" s="16" customFormat="1" ht="19.5" customHeight="1">
      <c r="A10" s="13" t="s">
        <v>10</v>
      </c>
      <c r="B10" s="14"/>
      <c r="C10" s="14"/>
      <c r="D10" s="14"/>
      <c r="E10" s="40" t="s">
        <v>10</v>
      </c>
      <c r="F10" s="15">
        <f t="shared" ref="F10:K10" si="0">F11+F92</f>
        <v>332569866.44</v>
      </c>
      <c r="G10" s="15">
        <f t="shared" si="0"/>
        <v>281189.51</v>
      </c>
      <c r="H10" s="15">
        <f t="shared" si="0"/>
        <v>21826326.970000003</v>
      </c>
      <c r="I10" s="15">
        <f t="shared" si="0"/>
        <v>7026202.3300000001</v>
      </c>
      <c r="J10" s="15">
        <f t="shared" si="0"/>
        <v>6711024.2999999998</v>
      </c>
      <c r="K10" s="15">
        <f t="shared" si="0"/>
        <v>1437837.03</v>
      </c>
      <c r="L10" s="15">
        <f t="shared" ref="L10" si="1">L11+L92</f>
        <v>11132420.48</v>
      </c>
      <c r="M10" s="15">
        <f>F10+G10+H10+I10+J10+K10+L10</f>
        <v>380984867.06</v>
      </c>
    </row>
    <row r="11" spans="1:13" s="12" customFormat="1" ht="24.75" customHeight="1">
      <c r="A11" s="3" t="s">
        <v>14</v>
      </c>
      <c r="B11" s="5" t="s">
        <v>11</v>
      </c>
      <c r="C11" s="5" t="s">
        <v>12</v>
      </c>
      <c r="D11" s="5" t="s">
        <v>13</v>
      </c>
      <c r="E11" s="41" t="s">
        <v>14</v>
      </c>
      <c r="F11" s="6">
        <f t="shared" ref="F11:K11" si="2">F12+F18+F28+F33+F37+F40+F56+F62+F71+F80</f>
        <v>52182200</v>
      </c>
      <c r="G11" s="6">
        <f t="shared" si="2"/>
        <v>0</v>
      </c>
      <c r="H11" s="6">
        <f t="shared" si="2"/>
        <v>0</v>
      </c>
      <c r="I11" s="6">
        <f t="shared" si="2"/>
        <v>663406.4</v>
      </c>
      <c r="J11" s="6">
        <f t="shared" si="2"/>
        <v>0</v>
      </c>
      <c r="K11" s="6">
        <f t="shared" si="2"/>
        <v>1511587.03</v>
      </c>
      <c r="L11" s="6">
        <f t="shared" ref="L11" si="3">L12+L18+L28+L33+L37+L40+L56+L62+L71+L80</f>
        <v>147786.20000000001</v>
      </c>
      <c r="M11" s="15">
        <f t="shared" ref="M11:M76" si="4">F11+G11+H11+I11+J11+K11+L11</f>
        <v>54504979.630000003</v>
      </c>
    </row>
    <row r="12" spans="1:13" s="12" customFormat="1" ht="23.25" hidden="1" customHeight="1">
      <c r="A12" s="3" t="s">
        <v>16</v>
      </c>
      <c r="B12" s="5" t="s">
        <v>11</v>
      </c>
      <c r="C12" s="5" t="s">
        <v>12</v>
      </c>
      <c r="D12" s="5" t="s">
        <v>15</v>
      </c>
      <c r="E12" s="41" t="s">
        <v>16</v>
      </c>
      <c r="F12" s="6">
        <f t="shared" ref="F12:L12" si="5">F13</f>
        <v>14692100</v>
      </c>
      <c r="G12" s="6">
        <f t="shared" si="5"/>
        <v>0</v>
      </c>
      <c r="H12" s="6">
        <f t="shared" si="5"/>
        <v>0</v>
      </c>
      <c r="I12" s="6">
        <f t="shared" si="5"/>
        <v>0</v>
      </c>
      <c r="J12" s="6">
        <f t="shared" si="5"/>
        <v>0</v>
      </c>
      <c r="K12" s="6">
        <f t="shared" si="5"/>
        <v>636723.23</v>
      </c>
      <c r="L12" s="6">
        <f t="shared" si="5"/>
        <v>0</v>
      </c>
      <c r="M12" s="15">
        <f t="shared" si="4"/>
        <v>15328823.23</v>
      </c>
    </row>
    <row r="13" spans="1:13" s="12" customFormat="1" ht="21.75" hidden="1" customHeight="1">
      <c r="A13" s="7" t="s">
        <v>18</v>
      </c>
      <c r="B13" s="4" t="s">
        <v>11</v>
      </c>
      <c r="C13" s="4" t="s">
        <v>12</v>
      </c>
      <c r="D13" s="4" t="s">
        <v>17</v>
      </c>
      <c r="E13" s="42" t="s">
        <v>18</v>
      </c>
      <c r="F13" s="8">
        <f>F14+F15+F16</f>
        <v>14692100</v>
      </c>
      <c r="G13" s="8">
        <f>G14+G15+G16</f>
        <v>0</v>
      </c>
      <c r="H13" s="8">
        <f>H14+H15+H16</f>
        <v>0</v>
      </c>
      <c r="I13" s="8">
        <f>I14+I15+I16</f>
        <v>0</v>
      </c>
      <c r="J13" s="8">
        <f>J14+J15+J16</f>
        <v>0</v>
      </c>
      <c r="K13" s="8">
        <f>K14+K15+K16+K17</f>
        <v>636723.23</v>
      </c>
      <c r="L13" s="8">
        <f>L14+L15+L16+L17</f>
        <v>0</v>
      </c>
      <c r="M13" s="22">
        <f t="shared" si="4"/>
        <v>15328823.23</v>
      </c>
    </row>
    <row r="14" spans="1:13" s="12" customFormat="1" ht="66" hidden="1" customHeight="1">
      <c r="A14" s="7" t="s">
        <v>20</v>
      </c>
      <c r="B14" s="4" t="s">
        <v>11</v>
      </c>
      <c r="C14" s="4" t="s">
        <v>12</v>
      </c>
      <c r="D14" s="4" t="s">
        <v>19</v>
      </c>
      <c r="E14" s="42" t="s">
        <v>20</v>
      </c>
      <c r="F14" s="8">
        <v>14589200</v>
      </c>
      <c r="G14" s="8">
        <v>0</v>
      </c>
      <c r="H14" s="8">
        <v>0</v>
      </c>
      <c r="I14" s="8">
        <v>0</v>
      </c>
      <c r="J14" s="8">
        <v>0</v>
      </c>
      <c r="K14" s="8">
        <v>636723.23</v>
      </c>
      <c r="L14" s="8">
        <v>0</v>
      </c>
      <c r="M14" s="22">
        <f t="shared" si="4"/>
        <v>15225923.23</v>
      </c>
    </row>
    <row r="15" spans="1:13" s="12" customFormat="1" ht="96" hidden="1" customHeight="1">
      <c r="A15" s="7" t="s">
        <v>22</v>
      </c>
      <c r="B15" s="4" t="s">
        <v>11</v>
      </c>
      <c r="C15" s="4" t="s">
        <v>12</v>
      </c>
      <c r="D15" s="4" t="s">
        <v>21</v>
      </c>
      <c r="E15" s="42" t="s">
        <v>22</v>
      </c>
      <c r="F15" s="8">
        <v>44100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22">
        <f t="shared" si="4"/>
        <v>44100</v>
      </c>
    </row>
    <row r="16" spans="1:13" s="12" customFormat="1" ht="41.25" hidden="1" customHeight="1">
      <c r="A16" s="7" t="s">
        <v>24</v>
      </c>
      <c r="B16" s="4" t="s">
        <v>11</v>
      </c>
      <c r="C16" s="4" t="s">
        <v>12</v>
      </c>
      <c r="D16" s="4" t="s">
        <v>23</v>
      </c>
      <c r="E16" s="42" t="s">
        <v>24</v>
      </c>
      <c r="F16" s="8">
        <v>58800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22">
        <f t="shared" si="4"/>
        <v>58800</v>
      </c>
    </row>
    <row r="17" spans="1:13" s="12" customFormat="1" ht="78.75" hidden="1">
      <c r="A17" s="7"/>
      <c r="B17" s="4"/>
      <c r="C17" s="4"/>
      <c r="D17" s="4" t="s">
        <v>287</v>
      </c>
      <c r="E17" s="42" t="s">
        <v>288</v>
      </c>
      <c r="F17" s="8"/>
      <c r="G17" s="8"/>
      <c r="H17" s="8"/>
      <c r="I17" s="8"/>
      <c r="J17" s="8"/>
      <c r="K17" s="8">
        <v>0</v>
      </c>
      <c r="L17" s="8">
        <v>0</v>
      </c>
      <c r="M17" s="22">
        <f t="shared" si="4"/>
        <v>0</v>
      </c>
    </row>
    <row r="18" spans="1:13" s="12" customFormat="1" ht="33.4" hidden="1" customHeight="1">
      <c r="A18" s="3" t="s">
        <v>26</v>
      </c>
      <c r="B18" s="5" t="s">
        <v>11</v>
      </c>
      <c r="C18" s="5" t="s">
        <v>12</v>
      </c>
      <c r="D18" s="5" t="s">
        <v>25</v>
      </c>
      <c r="E18" s="41" t="s">
        <v>26</v>
      </c>
      <c r="F18" s="6">
        <f t="shared" ref="F18:L18" si="6">F19</f>
        <v>4099000</v>
      </c>
      <c r="G18" s="6">
        <f t="shared" si="6"/>
        <v>0</v>
      </c>
      <c r="H18" s="6">
        <f t="shared" si="6"/>
        <v>0</v>
      </c>
      <c r="I18" s="6">
        <f t="shared" si="6"/>
        <v>0</v>
      </c>
      <c r="J18" s="6">
        <f t="shared" si="6"/>
        <v>0</v>
      </c>
      <c r="K18" s="6">
        <f t="shared" si="6"/>
        <v>0</v>
      </c>
      <c r="L18" s="6">
        <f t="shared" si="6"/>
        <v>0</v>
      </c>
      <c r="M18" s="15">
        <f t="shared" si="4"/>
        <v>4099000</v>
      </c>
    </row>
    <row r="19" spans="1:13" s="12" customFormat="1" ht="33.4" hidden="1" customHeight="1">
      <c r="A19" s="7" t="s">
        <v>28</v>
      </c>
      <c r="B19" s="4" t="s">
        <v>11</v>
      </c>
      <c r="C19" s="4" t="s">
        <v>12</v>
      </c>
      <c r="D19" s="4" t="s">
        <v>27</v>
      </c>
      <c r="E19" s="42" t="s">
        <v>28</v>
      </c>
      <c r="F19" s="8">
        <f t="shared" ref="F19:K19" si="7">F20+F22+F24+F26</f>
        <v>4099000</v>
      </c>
      <c r="G19" s="8">
        <f t="shared" si="7"/>
        <v>0</v>
      </c>
      <c r="H19" s="8">
        <f t="shared" si="7"/>
        <v>0</v>
      </c>
      <c r="I19" s="8">
        <f t="shared" si="7"/>
        <v>0</v>
      </c>
      <c r="J19" s="8">
        <f t="shared" si="7"/>
        <v>0</v>
      </c>
      <c r="K19" s="8">
        <f t="shared" si="7"/>
        <v>0</v>
      </c>
      <c r="L19" s="8">
        <f t="shared" ref="L19" si="8">L20+L22+L24+L26</f>
        <v>0</v>
      </c>
      <c r="M19" s="22">
        <f t="shared" si="4"/>
        <v>4099000</v>
      </c>
    </row>
    <row r="20" spans="1:13" s="12" customFormat="1" ht="63" hidden="1">
      <c r="A20" s="7"/>
      <c r="B20" s="4"/>
      <c r="C20" s="4"/>
      <c r="D20" s="4" t="s">
        <v>29</v>
      </c>
      <c r="E20" s="42" t="s">
        <v>30</v>
      </c>
      <c r="F20" s="8">
        <v>1721900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22">
        <f t="shared" si="4"/>
        <v>1721900</v>
      </c>
    </row>
    <row r="21" spans="1:13" s="12" customFormat="1" ht="83.25" hidden="1" customHeight="1">
      <c r="A21" s="7" t="s">
        <v>30</v>
      </c>
      <c r="B21" s="4" t="s">
        <v>11</v>
      </c>
      <c r="C21" s="4" t="s">
        <v>12</v>
      </c>
      <c r="D21" s="4" t="s">
        <v>218</v>
      </c>
      <c r="E21" s="42" t="s">
        <v>219</v>
      </c>
      <c r="F21" s="8">
        <v>0</v>
      </c>
      <c r="G21" s="8">
        <v>1721900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22">
        <f t="shared" si="4"/>
        <v>1721900</v>
      </c>
    </row>
    <row r="22" spans="1:13" s="12" customFormat="1" ht="78" hidden="1" customHeight="1">
      <c r="A22" s="7" t="s">
        <v>32</v>
      </c>
      <c r="B22" s="4" t="s">
        <v>11</v>
      </c>
      <c r="C22" s="4" t="s">
        <v>12</v>
      </c>
      <c r="D22" s="4" t="s">
        <v>31</v>
      </c>
      <c r="E22" s="42" t="s">
        <v>32</v>
      </c>
      <c r="F22" s="8">
        <v>12000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22">
        <f t="shared" si="4"/>
        <v>12000</v>
      </c>
    </row>
    <row r="23" spans="1:13" s="12" customFormat="1" ht="96.75" hidden="1" customHeight="1">
      <c r="A23" s="7"/>
      <c r="B23" s="4"/>
      <c r="C23" s="4"/>
      <c r="D23" s="4" t="s">
        <v>220</v>
      </c>
      <c r="E23" s="42" t="s">
        <v>221</v>
      </c>
      <c r="F23" s="8">
        <v>0</v>
      </c>
      <c r="G23" s="8">
        <v>12000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22">
        <f t="shared" si="4"/>
        <v>12000</v>
      </c>
    </row>
    <row r="24" spans="1:13" s="12" customFormat="1" ht="61.5" hidden="1" customHeight="1">
      <c r="A24" s="7" t="s">
        <v>34</v>
      </c>
      <c r="B24" s="4" t="s">
        <v>11</v>
      </c>
      <c r="C24" s="4" t="s">
        <v>12</v>
      </c>
      <c r="D24" s="4" t="s">
        <v>33</v>
      </c>
      <c r="E24" s="42" t="s">
        <v>34</v>
      </c>
      <c r="F24" s="8">
        <v>2664300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22">
        <f t="shared" si="4"/>
        <v>2664300</v>
      </c>
    </row>
    <row r="25" spans="1:13" s="12" customFormat="1" ht="81.75" hidden="1" customHeight="1">
      <c r="A25" s="7"/>
      <c r="B25" s="4"/>
      <c r="C25" s="4"/>
      <c r="D25" s="4" t="s">
        <v>222</v>
      </c>
      <c r="E25" s="42" t="s">
        <v>223</v>
      </c>
      <c r="F25" s="8">
        <v>0</v>
      </c>
      <c r="G25" s="8">
        <v>2664300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22">
        <f t="shared" si="4"/>
        <v>2664300</v>
      </c>
    </row>
    <row r="26" spans="1:13" s="12" customFormat="1" ht="61.5" hidden="1" customHeight="1">
      <c r="A26" s="7" t="s">
        <v>36</v>
      </c>
      <c r="B26" s="4" t="s">
        <v>11</v>
      </c>
      <c r="C26" s="4" t="s">
        <v>12</v>
      </c>
      <c r="D26" s="4" t="s">
        <v>35</v>
      </c>
      <c r="E26" s="42" t="s">
        <v>36</v>
      </c>
      <c r="F26" s="8">
        <v>-299200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22">
        <f t="shared" si="4"/>
        <v>-299200</v>
      </c>
    </row>
    <row r="27" spans="1:13" s="12" customFormat="1" ht="81" hidden="1" customHeight="1">
      <c r="A27" s="7"/>
      <c r="B27" s="4"/>
      <c r="C27" s="4"/>
      <c r="D27" s="4" t="s">
        <v>224</v>
      </c>
      <c r="E27" s="42" t="s">
        <v>225</v>
      </c>
      <c r="F27" s="8">
        <v>0</v>
      </c>
      <c r="G27" s="8">
        <v>-299200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22">
        <f t="shared" si="4"/>
        <v>-299200</v>
      </c>
    </row>
    <row r="28" spans="1:13" s="12" customFormat="1" ht="21.75" hidden="1" customHeight="1">
      <c r="A28" s="3" t="s">
        <v>38</v>
      </c>
      <c r="B28" s="5" t="s">
        <v>11</v>
      </c>
      <c r="C28" s="5" t="s">
        <v>12</v>
      </c>
      <c r="D28" s="5" t="s">
        <v>37</v>
      </c>
      <c r="E28" s="41" t="s">
        <v>38</v>
      </c>
      <c r="F28" s="6">
        <f t="shared" ref="F28:K28" si="9">F29+F31</f>
        <v>3139900</v>
      </c>
      <c r="G28" s="6">
        <f t="shared" si="9"/>
        <v>0</v>
      </c>
      <c r="H28" s="6">
        <f t="shared" si="9"/>
        <v>0</v>
      </c>
      <c r="I28" s="6">
        <f t="shared" si="9"/>
        <v>0</v>
      </c>
      <c r="J28" s="6">
        <f t="shared" si="9"/>
        <v>0</v>
      </c>
      <c r="K28" s="6">
        <f t="shared" si="9"/>
        <v>0</v>
      </c>
      <c r="L28" s="6">
        <f t="shared" ref="L28" si="10">L29+L31</f>
        <v>0</v>
      </c>
      <c r="M28" s="15">
        <f t="shared" si="4"/>
        <v>3139900</v>
      </c>
    </row>
    <row r="29" spans="1:13" s="12" customFormat="1" ht="21" hidden="1" customHeight="1">
      <c r="A29" s="7" t="s">
        <v>40</v>
      </c>
      <c r="B29" s="4" t="s">
        <v>11</v>
      </c>
      <c r="C29" s="4" t="s">
        <v>12</v>
      </c>
      <c r="D29" s="4" t="s">
        <v>39</v>
      </c>
      <c r="E29" s="42" t="s">
        <v>40</v>
      </c>
      <c r="F29" s="8">
        <f t="shared" ref="F29:L29" si="11">F30</f>
        <v>3117000</v>
      </c>
      <c r="G29" s="8">
        <f t="shared" si="11"/>
        <v>0</v>
      </c>
      <c r="H29" s="8">
        <f t="shared" si="11"/>
        <v>0</v>
      </c>
      <c r="I29" s="8">
        <f t="shared" si="11"/>
        <v>0</v>
      </c>
      <c r="J29" s="8">
        <f t="shared" si="11"/>
        <v>0</v>
      </c>
      <c r="K29" s="8">
        <f t="shared" si="11"/>
        <v>0</v>
      </c>
      <c r="L29" s="8">
        <f t="shared" si="11"/>
        <v>0</v>
      </c>
      <c r="M29" s="22">
        <f t="shared" si="4"/>
        <v>3117000</v>
      </c>
    </row>
    <row r="30" spans="1:13" s="12" customFormat="1" ht="20.25" hidden="1" customHeight="1">
      <c r="A30" s="7" t="s">
        <v>40</v>
      </c>
      <c r="B30" s="4" t="s">
        <v>11</v>
      </c>
      <c r="C30" s="4" t="s">
        <v>12</v>
      </c>
      <c r="D30" s="4" t="s">
        <v>41</v>
      </c>
      <c r="E30" s="42" t="s">
        <v>40</v>
      </c>
      <c r="F30" s="8">
        <v>3117000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22">
        <f t="shared" si="4"/>
        <v>3117000</v>
      </c>
    </row>
    <row r="31" spans="1:13" s="12" customFormat="1" ht="20.25" hidden="1" customHeight="1">
      <c r="A31" s="7" t="s">
        <v>43</v>
      </c>
      <c r="B31" s="4" t="s">
        <v>11</v>
      </c>
      <c r="C31" s="4" t="s">
        <v>12</v>
      </c>
      <c r="D31" s="4" t="s">
        <v>42</v>
      </c>
      <c r="E31" s="42" t="s">
        <v>43</v>
      </c>
      <c r="F31" s="8">
        <f t="shared" ref="F31:L31" si="12">F32</f>
        <v>22900</v>
      </c>
      <c r="G31" s="8">
        <f t="shared" si="12"/>
        <v>0</v>
      </c>
      <c r="H31" s="8">
        <f t="shared" si="12"/>
        <v>0</v>
      </c>
      <c r="I31" s="8">
        <f t="shared" si="12"/>
        <v>0</v>
      </c>
      <c r="J31" s="8">
        <f t="shared" si="12"/>
        <v>0</v>
      </c>
      <c r="K31" s="8">
        <f t="shared" si="12"/>
        <v>0</v>
      </c>
      <c r="L31" s="8">
        <f t="shared" si="12"/>
        <v>0</v>
      </c>
      <c r="M31" s="22">
        <f t="shared" si="4"/>
        <v>22900</v>
      </c>
    </row>
    <row r="32" spans="1:13" s="12" customFormat="1" ht="38.25" hidden="1" customHeight="1">
      <c r="A32" s="7" t="s">
        <v>45</v>
      </c>
      <c r="B32" s="4" t="s">
        <v>11</v>
      </c>
      <c r="C32" s="4" t="s">
        <v>12</v>
      </c>
      <c r="D32" s="4" t="s">
        <v>44</v>
      </c>
      <c r="E32" s="42" t="s">
        <v>173</v>
      </c>
      <c r="F32" s="8">
        <v>22900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22">
        <f t="shared" si="4"/>
        <v>22900</v>
      </c>
    </row>
    <row r="33" spans="1:13" s="12" customFormat="1" ht="24.75" hidden="1" customHeight="1">
      <c r="A33" s="3" t="s">
        <v>47</v>
      </c>
      <c r="B33" s="5" t="s">
        <v>11</v>
      </c>
      <c r="C33" s="5" t="s">
        <v>12</v>
      </c>
      <c r="D33" s="5" t="s">
        <v>46</v>
      </c>
      <c r="E33" s="41" t="s">
        <v>47</v>
      </c>
      <c r="F33" s="6">
        <f t="shared" ref="F33:L33" si="13">F34</f>
        <v>5252500</v>
      </c>
      <c r="G33" s="6">
        <f t="shared" si="13"/>
        <v>0</v>
      </c>
      <c r="H33" s="6">
        <f t="shared" si="13"/>
        <v>0</v>
      </c>
      <c r="I33" s="6">
        <f t="shared" si="13"/>
        <v>0</v>
      </c>
      <c r="J33" s="6">
        <f t="shared" si="13"/>
        <v>0</v>
      </c>
      <c r="K33" s="6">
        <f t="shared" si="13"/>
        <v>0</v>
      </c>
      <c r="L33" s="6">
        <f t="shared" si="13"/>
        <v>0</v>
      </c>
      <c r="M33" s="15">
        <f t="shared" si="4"/>
        <v>5252500</v>
      </c>
    </row>
    <row r="34" spans="1:13" s="12" customFormat="1" ht="21.75" hidden="1" customHeight="1">
      <c r="A34" s="7" t="s">
        <v>49</v>
      </c>
      <c r="B34" s="4" t="s">
        <v>11</v>
      </c>
      <c r="C34" s="4" t="s">
        <v>12</v>
      </c>
      <c r="D34" s="4" t="s">
        <v>48</v>
      </c>
      <c r="E34" s="42" t="s">
        <v>49</v>
      </c>
      <c r="F34" s="8">
        <f t="shared" ref="F34:K34" si="14">F35+F36</f>
        <v>5252500</v>
      </c>
      <c r="G34" s="8">
        <f t="shared" si="14"/>
        <v>0</v>
      </c>
      <c r="H34" s="8">
        <f t="shared" si="14"/>
        <v>0</v>
      </c>
      <c r="I34" s="8">
        <f t="shared" si="14"/>
        <v>0</v>
      </c>
      <c r="J34" s="8">
        <f t="shared" si="14"/>
        <v>0</v>
      </c>
      <c r="K34" s="8">
        <f t="shared" si="14"/>
        <v>0</v>
      </c>
      <c r="L34" s="8">
        <f t="shared" ref="L34" si="15">L35+L36</f>
        <v>0</v>
      </c>
      <c r="M34" s="22">
        <f t="shared" si="4"/>
        <v>5252500</v>
      </c>
    </row>
    <row r="35" spans="1:13" s="12" customFormat="1" ht="20.25" hidden="1" customHeight="1">
      <c r="A35" s="7" t="s">
        <v>51</v>
      </c>
      <c r="B35" s="4" t="s">
        <v>11</v>
      </c>
      <c r="C35" s="4" t="s">
        <v>12</v>
      </c>
      <c r="D35" s="4" t="s">
        <v>50</v>
      </c>
      <c r="E35" s="42" t="s">
        <v>51</v>
      </c>
      <c r="F35" s="8">
        <v>524000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22">
        <f t="shared" si="4"/>
        <v>524000</v>
      </c>
    </row>
    <row r="36" spans="1:13" s="12" customFormat="1" ht="21" hidden="1" customHeight="1">
      <c r="A36" s="7" t="s">
        <v>53</v>
      </c>
      <c r="B36" s="4" t="s">
        <v>11</v>
      </c>
      <c r="C36" s="4" t="s">
        <v>12</v>
      </c>
      <c r="D36" s="4" t="s">
        <v>52</v>
      </c>
      <c r="E36" s="42" t="s">
        <v>53</v>
      </c>
      <c r="F36" s="8">
        <v>4728500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22">
        <f t="shared" si="4"/>
        <v>4728500</v>
      </c>
    </row>
    <row r="37" spans="1:13" s="12" customFormat="1" ht="23.25" hidden="1" customHeight="1">
      <c r="A37" s="3" t="s">
        <v>55</v>
      </c>
      <c r="B37" s="5" t="s">
        <v>11</v>
      </c>
      <c r="C37" s="5" t="s">
        <v>12</v>
      </c>
      <c r="D37" s="5" t="s">
        <v>54</v>
      </c>
      <c r="E37" s="41" t="s">
        <v>55</v>
      </c>
      <c r="F37" s="6">
        <f t="shared" ref="F37:L38" si="16">F38</f>
        <v>552300</v>
      </c>
      <c r="G37" s="6">
        <f t="shared" si="16"/>
        <v>0</v>
      </c>
      <c r="H37" s="6">
        <f t="shared" si="16"/>
        <v>0</v>
      </c>
      <c r="I37" s="6">
        <f t="shared" si="16"/>
        <v>0</v>
      </c>
      <c r="J37" s="6">
        <f t="shared" si="16"/>
        <v>0</v>
      </c>
      <c r="K37" s="6">
        <f t="shared" si="16"/>
        <v>0</v>
      </c>
      <c r="L37" s="6">
        <f t="shared" si="16"/>
        <v>0</v>
      </c>
      <c r="M37" s="15">
        <f t="shared" si="4"/>
        <v>552300</v>
      </c>
    </row>
    <row r="38" spans="1:13" s="12" customFormat="1" ht="33.4" hidden="1" customHeight="1">
      <c r="A38" s="7" t="s">
        <v>57</v>
      </c>
      <c r="B38" s="4" t="s">
        <v>11</v>
      </c>
      <c r="C38" s="4" t="s">
        <v>12</v>
      </c>
      <c r="D38" s="4" t="s">
        <v>56</v>
      </c>
      <c r="E38" s="42" t="s">
        <v>57</v>
      </c>
      <c r="F38" s="8">
        <f t="shared" si="16"/>
        <v>552300</v>
      </c>
      <c r="G38" s="8">
        <f t="shared" si="16"/>
        <v>0</v>
      </c>
      <c r="H38" s="8">
        <f t="shared" si="16"/>
        <v>0</v>
      </c>
      <c r="I38" s="8">
        <f t="shared" si="16"/>
        <v>0</v>
      </c>
      <c r="J38" s="8">
        <f t="shared" si="16"/>
        <v>0</v>
      </c>
      <c r="K38" s="8">
        <f t="shared" si="16"/>
        <v>0</v>
      </c>
      <c r="L38" s="8">
        <f t="shared" si="16"/>
        <v>0</v>
      </c>
      <c r="M38" s="22">
        <f t="shared" si="4"/>
        <v>552300</v>
      </c>
    </row>
    <row r="39" spans="1:13" s="12" customFormat="1" ht="44.25" hidden="1" customHeight="1">
      <c r="A39" s="7" t="s">
        <v>59</v>
      </c>
      <c r="B39" s="4" t="s">
        <v>11</v>
      </c>
      <c r="C39" s="4" t="s">
        <v>12</v>
      </c>
      <c r="D39" s="4" t="s">
        <v>58</v>
      </c>
      <c r="E39" s="42" t="s">
        <v>59</v>
      </c>
      <c r="F39" s="8">
        <v>552300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22">
        <f t="shared" si="4"/>
        <v>552300</v>
      </c>
    </row>
    <row r="40" spans="1:13" s="12" customFormat="1" ht="33.4" customHeight="1">
      <c r="A40" s="3" t="s">
        <v>61</v>
      </c>
      <c r="B40" s="5" t="s">
        <v>11</v>
      </c>
      <c r="C40" s="5" t="s">
        <v>12</v>
      </c>
      <c r="D40" s="5" t="s">
        <v>60</v>
      </c>
      <c r="E40" s="41" t="s">
        <v>61</v>
      </c>
      <c r="F40" s="6">
        <f t="shared" ref="F40:K40" si="17">F41+F50+F53</f>
        <v>18044100</v>
      </c>
      <c r="G40" s="6">
        <f t="shared" si="17"/>
        <v>0</v>
      </c>
      <c r="H40" s="6">
        <f t="shared" si="17"/>
        <v>0</v>
      </c>
      <c r="I40" s="6">
        <f t="shared" si="17"/>
        <v>0</v>
      </c>
      <c r="J40" s="6">
        <f t="shared" si="17"/>
        <v>0</v>
      </c>
      <c r="K40" s="6">
        <f t="shared" si="17"/>
        <v>0</v>
      </c>
      <c r="L40" s="6">
        <f t="shared" ref="L40" si="18">L41+L50+L53</f>
        <v>1175</v>
      </c>
      <c r="M40" s="15">
        <f t="shared" si="4"/>
        <v>18045275</v>
      </c>
    </row>
    <row r="41" spans="1:13" s="12" customFormat="1" ht="83.65" hidden="1" customHeight="1">
      <c r="A41" s="7" t="s">
        <v>63</v>
      </c>
      <c r="B41" s="4" t="s">
        <v>11</v>
      </c>
      <c r="C41" s="4" t="s">
        <v>12</v>
      </c>
      <c r="D41" s="4" t="s">
        <v>62</v>
      </c>
      <c r="E41" s="42" t="s">
        <v>63</v>
      </c>
      <c r="F41" s="8">
        <f t="shared" ref="F41:K41" si="19">F42+F44+F46+F48</f>
        <v>17942600</v>
      </c>
      <c r="G41" s="8">
        <f t="shared" si="19"/>
        <v>0</v>
      </c>
      <c r="H41" s="8">
        <f t="shared" si="19"/>
        <v>0</v>
      </c>
      <c r="I41" s="8">
        <f t="shared" si="19"/>
        <v>0</v>
      </c>
      <c r="J41" s="8">
        <f t="shared" si="19"/>
        <v>0</v>
      </c>
      <c r="K41" s="8">
        <f t="shared" si="19"/>
        <v>0</v>
      </c>
      <c r="L41" s="8">
        <f t="shared" ref="L41" si="20">L42+L44+L46+L48</f>
        <v>0</v>
      </c>
      <c r="M41" s="22">
        <f t="shared" si="4"/>
        <v>17942600</v>
      </c>
    </row>
    <row r="42" spans="1:13" s="12" customFormat="1" ht="57" hidden="1" customHeight="1">
      <c r="A42" s="7" t="s">
        <v>65</v>
      </c>
      <c r="B42" s="4" t="s">
        <v>11</v>
      </c>
      <c r="C42" s="4" t="s">
        <v>12</v>
      </c>
      <c r="D42" s="4" t="s">
        <v>64</v>
      </c>
      <c r="E42" s="42" t="s">
        <v>65</v>
      </c>
      <c r="F42" s="8">
        <f t="shared" ref="F42:L42" si="21">F43</f>
        <v>17400000</v>
      </c>
      <c r="G42" s="8">
        <f t="shared" si="21"/>
        <v>0</v>
      </c>
      <c r="H42" s="8">
        <f t="shared" si="21"/>
        <v>0</v>
      </c>
      <c r="I42" s="8">
        <f t="shared" si="21"/>
        <v>0</v>
      </c>
      <c r="J42" s="8">
        <f t="shared" si="21"/>
        <v>0</v>
      </c>
      <c r="K42" s="8">
        <f t="shared" si="21"/>
        <v>0</v>
      </c>
      <c r="L42" s="8">
        <f t="shared" si="21"/>
        <v>0</v>
      </c>
      <c r="M42" s="22">
        <f t="shared" si="4"/>
        <v>17400000</v>
      </c>
    </row>
    <row r="43" spans="1:13" s="12" customFormat="1" ht="88.5" hidden="1" customHeight="1">
      <c r="A43" s="7" t="s">
        <v>67</v>
      </c>
      <c r="B43" s="4" t="s">
        <v>11</v>
      </c>
      <c r="C43" s="4" t="s">
        <v>12</v>
      </c>
      <c r="D43" s="4" t="s">
        <v>66</v>
      </c>
      <c r="E43" s="42" t="s">
        <v>67</v>
      </c>
      <c r="F43" s="8">
        <v>17400000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22">
        <f t="shared" si="4"/>
        <v>17400000</v>
      </c>
    </row>
    <row r="44" spans="1:13" s="12" customFormat="1" ht="72.75" hidden="1" customHeight="1">
      <c r="A44" s="7" t="s">
        <v>69</v>
      </c>
      <c r="B44" s="4" t="s">
        <v>11</v>
      </c>
      <c r="C44" s="4" t="s">
        <v>12</v>
      </c>
      <c r="D44" s="4" t="s">
        <v>68</v>
      </c>
      <c r="E44" s="42" t="s">
        <v>69</v>
      </c>
      <c r="F44" s="8">
        <f t="shared" ref="F44:L44" si="22">F45</f>
        <v>23200</v>
      </c>
      <c r="G44" s="8">
        <f t="shared" si="22"/>
        <v>0</v>
      </c>
      <c r="H44" s="8">
        <f t="shared" si="22"/>
        <v>0</v>
      </c>
      <c r="I44" s="8">
        <f t="shared" si="22"/>
        <v>0</v>
      </c>
      <c r="J44" s="8">
        <f t="shared" si="22"/>
        <v>0</v>
      </c>
      <c r="K44" s="8">
        <f t="shared" si="22"/>
        <v>0</v>
      </c>
      <c r="L44" s="8">
        <f t="shared" si="22"/>
        <v>0</v>
      </c>
      <c r="M44" s="22">
        <f t="shared" si="4"/>
        <v>23200</v>
      </c>
    </row>
    <row r="45" spans="1:13" s="12" customFormat="1" ht="74.25" hidden="1" customHeight="1">
      <c r="A45" s="7" t="s">
        <v>71</v>
      </c>
      <c r="B45" s="4" t="s">
        <v>11</v>
      </c>
      <c r="C45" s="4" t="s">
        <v>12</v>
      </c>
      <c r="D45" s="4" t="s">
        <v>70</v>
      </c>
      <c r="E45" s="42" t="s">
        <v>71</v>
      </c>
      <c r="F45" s="8">
        <v>23200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22">
        <f t="shared" si="4"/>
        <v>23200</v>
      </c>
    </row>
    <row r="46" spans="1:13" s="12" customFormat="1" ht="74.25" hidden="1" customHeight="1">
      <c r="A46" s="7" t="s">
        <v>73</v>
      </c>
      <c r="B46" s="4" t="s">
        <v>11</v>
      </c>
      <c r="C46" s="4" t="s">
        <v>12</v>
      </c>
      <c r="D46" s="4" t="s">
        <v>72</v>
      </c>
      <c r="E46" s="42" t="s">
        <v>73</v>
      </c>
      <c r="F46" s="8">
        <f t="shared" ref="F46:L46" si="23">F47</f>
        <v>77600</v>
      </c>
      <c r="G46" s="8">
        <f t="shared" si="23"/>
        <v>0</v>
      </c>
      <c r="H46" s="8">
        <f t="shared" si="23"/>
        <v>0</v>
      </c>
      <c r="I46" s="8">
        <f t="shared" si="23"/>
        <v>0</v>
      </c>
      <c r="J46" s="8">
        <f t="shared" si="23"/>
        <v>0</v>
      </c>
      <c r="K46" s="8">
        <f t="shared" si="23"/>
        <v>0</v>
      </c>
      <c r="L46" s="8">
        <f t="shared" si="23"/>
        <v>0</v>
      </c>
      <c r="M46" s="22">
        <f t="shared" si="4"/>
        <v>77600</v>
      </c>
    </row>
    <row r="47" spans="1:13" s="12" customFormat="1" ht="60.75" hidden="1" customHeight="1">
      <c r="A47" s="7" t="s">
        <v>75</v>
      </c>
      <c r="B47" s="4" t="s">
        <v>11</v>
      </c>
      <c r="C47" s="4" t="s">
        <v>12</v>
      </c>
      <c r="D47" s="4" t="s">
        <v>74</v>
      </c>
      <c r="E47" s="42" t="s">
        <v>75</v>
      </c>
      <c r="F47" s="8">
        <v>77600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22">
        <f t="shared" si="4"/>
        <v>77600</v>
      </c>
    </row>
    <row r="48" spans="1:13" s="12" customFormat="1" ht="36.75" hidden="1" customHeight="1">
      <c r="A48" s="7" t="s">
        <v>77</v>
      </c>
      <c r="B48" s="4" t="s">
        <v>11</v>
      </c>
      <c r="C48" s="4" t="s">
        <v>12</v>
      </c>
      <c r="D48" s="4" t="s">
        <v>76</v>
      </c>
      <c r="E48" s="42" t="s">
        <v>77</v>
      </c>
      <c r="F48" s="8">
        <f t="shared" ref="F48:L48" si="24">F49</f>
        <v>441800</v>
      </c>
      <c r="G48" s="8">
        <f t="shared" si="24"/>
        <v>0</v>
      </c>
      <c r="H48" s="8">
        <f t="shared" si="24"/>
        <v>0</v>
      </c>
      <c r="I48" s="8">
        <f t="shared" si="24"/>
        <v>0</v>
      </c>
      <c r="J48" s="8">
        <f t="shared" si="24"/>
        <v>0</v>
      </c>
      <c r="K48" s="8">
        <f t="shared" si="24"/>
        <v>0</v>
      </c>
      <c r="L48" s="8">
        <f t="shared" si="24"/>
        <v>0</v>
      </c>
      <c r="M48" s="22">
        <f t="shared" si="4"/>
        <v>441800</v>
      </c>
    </row>
    <row r="49" spans="1:13" s="12" customFormat="1" ht="33.4" hidden="1" customHeight="1">
      <c r="A49" s="7" t="s">
        <v>79</v>
      </c>
      <c r="B49" s="4" t="s">
        <v>11</v>
      </c>
      <c r="C49" s="4" t="s">
        <v>12</v>
      </c>
      <c r="D49" s="4" t="s">
        <v>78</v>
      </c>
      <c r="E49" s="42" t="s">
        <v>79</v>
      </c>
      <c r="F49" s="8">
        <v>441800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22">
        <f t="shared" si="4"/>
        <v>441800</v>
      </c>
    </row>
    <row r="50" spans="1:13" s="12" customFormat="1" ht="21" customHeight="1">
      <c r="A50" s="7" t="s">
        <v>81</v>
      </c>
      <c r="B50" s="4" t="s">
        <v>11</v>
      </c>
      <c r="C50" s="4" t="s">
        <v>12</v>
      </c>
      <c r="D50" s="4" t="s">
        <v>80</v>
      </c>
      <c r="E50" s="42" t="s">
        <v>81</v>
      </c>
      <c r="F50" s="8">
        <f t="shared" ref="F50:L51" si="25">F51</f>
        <v>11500</v>
      </c>
      <c r="G50" s="8">
        <f t="shared" si="25"/>
        <v>0</v>
      </c>
      <c r="H50" s="8">
        <f t="shared" si="25"/>
        <v>0</v>
      </c>
      <c r="I50" s="8">
        <f t="shared" si="25"/>
        <v>0</v>
      </c>
      <c r="J50" s="8">
        <f t="shared" si="25"/>
        <v>0</v>
      </c>
      <c r="K50" s="8">
        <f t="shared" si="25"/>
        <v>0</v>
      </c>
      <c r="L50" s="8">
        <f t="shared" si="25"/>
        <v>1175</v>
      </c>
      <c r="M50" s="22">
        <f t="shared" si="4"/>
        <v>12675</v>
      </c>
    </row>
    <row r="51" spans="1:13" s="12" customFormat="1" ht="50.1" customHeight="1">
      <c r="A51" s="7" t="s">
        <v>83</v>
      </c>
      <c r="B51" s="4" t="s">
        <v>11</v>
      </c>
      <c r="C51" s="4" t="s">
        <v>12</v>
      </c>
      <c r="D51" s="4" t="s">
        <v>82</v>
      </c>
      <c r="E51" s="42" t="s">
        <v>83</v>
      </c>
      <c r="F51" s="8">
        <f t="shared" si="25"/>
        <v>11500</v>
      </c>
      <c r="G51" s="8">
        <f t="shared" si="25"/>
        <v>0</v>
      </c>
      <c r="H51" s="8">
        <f t="shared" si="25"/>
        <v>0</v>
      </c>
      <c r="I51" s="8">
        <f t="shared" si="25"/>
        <v>0</v>
      </c>
      <c r="J51" s="8">
        <f t="shared" si="25"/>
        <v>0</v>
      </c>
      <c r="K51" s="8">
        <f>K52</f>
        <v>0</v>
      </c>
      <c r="L51" s="8">
        <f>L52</f>
        <v>1175</v>
      </c>
      <c r="M51" s="22">
        <f t="shared" si="4"/>
        <v>12675</v>
      </c>
    </row>
    <row r="52" spans="1:13" s="12" customFormat="1" ht="45.75" customHeight="1">
      <c r="A52" s="7" t="s">
        <v>85</v>
      </c>
      <c r="B52" s="4" t="s">
        <v>11</v>
      </c>
      <c r="C52" s="4" t="s">
        <v>12</v>
      </c>
      <c r="D52" s="4" t="s">
        <v>84</v>
      </c>
      <c r="E52" s="42" t="s">
        <v>85</v>
      </c>
      <c r="F52" s="8">
        <v>11500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1175</v>
      </c>
      <c r="M52" s="22">
        <f t="shared" si="4"/>
        <v>12675</v>
      </c>
    </row>
    <row r="53" spans="1:13" s="12" customFormat="1" ht="69" hidden="1" customHeight="1">
      <c r="A53" s="7" t="s">
        <v>87</v>
      </c>
      <c r="B53" s="4" t="s">
        <v>11</v>
      </c>
      <c r="C53" s="4" t="s">
        <v>12</v>
      </c>
      <c r="D53" s="4" t="s">
        <v>86</v>
      </c>
      <c r="E53" s="42" t="s">
        <v>87</v>
      </c>
      <c r="F53" s="8">
        <f t="shared" ref="F53:L54" si="26">F54</f>
        <v>90000</v>
      </c>
      <c r="G53" s="8">
        <f t="shared" si="26"/>
        <v>0</v>
      </c>
      <c r="H53" s="8">
        <f t="shared" si="26"/>
        <v>0</v>
      </c>
      <c r="I53" s="8">
        <f t="shared" si="26"/>
        <v>0</v>
      </c>
      <c r="J53" s="8">
        <f t="shared" si="26"/>
        <v>0</v>
      </c>
      <c r="K53" s="8">
        <f t="shared" si="26"/>
        <v>0</v>
      </c>
      <c r="L53" s="8">
        <f t="shared" si="26"/>
        <v>0</v>
      </c>
      <c r="M53" s="22">
        <f t="shared" si="4"/>
        <v>90000</v>
      </c>
    </row>
    <row r="54" spans="1:13" s="12" customFormat="1" ht="72.75" hidden="1" customHeight="1">
      <c r="A54" s="7" t="s">
        <v>89</v>
      </c>
      <c r="B54" s="4" t="s">
        <v>11</v>
      </c>
      <c r="C54" s="4" t="s">
        <v>12</v>
      </c>
      <c r="D54" s="4" t="s">
        <v>88</v>
      </c>
      <c r="E54" s="42" t="s">
        <v>89</v>
      </c>
      <c r="F54" s="8">
        <f t="shared" si="26"/>
        <v>90000</v>
      </c>
      <c r="G54" s="8">
        <f t="shared" si="26"/>
        <v>0</v>
      </c>
      <c r="H54" s="8">
        <f t="shared" si="26"/>
        <v>0</v>
      </c>
      <c r="I54" s="8">
        <f t="shared" si="26"/>
        <v>0</v>
      </c>
      <c r="J54" s="8">
        <f t="shared" si="26"/>
        <v>0</v>
      </c>
      <c r="K54" s="8">
        <f t="shared" si="26"/>
        <v>0</v>
      </c>
      <c r="L54" s="8">
        <f t="shared" si="26"/>
        <v>0</v>
      </c>
      <c r="M54" s="22">
        <f t="shared" si="4"/>
        <v>90000</v>
      </c>
    </row>
    <row r="55" spans="1:13" s="12" customFormat="1" ht="69.75" hidden="1" customHeight="1">
      <c r="A55" s="7" t="s">
        <v>91</v>
      </c>
      <c r="B55" s="4" t="s">
        <v>11</v>
      </c>
      <c r="C55" s="4" t="s">
        <v>12</v>
      </c>
      <c r="D55" s="4" t="s">
        <v>90</v>
      </c>
      <c r="E55" s="42" t="s">
        <v>91</v>
      </c>
      <c r="F55" s="8">
        <v>90000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22">
        <f t="shared" si="4"/>
        <v>90000</v>
      </c>
    </row>
    <row r="56" spans="1:13" s="16" customFormat="1" ht="22.5" customHeight="1">
      <c r="A56" s="3" t="s">
        <v>93</v>
      </c>
      <c r="B56" s="38" t="s">
        <v>11</v>
      </c>
      <c r="C56" s="38" t="s">
        <v>12</v>
      </c>
      <c r="D56" s="38" t="s">
        <v>92</v>
      </c>
      <c r="E56" s="41" t="s">
        <v>93</v>
      </c>
      <c r="F56" s="6">
        <f t="shared" ref="F56:L56" si="27">F57</f>
        <v>38200</v>
      </c>
      <c r="G56" s="6">
        <f t="shared" si="27"/>
        <v>0</v>
      </c>
      <c r="H56" s="6">
        <f t="shared" si="27"/>
        <v>0</v>
      </c>
      <c r="I56" s="6">
        <f t="shared" si="27"/>
        <v>0</v>
      </c>
      <c r="J56" s="6">
        <f t="shared" si="27"/>
        <v>0</v>
      </c>
      <c r="K56" s="6">
        <f t="shared" si="27"/>
        <v>0</v>
      </c>
      <c r="L56" s="6">
        <f t="shared" si="27"/>
        <v>2533</v>
      </c>
      <c r="M56" s="15">
        <f t="shared" si="4"/>
        <v>40733</v>
      </c>
    </row>
    <row r="57" spans="1:13" s="12" customFormat="1" ht="21" customHeight="1">
      <c r="A57" s="7" t="s">
        <v>95</v>
      </c>
      <c r="B57" s="4" t="s">
        <v>11</v>
      </c>
      <c r="C57" s="4" t="s">
        <v>12</v>
      </c>
      <c r="D57" s="4" t="s">
        <v>94</v>
      </c>
      <c r="E57" s="42" t="s">
        <v>95</v>
      </c>
      <c r="F57" s="8">
        <f t="shared" ref="F57:K57" si="28">F58+F59+F61</f>
        <v>38200</v>
      </c>
      <c r="G57" s="8">
        <f t="shared" si="28"/>
        <v>0</v>
      </c>
      <c r="H57" s="8">
        <f t="shared" si="28"/>
        <v>0</v>
      </c>
      <c r="I57" s="8">
        <f t="shared" si="28"/>
        <v>0</v>
      </c>
      <c r="J57" s="8">
        <f t="shared" si="28"/>
        <v>0</v>
      </c>
      <c r="K57" s="8">
        <f t="shared" si="28"/>
        <v>0</v>
      </c>
      <c r="L57" s="8">
        <f t="shared" ref="L57" si="29">L58+L59+L61</f>
        <v>2533</v>
      </c>
      <c r="M57" s="22">
        <f t="shared" si="4"/>
        <v>40733</v>
      </c>
    </row>
    <row r="58" spans="1:13" s="12" customFormat="1" ht="33.4" customHeight="1">
      <c r="A58" s="7" t="s">
        <v>97</v>
      </c>
      <c r="B58" s="4" t="s">
        <v>11</v>
      </c>
      <c r="C58" s="4" t="s">
        <v>12</v>
      </c>
      <c r="D58" s="4" t="s">
        <v>96</v>
      </c>
      <c r="E58" s="42" t="s">
        <v>174</v>
      </c>
      <c r="F58" s="8">
        <v>37000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2533</v>
      </c>
      <c r="M58" s="22">
        <f t="shared" si="4"/>
        <v>39533</v>
      </c>
    </row>
    <row r="59" spans="1:13" s="12" customFormat="1" ht="18.75" hidden="1" customHeight="1">
      <c r="A59" s="7" t="s">
        <v>99</v>
      </c>
      <c r="B59" s="4" t="s">
        <v>11</v>
      </c>
      <c r="C59" s="4" t="s">
        <v>12</v>
      </c>
      <c r="D59" s="4" t="s">
        <v>98</v>
      </c>
      <c r="E59" s="42" t="s">
        <v>99</v>
      </c>
      <c r="F59" s="8">
        <f t="shared" ref="F59:L59" si="30">F60</f>
        <v>1000</v>
      </c>
      <c r="G59" s="8">
        <f t="shared" si="30"/>
        <v>0</v>
      </c>
      <c r="H59" s="8">
        <f t="shared" si="30"/>
        <v>0</v>
      </c>
      <c r="I59" s="8">
        <f t="shared" si="30"/>
        <v>0</v>
      </c>
      <c r="J59" s="8">
        <f t="shared" si="30"/>
        <v>0</v>
      </c>
      <c r="K59" s="8">
        <f t="shared" si="30"/>
        <v>0</v>
      </c>
      <c r="L59" s="8">
        <f t="shared" si="30"/>
        <v>0</v>
      </c>
      <c r="M59" s="22">
        <f t="shared" si="4"/>
        <v>1000</v>
      </c>
    </row>
    <row r="60" spans="1:13" s="12" customFormat="1" ht="18" hidden="1" customHeight="1">
      <c r="A60" s="7" t="s">
        <v>101</v>
      </c>
      <c r="B60" s="4" t="s">
        <v>11</v>
      </c>
      <c r="C60" s="4" t="s">
        <v>12</v>
      </c>
      <c r="D60" s="4" t="s">
        <v>100</v>
      </c>
      <c r="E60" s="42" t="s">
        <v>101</v>
      </c>
      <c r="F60" s="8">
        <v>1000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22">
        <f t="shared" si="4"/>
        <v>1000</v>
      </c>
    </row>
    <row r="61" spans="1:13" s="12" customFormat="1" ht="37.5" hidden="1" customHeight="1">
      <c r="A61" s="7" t="s">
        <v>103</v>
      </c>
      <c r="B61" s="4" t="s">
        <v>11</v>
      </c>
      <c r="C61" s="4" t="s">
        <v>12</v>
      </c>
      <c r="D61" s="4" t="s">
        <v>102</v>
      </c>
      <c r="E61" s="42" t="s">
        <v>103</v>
      </c>
      <c r="F61" s="8">
        <v>200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22">
        <f t="shared" si="4"/>
        <v>200</v>
      </c>
    </row>
    <row r="62" spans="1:13" s="12" customFormat="1" ht="33.4" customHeight="1">
      <c r="A62" s="3" t="s">
        <v>105</v>
      </c>
      <c r="B62" s="5" t="s">
        <v>11</v>
      </c>
      <c r="C62" s="5" t="s">
        <v>12</v>
      </c>
      <c r="D62" s="5" t="s">
        <v>104</v>
      </c>
      <c r="E62" s="41" t="s">
        <v>105</v>
      </c>
      <c r="F62" s="6">
        <f t="shared" ref="F62:K62" si="31">F63+F66</f>
        <v>5160700</v>
      </c>
      <c r="G62" s="6">
        <f t="shared" si="31"/>
        <v>0</v>
      </c>
      <c r="H62" s="6">
        <f t="shared" si="31"/>
        <v>0</v>
      </c>
      <c r="I62" s="6">
        <f t="shared" si="31"/>
        <v>663406.4</v>
      </c>
      <c r="J62" s="6">
        <f t="shared" si="31"/>
        <v>0</v>
      </c>
      <c r="K62" s="6">
        <f t="shared" si="31"/>
        <v>140783.79999999999</v>
      </c>
      <c r="L62" s="6">
        <f t="shared" ref="L62" si="32">L63+L66</f>
        <v>27709.200000000001</v>
      </c>
      <c r="M62" s="15">
        <f t="shared" si="4"/>
        <v>5992599.4000000004</v>
      </c>
    </row>
    <row r="63" spans="1:13" s="12" customFormat="1" ht="19.5" hidden="1" customHeight="1">
      <c r="A63" s="7" t="s">
        <v>107</v>
      </c>
      <c r="B63" s="4" t="s">
        <v>11</v>
      </c>
      <c r="C63" s="4" t="s">
        <v>12</v>
      </c>
      <c r="D63" s="4" t="s">
        <v>106</v>
      </c>
      <c r="E63" s="42" t="s">
        <v>107</v>
      </c>
      <c r="F63" s="8">
        <f t="shared" ref="F63:L64" si="33">F64</f>
        <v>4742100</v>
      </c>
      <c r="G63" s="8">
        <f t="shared" si="33"/>
        <v>0</v>
      </c>
      <c r="H63" s="8">
        <f t="shared" si="33"/>
        <v>0</v>
      </c>
      <c r="I63" s="8">
        <f t="shared" si="33"/>
        <v>663406.4</v>
      </c>
      <c r="J63" s="8">
        <f t="shared" si="33"/>
        <v>0</v>
      </c>
      <c r="K63" s="8">
        <f t="shared" si="33"/>
        <v>140783.79999999999</v>
      </c>
      <c r="L63" s="8">
        <f t="shared" si="33"/>
        <v>0</v>
      </c>
      <c r="M63" s="22">
        <f t="shared" si="4"/>
        <v>5546290.2000000002</v>
      </c>
    </row>
    <row r="64" spans="1:13" s="12" customFormat="1" ht="17.25" hidden="1" customHeight="1">
      <c r="A64" s="7" t="s">
        <v>109</v>
      </c>
      <c r="B64" s="4" t="s">
        <v>11</v>
      </c>
      <c r="C64" s="4" t="s">
        <v>12</v>
      </c>
      <c r="D64" s="4" t="s">
        <v>108</v>
      </c>
      <c r="E64" s="42" t="s">
        <v>109</v>
      </c>
      <c r="F64" s="8">
        <f t="shared" si="33"/>
        <v>4742100</v>
      </c>
      <c r="G64" s="8">
        <f t="shared" si="33"/>
        <v>0</v>
      </c>
      <c r="H64" s="8">
        <f t="shared" si="33"/>
        <v>0</v>
      </c>
      <c r="I64" s="8">
        <f t="shared" si="33"/>
        <v>663406.4</v>
      </c>
      <c r="J64" s="8">
        <f t="shared" si="33"/>
        <v>0</v>
      </c>
      <c r="K64" s="8">
        <f t="shared" si="33"/>
        <v>140783.79999999999</v>
      </c>
      <c r="L64" s="8">
        <f t="shared" si="33"/>
        <v>0</v>
      </c>
      <c r="M64" s="22">
        <f t="shared" si="4"/>
        <v>5546290.2000000002</v>
      </c>
    </row>
    <row r="65" spans="1:13" s="12" customFormat="1" ht="33.4" hidden="1" customHeight="1">
      <c r="A65" s="7" t="s">
        <v>111</v>
      </c>
      <c r="B65" s="4" t="s">
        <v>11</v>
      </c>
      <c r="C65" s="4" t="s">
        <v>12</v>
      </c>
      <c r="D65" s="4" t="s">
        <v>110</v>
      </c>
      <c r="E65" s="42" t="s">
        <v>111</v>
      </c>
      <c r="F65" s="8">
        <v>4742100</v>
      </c>
      <c r="G65" s="8">
        <v>0</v>
      </c>
      <c r="H65" s="8">
        <v>0</v>
      </c>
      <c r="I65" s="8">
        <v>663406.4</v>
      </c>
      <c r="J65" s="8">
        <v>0</v>
      </c>
      <c r="K65" s="8">
        <v>140783.79999999999</v>
      </c>
      <c r="L65" s="8">
        <v>0</v>
      </c>
      <c r="M65" s="22">
        <f t="shared" si="4"/>
        <v>5546290.2000000002</v>
      </c>
    </row>
    <row r="66" spans="1:13" s="12" customFormat="1" ht="18.75" customHeight="1">
      <c r="A66" s="7" t="s">
        <v>113</v>
      </c>
      <c r="B66" s="4" t="s">
        <v>11</v>
      </c>
      <c r="C66" s="4" t="s">
        <v>12</v>
      </c>
      <c r="D66" s="4" t="s">
        <v>112</v>
      </c>
      <c r="E66" s="42" t="s">
        <v>113</v>
      </c>
      <c r="F66" s="8">
        <f t="shared" ref="F66:L67" si="34">F67</f>
        <v>418600</v>
      </c>
      <c r="G66" s="8">
        <f t="shared" si="34"/>
        <v>0</v>
      </c>
      <c r="H66" s="8">
        <f t="shared" si="34"/>
        <v>0</v>
      </c>
      <c r="I66" s="8">
        <f t="shared" si="34"/>
        <v>0</v>
      </c>
      <c r="J66" s="8">
        <f t="shared" si="34"/>
        <v>0</v>
      </c>
      <c r="K66" s="8">
        <f t="shared" si="34"/>
        <v>0</v>
      </c>
      <c r="L66" s="8">
        <f>L67+L69</f>
        <v>27709.200000000001</v>
      </c>
      <c r="M66" s="22">
        <f>F66+G66+H66+I66+J66+K66+L66</f>
        <v>446309.2</v>
      </c>
    </row>
    <row r="67" spans="1:13" s="12" customFormat="1" ht="33.4" hidden="1" customHeight="1">
      <c r="A67" s="7" t="s">
        <v>115</v>
      </c>
      <c r="B67" s="4" t="s">
        <v>11</v>
      </c>
      <c r="C67" s="4" t="s">
        <v>12</v>
      </c>
      <c r="D67" s="4" t="s">
        <v>114</v>
      </c>
      <c r="E67" s="42" t="s">
        <v>115</v>
      </c>
      <c r="F67" s="8">
        <f t="shared" si="34"/>
        <v>418600</v>
      </c>
      <c r="G67" s="8">
        <f t="shared" si="34"/>
        <v>0</v>
      </c>
      <c r="H67" s="8">
        <f t="shared" si="34"/>
        <v>0</v>
      </c>
      <c r="I67" s="8">
        <f t="shared" si="34"/>
        <v>0</v>
      </c>
      <c r="J67" s="8">
        <f t="shared" si="34"/>
        <v>0</v>
      </c>
      <c r="K67" s="8">
        <f t="shared" si="34"/>
        <v>0</v>
      </c>
      <c r="L67" s="8">
        <f t="shared" si="34"/>
        <v>0</v>
      </c>
      <c r="M67" s="22">
        <f t="shared" si="4"/>
        <v>418600</v>
      </c>
    </row>
    <row r="68" spans="1:13" s="12" customFormat="1" ht="38.25" hidden="1" customHeight="1">
      <c r="A68" s="7" t="s">
        <v>117</v>
      </c>
      <c r="B68" s="4" t="s">
        <v>11</v>
      </c>
      <c r="C68" s="4" t="s">
        <v>12</v>
      </c>
      <c r="D68" s="4" t="s">
        <v>116</v>
      </c>
      <c r="E68" s="42" t="s">
        <v>117</v>
      </c>
      <c r="F68" s="8">
        <v>418600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22">
        <f t="shared" si="4"/>
        <v>418600</v>
      </c>
    </row>
    <row r="69" spans="1:13" s="12" customFormat="1" ht="15.75">
      <c r="A69" s="7"/>
      <c r="B69" s="4"/>
      <c r="C69" s="4"/>
      <c r="D69" s="4" t="s">
        <v>313</v>
      </c>
      <c r="E69" s="42" t="s">
        <v>311</v>
      </c>
      <c r="F69" s="8"/>
      <c r="G69" s="8"/>
      <c r="H69" s="8"/>
      <c r="I69" s="8"/>
      <c r="J69" s="8"/>
      <c r="K69" s="8"/>
      <c r="L69" s="8">
        <f>L70</f>
        <v>27709.200000000001</v>
      </c>
      <c r="M69" s="22">
        <f t="shared" si="4"/>
        <v>27709.200000000001</v>
      </c>
    </row>
    <row r="70" spans="1:13" s="12" customFormat="1" ht="15.75">
      <c r="A70" s="7"/>
      <c r="B70" s="4"/>
      <c r="C70" s="4"/>
      <c r="D70" s="4" t="s">
        <v>314</v>
      </c>
      <c r="E70" s="42" t="s">
        <v>312</v>
      </c>
      <c r="F70" s="8"/>
      <c r="G70" s="8"/>
      <c r="H70" s="8"/>
      <c r="I70" s="8"/>
      <c r="J70" s="8"/>
      <c r="K70" s="8"/>
      <c r="L70" s="8">
        <v>27709.200000000001</v>
      </c>
      <c r="M70" s="22">
        <f t="shared" si="4"/>
        <v>27709.200000000001</v>
      </c>
    </row>
    <row r="71" spans="1:13" s="12" customFormat="1" ht="33.4" customHeight="1">
      <c r="A71" s="3" t="s">
        <v>119</v>
      </c>
      <c r="B71" s="5" t="s">
        <v>11</v>
      </c>
      <c r="C71" s="5" t="s">
        <v>12</v>
      </c>
      <c r="D71" s="5" t="s">
        <v>118</v>
      </c>
      <c r="E71" s="41" t="s">
        <v>119</v>
      </c>
      <c r="F71" s="6">
        <f t="shared" ref="F71:K71" si="35">F72+F75</f>
        <v>595400</v>
      </c>
      <c r="G71" s="6">
        <f t="shared" si="35"/>
        <v>0</v>
      </c>
      <c r="H71" s="6">
        <f t="shared" si="35"/>
        <v>0</v>
      </c>
      <c r="I71" s="6">
        <f t="shared" si="35"/>
        <v>0</v>
      </c>
      <c r="J71" s="6">
        <f t="shared" si="35"/>
        <v>0</v>
      </c>
      <c r="K71" s="6">
        <f t="shared" si="35"/>
        <v>331500</v>
      </c>
      <c r="L71" s="6">
        <f t="shared" ref="L71" si="36">L72+L75</f>
        <v>30386</v>
      </c>
      <c r="M71" s="15">
        <f t="shared" si="4"/>
        <v>957286</v>
      </c>
    </row>
    <row r="72" spans="1:13" s="12" customFormat="1" ht="72" hidden="1" customHeight="1">
      <c r="A72" s="7" t="s">
        <v>121</v>
      </c>
      <c r="B72" s="4" t="s">
        <v>11</v>
      </c>
      <c r="C72" s="4" t="s">
        <v>12</v>
      </c>
      <c r="D72" s="4" t="s">
        <v>120</v>
      </c>
      <c r="E72" s="42" t="s">
        <v>121</v>
      </c>
      <c r="F72" s="8">
        <f t="shared" ref="F72:L73" si="37">F73</f>
        <v>400000</v>
      </c>
      <c r="G72" s="8">
        <f t="shared" si="37"/>
        <v>0</v>
      </c>
      <c r="H72" s="8">
        <f t="shared" si="37"/>
        <v>0</v>
      </c>
      <c r="I72" s="8">
        <f t="shared" si="37"/>
        <v>0</v>
      </c>
      <c r="J72" s="8">
        <f t="shared" si="37"/>
        <v>0</v>
      </c>
      <c r="K72" s="8">
        <f t="shared" si="37"/>
        <v>0</v>
      </c>
      <c r="L72" s="8">
        <f t="shared" si="37"/>
        <v>0</v>
      </c>
      <c r="M72" s="22">
        <f t="shared" si="4"/>
        <v>400000</v>
      </c>
    </row>
    <row r="73" spans="1:13" s="12" customFormat="1" ht="81.75" hidden="1" customHeight="1">
      <c r="A73" s="7" t="s">
        <v>123</v>
      </c>
      <c r="B73" s="4" t="s">
        <v>11</v>
      </c>
      <c r="C73" s="4" t="s">
        <v>12</v>
      </c>
      <c r="D73" s="4" t="s">
        <v>122</v>
      </c>
      <c r="E73" s="42" t="s">
        <v>123</v>
      </c>
      <c r="F73" s="8">
        <f t="shared" si="37"/>
        <v>400000</v>
      </c>
      <c r="G73" s="8">
        <f t="shared" si="37"/>
        <v>0</v>
      </c>
      <c r="H73" s="8">
        <f t="shared" si="37"/>
        <v>0</v>
      </c>
      <c r="I73" s="8">
        <f t="shared" si="37"/>
        <v>0</v>
      </c>
      <c r="J73" s="8">
        <f t="shared" si="37"/>
        <v>0</v>
      </c>
      <c r="K73" s="8">
        <f t="shared" si="37"/>
        <v>0</v>
      </c>
      <c r="L73" s="8">
        <f t="shared" si="37"/>
        <v>0</v>
      </c>
      <c r="M73" s="22">
        <f t="shared" si="4"/>
        <v>400000</v>
      </c>
    </row>
    <row r="74" spans="1:13" s="12" customFormat="1" ht="81.75" hidden="1" customHeight="1">
      <c r="A74" s="7" t="s">
        <v>125</v>
      </c>
      <c r="B74" s="4" t="s">
        <v>11</v>
      </c>
      <c r="C74" s="4" t="s">
        <v>12</v>
      </c>
      <c r="D74" s="4" t="s">
        <v>124</v>
      </c>
      <c r="E74" s="42" t="s">
        <v>125</v>
      </c>
      <c r="F74" s="8">
        <v>400000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22">
        <f t="shared" si="4"/>
        <v>400000</v>
      </c>
    </row>
    <row r="75" spans="1:13" s="12" customFormat="1" ht="33.4" customHeight="1">
      <c r="A75" s="7" t="s">
        <v>127</v>
      </c>
      <c r="B75" s="4" t="s">
        <v>11</v>
      </c>
      <c r="C75" s="4" t="s">
        <v>12</v>
      </c>
      <c r="D75" s="4" t="s">
        <v>126</v>
      </c>
      <c r="E75" s="42" t="s">
        <v>127</v>
      </c>
      <c r="F75" s="8">
        <f t="shared" ref="F75:K75" si="38">F76+F78</f>
        <v>195400</v>
      </c>
      <c r="G75" s="8">
        <f t="shared" si="38"/>
        <v>0</v>
      </c>
      <c r="H75" s="8">
        <f t="shared" si="38"/>
        <v>0</v>
      </c>
      <c r="I75" s="8">
        <f t="shared" si="38"/>
        <v>0</v>
      </c>
      <c r="J75" s="8">
        <f t="shared" si="38"/>
        <v>0</v>
      </c>
      <c r="K75" s="8">
        <f t="shared" si="38"/>
        <v>331500</v>
      </c>
      <c r="L75" s="8">
        <f t="shared" ref="L75" si="39">L76+L78</f>
        <v>30386</v>
      </c>
      <c r="M75" s="22">
        <f t="shared" si="4"/>
        <v>557286</v>
      </c>
    </row>
    <row r="76" spans="1:13" s="12" customFormat="1" ht="33.4" customHeight="1">
      <c r="A76" s="7" t="s">
        <v>129</v>
      </c>
      <c r="B76" s="4" t="s">
        <v>11</v>
      </c>
      <c r="C76" s="4" t="s">
        <v>12</v>
      </c>
      <c r="D76" s="4" t="s">
        <v>128</v>
      </c>
      <c r="E76" s="42" t="s">
        <v>129</v>
      </c>
      <c r="F76" s="8">
        <f t="shared" ref="F76:L76" si="40">F77</f>
        <v>12700</v>
      </c>
      <c r="G76" s="8">
        <f t="shared" si="40"/>
        <v>0</v>
      </c>
      <c r="H76" s="8">
        <f t="shared" si="40"/>
        <v>0</v>
      </c>
      <c r="I76" s="8">
        <f t="shared" si="40"/>
        <v>0</v>
      </c>
      <c r="J76" s="8">
        <f t="shared" si="40"/>
        <v>0</v>
      </c>
      <c r="K76" s="8">
        <f t="shared" si="40"/>
        <v>331500</v>
      </c>
      <c r="L76" s="8">
        <f t="shared" si="40"/>
        <v>30386</v>
      </c>
      <c r="M76" s="22">
        <f t="shared" si="4"/>
        <v>374586</v>
      </c>
    </row>
    <row r="77" spans="1:13" s="12" customFormat="1" ht="54.75" customHeight="1">
      <c r="A77" s="7" t="s">
        <v>131</v>
      </c>
      <c r="B77" s="4" t="s">
        <v>11</v>
      </c>
      <c r="C77" s="4" t="s">
        <v>12</v>
      </c>
      <c r="D77" s="4" t="s">
        <v>130</v>
      </c>
      <c r="E77" s="42" t="s">
        <v>131</v>
      </c>
      <c r="F77" s="8">
        <v>12700</v>
      </c>
      <c r="G77" s="8">
        <v>0</v>
      </c>
      <c r="H77" s="8">
        <v>0</v>
      </c>
      <c r="I77" s="8">
        <v>0</v>
      </c>
      <c r="J77" s="8">
        <v>0</v>
      </c>
      <c r="K77" s="8">
        <v>331500</v>
      </c>
      <c r="L77" s="8">
        <v>30386</v>
      </c>
      <c r="M77" s="22">
        <f t="shared" ref="M77:M145" si="41">F77+G77+H77+I77+J77+K77+L77</f>
        <v>374586</v>
      </c>
    </row>
    <row r="78" spans="1:13" s="12" customFormat="1" ht="50.1" hidden="1" customHeight="1">
      <c r="A78" s="7" t="s">
        <v>133</v>
      </c>
      <c r="B78" s="4" t="s">
        <v>11</v>
      </c>
      <c r="C78" s="4" t="s">
        <v>12</v>
      </c>
      <c r="D78" s="4" t="s">
        <v>132</v>
      </c>
      <c r="E78" s="42" t="s">
        <v>133</v>
      </c>
      <c r="F78" s="8">
        <f t="shared" ref="F78:L78" si="42">F79</f>
        <v>182700</v>
      </c>
      <c r="G78" s="8">
        <f t="shared" si="42"/>
        <v>0</v>
      </c>
      <c r="H78" s="8">
        <f t="shared" si="42"/>
        <v>0</v>
      </c>
      <c r="I78" s="8">
        <f t="shared" si="42"/>
        <v>0</v>
      </c>
      <c r="J78" s="8">
        <f t="shared" si="42"/>
        <v>0</v>
      </c>
      <c r="K78" s="8">
        <f t="shared" si="42"/>
        <v>0</v>
      </c>
      <c r="L78" s="8">
        <f t="shared" si="42"/>
        <v>0</v>
      </c>
      <c r="M78" s="22">
        <f t="shared" si="41"/>
        <v>182700</v>
      </c>
    </row>
    <row r="79" spans="1:13" s="12" customFormat="1" ht="50.1" hidden="1" customHeight="1">
      <c r="A79" s="7" t="s">
        <v>135</v>
      </c>
      <c r="B79" s="4" t="s">
        <v>11</v>
      </c>
      <c r="C79" s="4" t="s">
        <v>12</v>
      </c>
      <c r="D79" s="4" t="s">
        <v>134</v>
      </c>
      <c r="E79" s="42" t="s">
        <v>135</v>
      </c>
      <c r="F79" s="8">
        <v>182700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22">
        <f t="shared" si="41"/>
        <v>182700</v>
      </c>
    </row>
    <row r="80" spans="1:13" s="12" customFormat="1" ht="25.5" customHeight="1">
      <c r="A80" s="3" t="s">
        <v>137</v>
      </c>
      <c r="B80" s="5" t="s">
        <v>11</v>
      </c>
      <c r="C80" s="5" t="s">
        <v>12</v>
      </c>
      <c r="D80" s="5" t="s">
        <v>136</v>
      </c>
      <c r="E80" s="41" t="s">
        <v>137</v>
      </c>
      <c r="F80" s="6">
        <f>F90</f>
        <v>608000</v>
      </c>
      <c r="G80" s="6">
        <f>G90</f>
        <v>0</v>
      </c>
      <c r="H80" s="6">
        <f>H90</f>
        <v>0</v>
      </c>
      <c r="I80" s="6">
        <f>I90</f>
        <v>0</v>
      </c>
      <c r="J80" s="6">
        <f>J90</f>
        <v>0</v>
      </c>
      <c r="K80" s="6">
        <f>K90+K89+K87+K81+K83</f>
        <v>402580</v>
      </c>
      <c r="L80" s="6">
        <f>L90+L89+L87+L81+L83+L85</f>
        <v>85983</v>
      </c>
      <c r="M80" s="15">
        <f t="shared" si="41"/>
        <v>1096563</v>
      </c>
    </row>
    <row r="81" spans="1:13" s="12" customFormat="1" ht="47.25" hidden="1">
      <c r="A81" s="7"/>
      <c r="B81" s="4"/>
      <c r="C81" s="4"/>
      <c r="D81" s="4" t="s">
        <v>304</v>
      </c>
      <c r="E81" s="42" t="s">
        <v>303</v>
      </c>
      <c r="F81" s="8"/>
      <c r="G81" s="8"/>
      <c r="H81" s="8"/>
      <c r="I81" s="8"/>
      <c r="J81" s="8"/>
      <c r="K81" s="8">
        <f>K82</f>
        <v>56000</v>
      </c>
      <c r="L81" s="8">
        <f>L82</f>
        <v>0</v>
      </c>
      <c r="M81" s="22">
        <f t="shared" si="41"/>
        <v>56000</v>
      </c>
    </row>
    <row r="82" spans="1:13" s="12" customFormat="1" ht="47.25" hidden="1">
      <c r="A82" s="7"/>
      <c r="B82" s="4"/>
      <c r="C82" s="4"/>
      <c r="D82" s="4" t="s">
        <v>301</v>
      </c>
      <c r="E82" s="42" t="s">
        <v>302</v>
      </c>
      <c r="F82" s="8"/>
      <c r="G82" s="8"/>
      <c r="H82" s="8"/>
      <c r="I82" s="8"/>
      <c r="J82" s="8"/>
      <c r="K82" s="8">
        <v>56000</v>
      </c>
      <c r="L82" s="8">
        <v>0</v>
      </c>
      <c r="M82" s="22">
        <f t="shared" si="41"/>
        <v>56000</v>
      </c>
    </row>
    <row r="83" spans="1:13" s="12" customFormat="1" ht="31.5">
      <c r="A83" s="7"/>
      <c r="B83" s="4"/>
      <c r="C83" s="4"/>
      <c r="D83" s="4" t="s">
        <v>308</v>
      </c>
      <c r="E83" s="42" t="s">
        <v>307</v>
      </c>
      <c r="F83" s="8"/>
      <c r="G83" s="8"/>
      <c r="H83" s="8"/>
      <c r="I83" s="8"/>
      <c r="J83" s="8"/>
      <c r="K83" s="8">
        <f>K84</f>
        <v>13000</v>
      </c>
      <c r="L83" s="8">
        <f>L84</f>
        <v>24750</v>
      </c>
      <c r="M83" s="22">
        <f t="shared" si="41"/>
        <v>37750</v>
      </c>
    </row>
    <row r="84" spans="1:13" s="12" customFormat="1" ht="31.5">
      <c r="A84" s="7"/>
      <c r="B84" s="4"/>
      <c r="C84" s="4"/>
      <c r="D84" s="4" t="s">
        <v>305</v>
      </c>
      <c r="E84" s="42" t="s">
        <v>306</v>
      </c>
      <c r="F84" s="8"/>
      <c r="G84" s="8"/>
      <c r="H84" s="8"/>
      <c r="I84" s="8"/>
      <c r="J84" s="8"/>
      <c r="K84" s="8">
        <v>13000</v>
      </c>
      <c r="L84" s="8">
        <v>24750</v>
      </c>
      <c r="M84" s="22">
        <f t="shared" si="41"/>
        <v>37750</v>
      </c>
    </row>
    <row r="85" spans="1:13" s="12" customFormat="1" ht="47.25">
      <c r="A85" s="7"/>
      <c r="B85" s="4"/>
      <c r="C85" s="4"/>
      <c r="D85" s="4" t="s">
        <v>315</v>
      </c>
      <c r="E85" s="42" t="s">
        <v>317</v>
      </c>
      <c r="F85" s="8"/>
      <c r="G85" s="8"/>
      <c r="H85" s="8"/>
      <c r="I85" s="8"/>
      <c r="J85" s="8"/>
      <c r="K85" s="8"/>
      <c r="L85" s="8">
        <f>L86</f>
        <v>30000</v>
      </c>
      <c r="M85" s="22">
        <f t="shared" si="41"/>
        <v>30000</v>
      </c>
    </row>
    <row r="86" spans="1:13" s="12" customFormat="1" ht="63">
      <c r="A86" s="7"/>
      <c r="B86" s="4"/>
      <c r="C86" s="4"/>
      <c r="D86" s="4" t="s">
        <v>316</v>
      </c>
      <c r="E86" s="42" t="s">
        <v>318</v>
      </c>
      <c r="F86" s="8"/>
      <c r="G86" s="8"/>
      <c r="H86" s="8"/>
      <c r="I86" s="8"/>
      <c r="J86" s="8"/>
      <c r="K86" s="8"/>
      <c r="L86" s="8">
        <v>30000</v>
      </c>
      <c r="M86" s="22">
        <f t="shared" si="41"/>
        <v>30000</v>
      </c>
    </row>
    <row r="87" spans="1:13" s="12" customFormat="1" ht="25.5" hidden="1" customHeight="1">
      <c r="A87" s="7"/>
      <c r="B87" s="4"/>
      <c r="C87" s="4"/>
      <c r="D87" s="4" t="s">
        <v>298</v>
      </c>
      <c r="E87" s="42" t="s">
        <v>300</v>
      </c>
      <c r="F87" s="8"/>
      <c r="G87" s="8"/>
      <c r="H87" s="8"/>
      <c r="I87" s="8"/>
      <c r="J87" s="8"/>
      <c r="K87" s="8">
        <f>K88</f>
        <v>80500</v>
      </c>
      <c r="L87" s="8">
        <f>L88</f>
        <v>0</v>
      </c>
      <c r="M87" s="22">
        <f t="shared" si="41"/>
        <v>80500</v>
      </c>
    </row>
    <row r="88" spans="1:13" s="12" customFormat="1" ht="31.5" hidden="1">
      <c r="A88" s="7"/>
      <c r="B88" s="4"/>
      <c r="C88" s="4"/>
      <c r="D88" s="4" t="s">
        <v>297</v>
      </c>
      <c r="E88" s="43" t="s">
        <v>299</v>
      </c>
      <c r="F88" s="8"/>
      <c r="G88" s="8"/>
      <c r="H88" s="8"/>
      <c r="I88" s="8"/>
      <c r="J88" s="8"/>
      <c r="K88" s="8">
        <v>80500</v>
      </c>
      <c r="L88" s="8">
        <v>0</v>
      </c>
      <c r="M88" s="22">
        <f t="shared" si="41"/>
        <v>80500</v>
      </c>
    </row>
    <row r="89" spans="1:13" s="12" customFormat="1" ht="55.5" customHeight="1">
      <c r="A89" s="7"/>
      <c r="B89" s="4"/>
      <c r="C89" s="4"/>
      <c r="D89" s="4" t="s">
        <v>290</v>
      </c>
      <c r="E89" s="43" t="s">
        <v>289</v>
      </c>
      <c r="F89" s="8"/>
      <c r="G89" s="8"/>
      <c r="H89" s="8"/>
      <c r="I89" s="8"/>
      <c r="J89" s="8"/>
      <c r="K89" s="8">
        <v>253080</v>
      </c>
      <c r="L89" s="8">
        <v>31233</v>
      </c>
      <c r="M89" s="22">
        <f t="shared" si="41"/>
        <v>284313</v>
      </c>
    </row>
    <row r="90" spans="1:13" s="12" customFormat="1" ht="33.4" hidden="1" customHeight="1">
      <c r="A90" s="7" t="s">
        <v>139</v>
      </c>
      <c r="B90" s="4" t="s">
        <v>11</v>
      </c>
      <c r="C90" s="4" t="s">
        <v>12</v>
      </c>
      <c r="D90" s="4" t="s">
        <v>138</v>
      </c>
      <c r="E90" s="42" t="s">
        <v>139</v>
      </c>
      <c r="F90" s="8">
        <f t="shared" ref="F90:L90" si="43">F91</f>
        <v>608000</v>
      </c>
      <c r="G90" s="8">
        <f t="shared" si="43"/>
        <v>0</v>
      </c>
      <c r="H90" s="8">
        <f t="shared" si="43"/>
        <v>0</v>
      </c>
      <c r="I90" s="8">
        <f t="shared" si="43"/>
        <v>0</v>
      </c>
      <c r="J90" s="8">
        <f t="shared" si="43"/>
        <v>0</v>
      </c>
      <c r="K90" s="8">
        <f t="shared" si="43"/>
        <v>0</v>
      </c>
      <c r="L90" s="8">
        <f t="shared" si="43"/>
        <v>0</v>
      </c>
      <c r="M90" s="22">
        <f t="shared" si="41"/>
        <v>608000</v>
      </c>
    </row>
    <row r="91" spans="1:13" s="12" customFormat="1" ht="36" hidden="1" customHeight="1">
      <c r="A91" s="7" t="s">
        <v>141</v>
      </c>
      <c r="B91" s="4" t="s">
        <v>11</v>
      </c>
      <c r="C91" s="4" t="s">
        <v>12</v>
      </c>
      <c r="D91" s="4" t="s">
        <v>140</v>
      </c>
      <c r="E91" s="42" t="s">
        <v>141</v>
      </c>
      <c r="F91" s="8">
        <v>608000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22">
        <f t="shared" si="41"/>
        <v>608000</v>
      </c>
    </row>
    <row r="92" spans="1:13" s="12" customFormat="1" ht="23.25" customHeight="1">
      <c r="A92" s="3" t="s">
        <v>143</v>
      </c>
      <c r="B92" s="5" t="s">
        <v>11</v>
      </c>
      <c r="C92" s="5" t="s">
        <v>12</v>
      </c>
      <c r="D92" s="5" t="s">
        <v>142</v>
      </c>
      <c r="E92" s="41" t="s">
        <v>143</v>
      </c>
      <c r="F92" s="6">
        <f>F93</f>
        <v>280387666.44</v>
      </c>
      <c r="G92" s="6">
        <f>G93+G164</f>
        <v>281189.51</v>
      </c>
      <c r="H92" s="6">
        <f>H93+H164</f>
        <v>21826326.970000003</v>
      </c>
      <c r="I92" s="6">
        <f>I93+I164</f>
        <v>6362795.9299999997</v>
      </c>
      <c r="J92" s="6">
        <f>J93+J164</f>
        <v>6711024.2999999998</v>
      </c>
      <c r="K92" s="6">
        <f>K93+K164</f>
        <v>-73750</v>
      </c>
      <c r="L92" s="6">
        <f>L93+L164</f>
        <v>10984634.280000001</v>
      </c>
      <c r="M92" s="15">
        <f t="shared" si="41"/>
        <v>326479887.43000007</v>
      </c>
    </row>
    <row r="93" spans="1:13" s="12" customFormat="1" ht="33.4" customHeight="1">
      <c r="A93" s="3" t="s">
        <v>145</v>
      </c>
      <c r="B93" s="5" t="s">
        <v>11</v>
      </c>
      <c r="C93" s="5" t="s">
        <v>12</v>
      </c>
      <c r="D93" s="5" t="s">
        <v>144</v>
      </c>
      <c r="E93" s="41" t="s">
        <v>145</v>
      </c>
      <c r="F93" s="6">
        <f t="shared" ref="F93:K93" si="44">F94+F97+F122+F155</f>
        <v>280387666.44</v>
      </c>
      <c r="G93" s="6">
        <f t="shared" si="44"/>
        <v>0</v>
      </c>
      <c r="H93" s="6">
        <f t="shared" si="44"/>
        <v>21826326.970000003</v>
      </c>
      <c r="I93" s="6">
        <f t="shared" si="44"/>
        <v>6362795.9299999997</v>
      </c>
      <c r="J93" s="6">
        <f t="shared" si="44"/>
        <v>6711024.2999999998</v>
      </c>
      <c r="K93" s="6">
        <f t="shared" si="44"/>
        <v>-173750</v>
      </c>
      <c r="L93" s="6">
        <f t="shared" ref="L93" si="45">L94+L97+L122+L155</f>
        <v>10984634.280000001</v>
      </c>
      <c r="M93" s="15">
        <f t="shared" si="41"/>
        <v>326098697.92000008</v>
      </c>
    </row>
    <row r="94" spans="1:13" s="12" customFormat="1" ht="23.25" hidden="1" customHeight="1">
      <c r="A94" s="7" t="s">
        <v>147</v>
      </c>
      <c r="B94" s="4" t="s">
        <v>11</v>
      </c>
      <c r="C94" s="4" t="s">
        <v>12</v>
      </c>
      <c r="D94" s="4" t="s">
        <v>146</v>
      </c>
      <c r="E94" s="42" t="s">
        <v>147</v>
      </c>
      <c r="F94" s="8">
        <f t="shared" ref="F94:L95" si="46">F95</f>
        <v>110245800</v>
      </c>
      <c r="G94" s="8">
        <f t="shared" si="46"/>
        <v>0</v>
      </c>
      <c r="H94" s="8">
        <f t="shared" si="46"/>
        <v>0</v>
      </c>
      <c r="I94" s="8">
        <f t="shared" si="46"/>
        <v>0</v>
      </c>
      <c r="J94" s="8">
        <f t="shared" si="46"/>
        <v>0</v>
      </c>
      <c r="K94" s="8">
        <f t="shared" si="46"/>
        <v>0</v>
      </c>
      <c r="L94" s="8">
        <f t="shared" si="46"/>
        <v>0</v>
      </c>
      <c r="M94" s="22">
        <f t="shared" si="41"/>
        <v>110245800</v>
      </c>
    </row>
    <row r="95" spans="1:13" s="12" customFormat="1" ht="23.25" hidden="1" customHeight="1">
      <c r="A95" s="7" t="s">
        <v>149</v>
      </c>
      <c r="B95" s="4" t="s">
        <v>11</v>
      </c>
      <c r="C95" s="4" t="s">
        <v>12</v>
      </c>
      <c r="D95" s="4" t="s">
        <v>148</v>
      </c>
      <c r="E95" s="42" t="s">
        <v>149</v>
      </c>
      <c r="F95" s="8">
        <f t="shared" si="46"/>
        <v>110245800</v>
      </c>
      <c r="G95" s="8">
        <f t="shared" si="46"/>
        <v>0</v>
      </c>
      <c r="H95" s="8">
        <f t="shared" si="46"/>
        <v>0</v>
      </c>
      <c r="I95" s="8">
        <f t="shared" si="46"/>
        <v>0</v>
      </c>
      <c r="J95" s="8">
        <f t="shared" si="46"/>
        <v>0</v>
      </c>
      <c r="K95" s="8">
        <f t="shared" si="46"/>
        <v>0</v>
      </c>
      <c r="L95" s="8">
        <f t="shared" si="46"/>
        <v>0</v>
      </c>
      <c r="M95" s="22">
        <f t="shared" si="41"/>
        <v>110245800</v>
      </c>
    </row>
    <row r="96" spans="1:13" s="12" customFormat="1" ht="33.4" hidden="1" customHeight="1">
      <c r="A96" s="7" t="s">
        <v>151</v>
      </c>
      <c r="B96" s="4" t="s">
        <v>11</v>
      </c>
      <c r="C96" s="4" t="s">
        <v>12</v>
      </c>
      <c r="D96" s="4" t="s">
        <v>150</v>
      </c>
      <c r="E96" s="42" t="s">
        <v>151</v>
      </c>
      <c r="F96" s="8">
        <v>110245800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22">
        <f t="shared" si="41"/>
        <v>110245800</v>
      </c>
    </row>
    <row r="97" spans="1:13" s="12" customFormat="1" ht="33.4" customHeight="1">
      <c r="A97" s="7" t="s">
        <v>153</v>
      </c>
      <c r="B97" s="4" t="s">
        <v>11</v>
      </c>
      <c r="C97" s="4" t="s">
        <v>12</v>
      </c>
      <c r="D97" s="4" t="s">
        <v>152</v>
      </c>
      <c r="E97" s="42" t="s">
        <v>153</v>
      </c>
      <c r="F97" s="8">
        <f>F109</f>
        <v>7632600</v>
      </c>
      <c r="G97" s="8">
        <f>G109</f>
        <v>0</v>
      </c>
      <c r="H97" s="8">
        <f>H109+H98+H103</f>
        <v>19081922.850000001</v>
      </c>
      <c r="I97" s="8">
        <f>I109+I98+I103</f>
        <v>1381256.1399999997</v>
      </c>
      <c r="J97" s="8">
        <f>J109+J98+J103+J107+J105</f>
        <v>5834240.9399999995</v>
      </c>
      <c r="K97" s="8">
        <f>K109+K98+K103+K107+K105</f>
        <v>3778778</v>
      </c>
      <c r="L97" s="8">
        <f>L109+L98+L103+L107+L105</f>
        <v>5113752.91</v>
      </c>
      <c r="M97" s="22">
        <f t="shared" si="41"/>
        <v>42822550.840000004</v>
      </c>
    </row>
    <row r="98" spans="1:13" s="12" customFormat="1" ht="33.4" hidden="1" customHeight="1">
      <c r="A98" s="7"/>
      <c r="B98" s="4"/>
      <c r="C98" s="4"/>
      <c r="D98" s="4" t="s">
        <v>232</v>
      </c>
      <c r="E98" s="42" t="s">
        <v>234</v>
      </c>
      <c r="F98" s="8">
        <f>F99</f>
        <v>0</v>
      </c>
      <c r="G98" s="8">
        <f t="shared" ref="G98:L98" si="47">G99</f>
        <v>0</v>
      </c>
      <c r="H98" s="8">
        <f t="shared" si="47"/>
        <v>3607900</v>
      </c>
      <c r="I98" s="8">
        <f t="shared" si="47"/>
        <v>7290556.1399999997</v>
      </c>
      <c r="J98" s="8">
        <f t="shared" si="47"/>
        <v>0</v>
      </c>
      <c r="K98" s="8">
        <f t="shared" si="47"/>
        <v>0</v>
      </c>
      <c r="L98" s="8">
        <f t="shared" si="47"/>
        <v>0</v>
      </c>
      <c r="M98" s="22">
        <f t="shared" si="41"/>
        <v>10898456.140000001</v>
      </c>
    </row>
    <row r="99" spans="1:13" s="12" customFormat="1" ht="33.4" hidden="1" customHeight="1">
      <c r="A99" s="7"/>
      <c r="B99" s="4"/>
      <c r="C99" s="4"/>
      <c r="D99" s="4" t="s">
        <v>231</v>
      </c>
      <c r="E99" s="42" t="s">
        <v>233</v>
      </c>
      <c r="F99" s="8">
        <v>0</v>
      </c>
      <c r="G99" s="8">
        <v>0</v>
      </c>
      <c r="H99" s="8">
        <f>H101</f>
        <v>3607900</v>
      </c>
      <c r="I99" s="8">
        <f>I101+I102</f>
        <v>7290556.1399999997</v>
      </c>
      <c r="J99" s="8">
        <f>J101+J102</f>
        <v>0</v>
      </c>
      <c r="K99" s="8">
        <f>K101+K102</f>
        <v>0</v>
      </c>
      <c r="L99" s="8">
        <f>L101+L102</f>
        <v>0</v>
      </c>
      <c r="M99" s="22">
        <f t="shared" si="41"/>
        <v>10898456.140000001</v>
      </c>
    </row>
    <row r="100" spans="1:13" s="12" customFormat="1" ht="15.75" hidden="1">
      <c r="A100" s="7"/>
      <c r="B100" s="4"/>
      <c r="C100" s="4"/>
      <c r="D100" s="4"/>
      <c r="E100" s="42" t="s">
        <v>190</v>
      </c>
      <c r="F100" s="8"/>
      <c r="G100" s="8"/>
      <c r="H100" s="8"/>
      <c r="I100" s="8"/>
      <c r="J100" s="8"/>
      <c r="K100" s="8"/>
      <c r="L100" s="8"/>
      <c r="M100" s="15"/>
    </row>
    <row r="101" spans="1:13" s="12" customFormat="1" ht="33.4" hidden="1" customHeight="1">
      <c r="A101" s="7"/>
      <c r="B101" s="4"/>
      <c r="C101" s="4"/>
      <c r="D101" s="4"/>
      <c r="E101" s="42" t="s">
        <v>235</v>
      </c>
      <c r="F101" s="8">
        <v>0</v>
      </c>
      <c r="G101" s="8">
        <v>0</v>
      </c>
      <c r="H101" s="8">
        <v>3607900</v>
      </c>
      <c r="I101" s="8">
        <v>0</v>
      </c>
      <c r="J101" s="8">
        <v>0</v>
      </c>
      <c r="K101" s="8">
        <v>0</v>
      </c>
      <c r="L101" s="8">
        <v>0</v>
      </c>
      <c r="M101" s="22">
        <f t="shared" si="41"/>
        <v>3607900</v>
      </c>
    </row>
    <row r="102" spans="1:13" s="12" customFormat="1" ht="33.4" hidden="1" customHeight="1">
      <c r="A102" s="7"/>
      <c r="B102" s="4"/>
      <c r="C102" s="4"/>
      <c r="D102" s="4"/>
      <c r="E102" s="42" t="s">
        <v>260</v>
      </c>
      <c r="F102" s="8">
        <v>0</v>
      </c>
      <c r="G102" s="8">
        <v>0</v>
      </c>
      <c r="H102" s="8">
        <v>0</v>
      </c>
      <c r="I102" s="8">
        <v>7290556.1399999997</v>
      </c>
      <c r="J102" s="8">
        <v>0</v>
      </c>
      <c r="K102" s="8">
        <v>0</v>
      </c>
      <c r="L102" s="8">
        <v>0</v>
      </c>
      <c r="M102" s="22">
        <f t="shared" si="41"/>
        <v>7290556.1399999997</v>
      </c>
    </row>
    <row r="103" spans="1:13" s="12" customFormat="1" ht="33.4" customHeight="1">
      <c r="A103" s="7"/>
      <c r="B103" s="4"/>
      <c r="C103" s="4"/>
      <c r="D103" s="4" t="s">
        <v>238</v>
      </c>
      <c r="E103" s="42" t="s">
        <v>239</v>
      </c>
      <c r="F103" s="8">
        <f>F104</f>
        <v>0</v>
      </c>
      <c r="G103" s="8">
        <f t="shared" ref="G103:L103" si="48">G104</f>
        <v>0</v>
      </c>
      <c r="H103" s="8">
        <f t="shared" si="48"/>
        <v>218585</v>
      </c>
      <c r="I103" s="8">
        <f t="shared" si="48"/>
        <v>0</v>
      </c>
      <c r="J103" s="8">
        <f t="shared" si="48"/>
        <v>0</v>
      </c>
      <c r="K103" s="8">
        <f t="shared" si="48"/>
        <v>0</v>
      </c>
      <c r="L103" s="8">
        <f t="shared" si="48"/>
        <v>-35300</v>
      </c>
      <c r="M103" s="22">
        <f>F103+G103+H103+I103+J103+K103+L103</f>
        <v>183285</v>
      </c>
    </row>
    <row r="104" spans="1:13" s="12" customFormat="1" ht="33.4" customHeight="1">
      <c r="A104" s="7"/>
      <c r="B104" s="4"/>
      <c r="C104" s="4"/>
      <c r="D104" s="4" t="s">
        <v>237</v>
      </c>
      <c r="E104" s="42" t="s">
        <v>240</v>
      </c>
      <c r="F104" s="8">
        <v>0</v>
      </c>
      <c r="G104" s="8">
        <v>0</v>
      </c>
      <c r="H104" s="8">
        <v>218585</v>
      </c>
      <c r="I104" s="8">
        <v>0</v>
      </c>
      <c r="J104" s="8">
        <v>0</v>
      </c>
      <c r="K104" s="8">
        <v>0</v>
      </c>
      <c r="L104" s="8">
        <v>-35300</v>
      </c>
      <c r="M104" s="22">
        <f t="shared" si="41"/>
        <v>183285</v>
      </c>
    </row>
    <row r="105" spans="1:13" s="12" customFormat="1" ht="21" hidden="1" customHeight="1">
      <c r="A105" s="7"/>
      <c r="B105" s="4"/>
      <c r="C105" s="4"/>
      <c r="D105" s="4" t="s">
        <v>271</v>
      </c>
      <c r="E105" s="42" t="s">
        <v>273</v>
      </c>
      <c r="F105" s="8">
        <f>F106</f>
        <v>0</v>
      </c>
      <c r="G105" s="8">
        <f t="shared" ref="G105:L105" si="49">G106</f>
        <v>0</v>
      </c>
      <c r="H105" s="8">
        <f t="shared" si="49"/>
        <v>0</v>
      </c>
      <c r="I105" s="8">
        <f t="shared" si="49"/>
        <v>0</v>
      </c>
      <c r="J105" s="8">
        <f t="shared" si="49"/>
        <v>200000</v>
      </c>
      <c r="K105" s="8">
        <f t="shared" si="49"/>
        <v>0</v>
      </c>
      <c r="L105" s="8">
        <f t="shared" si="49"/>
        <v>0</v>
      </c>
      <c r="M105" s="22">
        <f t="shared" si="41"/>
        <v>200000</v>
      </c>
    </row>
    <row r="106" spans="1:13" s="12" customFormat="1" ht="21" hidden="1" customHeight="1">
      <c r="A106" s="7"/>
      <c r="B106" s="4"/>
      <c r="C106" s="4"/>
      <c r="D106" s="4" t="s">
        <v>270</v>
      </c>
      <c r="E106" s="42" t="s">
        <v>272</v>
      </c>
      <c r="F106" s="8">
        <v>0</v>
      </c>
      <c r="G106" s="8">
        <v>0</v>
      </c>
      <c r="H106" s="8">
        <v>0</v>
      </c>
      <c r="I106" s="8">
        <v>0</v>
      </c>
      <c r="J106" s="8">
        <v>200000</v>
      </c>
      <c r="K106" s="8">
        <v>0</v>
      </c>
      <c r="L106" s="8">
        <v>0</v>
      </c>
      <c r="M106" s="22">
        <f t="shared" si="41"/>
        <v>200000</v>
      </c>
    </row>
    <row r="107" spans="1:13" s="12" customFormat="1" ht="33.4" hidden="1" customHeight="1">
      <c r="A107" s="7"/>
      <c r="B107" s="4"/>
      <c r="C107" s="4"/>
      <c r="D107" s="4" t="s">
        <v>267</v>
      </c>
      <c r="E107" s="42" t="s">
        <v>268</v>
      </c>
      <c r="F107" s="8">
        <f>F108</f>
        <v>0</v>
      </c>
      <c r="G107" s="8">
        <f t="shared" ref="G107:L107" si="50">G108</f>
        <v>0</v>
      </c>
      <c r="H107" s="8">
        <f t="shared" si="50"/>
        <v>0</v>
      </c>
      <c r="I107" s="8">
        <f t="shared" si="50"/>
        <v>0</v>
      </c>
      <c r="J107" s="8">
        <f t="shared" si="50"/>
        <v>5633270.8399999999</v>
      </c>
      <c r="K107" s="8">
        <f t="shared" si="50"/>
        <v>0</v>
      </c>
      <c r="L107" s="8">
        <f t="shared" si="50"/>
        <v>0</v>
      </c>
      <c r="M107" s="22">
        <f t="shared" si="41"/>
        <v>5633270.8399999999</v>
      </c>
    </row>
    <row r="108" spans="1:13" s="12" customFormat="1" ht="33.4" hidden="1" customHeight="1">
      <c r="A108" s="7"/>
      <c r="B108" s="4"/>
      <c r="C108" s="4"/>
      <c r="D108" s="4" t="s">
        <v>266</v>
      </c>
      <c r="E108" s="42" t="s">
        <v>269</v>
      </c>
      <c r="F108" s="8">
        <v>0</v>
      </c>
      <c r="G108" s="8">
        <v>0</v>
      </c>
      <c r="H108" s="8">
        <v>0</v>
      </c>
      <c r="I108" s="8">
        <v>0</v>
      </c>
      <c r="J108" s="8">
        <v>5633270.8399999999</v>
      </c>
      <c r="K108" s="8">
        <v>0</v>
      </c>
      <c r="L108" s="8">
        <v>0</v>
      </c>
      <c r="M108" s="22">
        <f t="shared" si="41"/>
        <v>5633270.8399999999</v>
      </c>
    </row>
    <row r="109" spans="1:13" s="12" customFormat="1" ht="21" customHeight="1">
      <c r="A109" s="7" t="s">
        <v>155</v>
      </c>
      <c r="B109" s="4" t="s">
        <v>11</v>
      </c>
      <c r="C109" s="4" t="s">
        <v>12</v>
      </c>
      <c r="D109" s="4" t="s">
        <v>154</v>
      </c>
      <c r="E109" s="42" t="s">
        <v>155</v>
      </c>
      <c r="F109" s="8">
        <f t="shared" ref="F109:G109" si="51">F110</f>
        <v>7632600</v>
      </c>
      <c r="G109" s="8">
        <f t="shared" si="51"/>
        <v>0</v>
      </c>
      <c r="H109" s="8">
        <f>H110</f>
        <v>15255437.85</v>
      </c>
      <c r="I109" s="8">
        <f>I110</f>
        <v>-5909300</v>
      </c>
      <c r="J109" s="8">
        <f>J110</f>
        <v>970.1</v>
      </c>
      <c r="K109" s="8">
        <f>K110</f>
        <v>3778778</v>
      </c>
      <c r="L109" s="8">
        <f>L110</f>
        <v>5149052.91</v>
      </c>
      <c r="M109" s="22">
        <f t="shared" si="41"/>
        <v>25907538.860000003</v>
      </c>
    </row>
    <row r="110" spans="1:13" s="12" customFormat="1" ht="22.5" customHeight="1">
      <c r="A110" s="7" t="s">
        <v>157</v>
      </c>
      <c r="B110" s="4" t="s">
        <v>11</v>
      </c>
      <c r="C110" s="4" t="s">
        <v>12</v>
      </c>
      <c r="D110" s="4" t="s">
        <v>156</v>
      </c>
      <c r="E110" s="42" t="s">
        <v>157</v>
      </c>
      <c r="F110" s="8">
        <f>F112+F113</f>
        <v>7632600</v>
      </c>
      <c r="G110" s="8">
        <f>G112+G113</f>
        <v>0</v>
      </c>
      <c r="H110" s="8">
        <f>H112+H113+H114+H115+H116</f>
        <v>15255437.85</v>
      </c>
      <c r="I110" s="8">
        <f>I112+I113+I114+I115+I116+I117+I118+I119</f>
        <v>-5909300</v>
      </c>
      <c r="J110" s="8">
        <f>J112+J113+J114+J115+J116+J117+J118+J119</f>
        <v>970.1</v>
      </c>
      <c r="K110" s="8">
        <f>K112+K113+K114+K115+K116+K117+K118+K119</f>
        <v>3778778</v>
      </c>
      <c r="L110" s="8">
        <f>L112+L113+L114+L115+L116+L117+L118+L119+L120+L121</f>
        <v>5149052.91</v>
      </c>
      <c r="M110" s="8">
        <f>M112+M113+M114+M115+M116+M117+M118+M119+M120</f>
        <v>22205531.850000001</v>
      </c>
    </row>
    <row r="111" spans="1:13" s="12" customFormat="1" ht="15.75">
      <c r="A111" s="7"/>
      <c r="B111" s="4"/>
      <c r="C111" s="4"/>
      <c r="D111" s="4"/>
      <c r="E111" s="42" t="s">
        <v>190</v>
      </c>
      <c r="F111" s="8"/>
      <c r="G111" s="8"/>
      <c r="H111" s="8"/>
      <c r="I111" s="8"/>
      <c r="J111" s="8"/>
      <c r="K111" s="8"/>
      <c r="L111" s="8"/>
      <c r="M111" s="22"/>
    </row>
    <row r="112" spans="1:13" s="12" customFormat="1" ht="20.25" hidden="1" customHeight="1">
      <c r="A112" s="7"/>
      <c r="B112" s="4"/>
      <c r="C112" s="4"/>
      <c r="D112" s="4"/>
      <c r="E112" s="42" t="s">
        <v>191</v>
      </c>
      <c r="F112" s="8">
        <v>94500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22">
        <f t="shared" si="41"/>
        <v>94500</v>
      </c>
    </row>
    <row r="113" spans="1:13" s="12" customFormat="1" ht="47.25" hidden="1">
      <c r="A113" s="7"/>
      <c r="B113" s="4"/>
      <c r="C113" s="4"/>
      <c r="D113" s="4"/>
      <c r="E113" s="42" t="s">
        <v>192</v>
      </c>
      <c r="F113" s="8">
        <v>7538100</v>
      </c>
      <c r="G113" s="8">
        <v>0</v>
      </c>
      <c r="H113" s="8">
        <v>0</v>
      </c>
      <c r="I113" s="8">
        <v>-7500300</v>
      </c>
      <c r="J113" s="8">
        <v>0</v>
      </c>
      <c r="K113" s="8">
        <v>0</v>
      </c>
      <c r="L113" s="8">
        <v>0</v>
      </c>
      <c r="M113" s="22">
        <f t="shared" si="41"/>
        <v>37800</v>
      </c>
    </row>
    <row r="114" spans="1:13" s="12" customFormat="1" ht="15.75" hidden="1">
      <c r="A114" s="7"/>
      <c r="B114" s="4"/>
      <c r="C114" s="4"/>
      <c r="D114" s="4"/>
      <c r="E114" s="42" t="s">
        <v>230</v>
      </c>
      <c r="F114" s="8">
        <v>0</v>
      </c>
      <c r="G114" s="8">
        <v>0</v>
      </c>
      <c r="H114" s="8">
        <v>2533238.85</v>
      </c>
      <c r="I114" s="8">
        <v>0</v>
      </c>
      <c r="J114" s="8">
        <v>0</v>
      </c>
      <c r="K114" s="8">
        <v>0</v>
      </c>
      <c r="L114" s="8">
        <v>0</v>
      </c>
      <c r="M114" s="22">
        <f t="shared" si="41"/>
        <v>2533238.85</v>
      </c>
    </row>
    <row r="115" spans="1:13" s="12" customFormat="1" ht="31.5">
      <c r="A115" s="7"/>
      <c r="B115" s="4"/>
      <c r="C115" s="4"/>
      <c r="D115" s="4"/>
      <c r="E115" s="42" t="s">
        <v>236</v>
      </c>
      <c r="F115" s="8">
        <v>0</v>
      </c>
      <c r="G115" s="8">
        <v>0</v>
      </c>
      <c r="H115" s="8">
        <v>12400300</v>
      </c>
      <c r="I115" s="8">
        <v>0</v>
      </c>
      <c r="J115" s="8">
        <v>970.1</v>
      </c>
      <c r="K115" s="8">
        <v>3778778</v>
      </c>
      <c r="L115" s="8">
        <v>-970.1</v>
      </c>
      <c r="M115" s="22">
        <f t="shared" si="41"/>
        <v>16179078</v>
      </c>
    </row>
    <row r="116" spans="1:13" s="12" customFormat="1" ht="94.5">
      <c r="A116" s="7"/>
      <c r="B116" s="4"/>
      <c r="C116" s="4"/>
      <c r="D116" s="4"/>
      <c r="E116" s="42" t="s">
        <v>241</v>
      </c>
      <c r="F116" s="8">
        <v>0</v>
      </c>
      <c r="G116" s="8">
        <v>0</v>
      </c>
      <c r="H116" s="8">
        <v>321899</v>
      </c>
      <c r="I116" s="8">
        <v>0</v>
      </c>
      <c r="J116" s="8">
        <v>0</v>
      </c>
      <c r="K116" s="8">
        <v>0</v>
      </c>
      <c r="L116" s="8">
        <v>-51984</v>
      </c>
      <c r="M116" s="22">
        <f>F116+G116+H116+I116+J116+K116+L116</f>
        <v>269915</v>
      </c>
    </row>
    <row r="117" spans="1:13" s="12" customFormat="1" ht="31.5" hidden="1">
      <c r="A117" s="7"/>
      <c r="B117" s="4"/>
      <c r="C117" s="4"/>
      <c r="D117" s="4"/>
      <c r="E117" s="42" t="s">
        <v>257</v>
      </c>
      <c r="F117" s="8"/>
      <c r="G117" s="8"/>
      <c r="H117" s="8"/>
      <c r="I117" s="8">
        <v>447329.46</v>
      </c>
      <c r="J117" s="8">
        <v>0</v>
      </c>
      <c r="K117" s="8">
        <v>0</v>
      </c>
      <c r="L117" s="8">
        <v>0</v>
      </c>
      <c r="M117" s="22">
        <f t="shared" si="41"/>
        <v>447329.46</v>
      </c>
    </row>
    <row r="118" spans="1:13" s="12" customFormat="1" ht="15.75" hidden="1">
      <c r="A118" s="7"/>
      <c r="B118" s="4"/>
      <c r="C118" s="4"/>
      <c r="D118" s="4"/>
      <c r="E118" s="42" t="s">
        <v>258</v>
      </c>
      <c r="F118" s="8"/>
      <c r="G118" s="8"/>
      <c r="H118" s="8"/>
      <c r="I118" s="8">
        <v>331305.99</v>
      </c>
      <c r="J118" s="8">
        <v>0</v>
      </c>
      <c r="K118" s="8">
        <v>0</v>
      </c>
      <c r="L118" s="8">
        <v>0</v>
      </c>
      <c r="M118" s="22">
        <f t="shared" si="41"/>
        <v>331305.99</v>
      </c>
    </row>
    <row r="119" spans="1:13" s="12" customFormat="1" ht="31.5" hidden="1">
      <c r="A119" s="7"/>
      <c r="B119" s="4"/>
      <c r="C119" s="4"/>
      <c r="D119" s="4"/>
      <c r="E119" s="42" t="s">
        <v>259</v>
      </c>
      <c r="F119" s="8"/>
      <c r="G119" s="8"/>
      <c r="H119" s="8"/>
      <c r="I119" s="8">
        <v>812364.55</v>
      </c>
      <c r="J119" s="8">
        <v>0</v>
      </c>
      <c r="K119" s="8">
        <v>0</v>
      </c>
      <c r="L119" s="8">
        <v>0</v>
      </c>
      <c r="M119" s="22">
        <f t="shared" si="41"/>
        <v>812364.55</v>
      </c>
    </row>
    <row r="120" spans="1:13" s="12" customFormat="1" ht="15.75">
      <c r="A120" s="7"/>
      <c r="B120" s="4"/>
      <c r="C120" s="4"/>
      <c r="D120" s="4"/>
      <c r="E120" s="42" t="s">
        <v>319</v>
      </c>
      <c r="F120" s="8"/>
      <c r="G120" s="8"/>
      <c r="H120" s="8"/>
      <c r="I120" s="8"/>
      <c r="J120" s="8"/>
      <c r="K120" s="8"/>
      <c r="L120" s="8">
        <v>1500000</v>
      </c>
      <c r="M120" s="22">
        <f>F120+G120+H120+I120+J120+K120+L120</f>
        <v>1500000</v>
      </c>
    </row>
    <row r="121" spans="1:13" s="12" customFormat="1" ht="33.75" customHeight="1">
      <c r="A121" s="7"/>
      <c r="B121" s="4"/>
      <c r="C121" s="4"/>
      <c r="D121" s="4"/>
      <c r="E121" s="42" t="s">
        <v>320</v>
      </c>
      <c r="F121" s="8"/>
      <c r="G121" s="8"/>
      <c r="H121" s="8"/>
      <c r="I121" s="8"/>
      <c r="J121" s="8"/>
      <c r="K121" s="8"/>
      <c r="L121" s="8">
        <v>3702007.01</v>
      </c>
      <c r="M121" s="22">
        <f>F121+G121+H121+I121+J121+K121+L121</f>
        <v>3702007.01</v>
      </c>
    </row>
    <row r="122" spans="1:13" s="12" customFormat="1" ht="18.75" customHeight="1">
      <c r="A122" s="7" t="s">
        <v>159</v>
      </c>
      <c r="B122" s="4" t="s">
        <v>11</v>
      </c>
      <c r="C122" s="4" t="s">
        <v>12</v>
      </c>
      <c r="D122" s="4" t="s">
        <v>158</v>
      </c>
      <c r="E122" s="42" t="s">
        <v>159</v>
      </c>
      <c r="F122" s="8">
        <f>F123+F142+F150+F148+F144</f>
        <v>152045200</v>
      </c>
      <c r="G122" s="8">
        <f>G123+G142+G150+G148+G144</f>
        <v>0</v>
      </c>
      <c r="H122" s="8">
        <f>H123+H142+H150+H148+H144</f>
        <v>56.120000000000005</v>
      </c>
      <c r="I122" s="8">
        <f>I123+I142+I150+I148+I144</f>
        <v>0</v>
      </c>
      <c r="J122" s="8">
        <f>J123+J142+J150+J148+J144+J146</f>
        <v>0</v>
      </c>
      <c r="K122" s="8">
        <f>K123+K142+K150+K148+K144+K146</f>
        <v>0</v>
      </c>
      <c r="L122" s="8">
        <f>L123+L142+L150+L148+L144+L146</f>
        <v>166072</v>
      </c>
      <c r="M122" s="22">
        <f t="shared" si="41"/>
        <v>152211328.12</v>
      </c>
    </row>
    <row r="123" spans="1:13" s="12" customFormat="1" ht="33.4" customHeight="1">
      <c r="A123" s="7" t="s">
        <v>161</v>
      </c>
      <c r="B123" s="4" t="s">
        <v>11</v>
      </c>
      <c r="C123" s="4" t="s">
        <v>12</v>
      </c>
      <c r="D123" s="4" t="s">
        <v>160</v>
      </c>
      <c r="E123" s="42" t="s">
        <v>161</v>
      </c>
      <c r="F123" s="8">
        <f t="shared" ref="F123:L123" si="52">F124</f>
        <v>137933300</v>
      </c>
      <c r="G123" s="8">
        <f t="shared" si="52"/>
        <v>0</v>
      </c>
      <c r="H123" s="8">
        <f t="shared" si="52"/>
        <v>53</v>
      </c>
      <c r="I123" s="8">
        <f t="shared" si="52"/>
        <v>0</v>
      </c>
      <c r="J123" s="8">
        <f t="shared" si="52"/>
        <v>-8545</v>
      </c>
      <c r="K123" s="8">
        <f t="shared" si="52"/>
        <v>-808</v>
      </c>
      <c r="L123" s="8">
        <f t="shared" si="52"/>
        <v>12400</v>
      </c>
      <c r="M123" s="22">
        <f t="shared" si="41"/>
        <v>137936400</v>
      </c>
    </row>
    <row r="124" spans="1:13" s="12" customFormat="1" ht="33.4" customHeight="1">
      <c r="A124" s="7" t="s">
        <v>163</v>
      </c>
      <c r="B124" s="4" t="s">
        <v>11</v>
      </c>
      <c r="C124" s="4" t="s">
        <v>12</v>
      </c>
      <c r="D124" s="4" t="s">
        <v>162</v>
      </c>
      <c r="E124" s="42" t="s">
        <v>163</v>
      </c>
      <c r="F124" s="8">
        <f t="shared" ref="F124:K124" si="53">F126+F127+F128+F129+F130+F131+F132+F134+F135+F136+F137+F138+F139+F140+F133</f>
        <v>137933300</v>
      </c>
      <c r="G124" s="8">
        <f t="shared" si="53"/>
        <v>0</v>
      </c>
      <c r="H124" s="8">
        <f t="shared" si="53"/>
        <v>53</v>
      </c>
      <c r="I124" s="8">
        <f t="shared" si="53"/>
        <v>0</v>
      </c>
      <c r="J124" s="8">
        <f t="shared" si="53"/>
        <v>-8545</v>
      </c>
      <c r="K124" s="8">
        <f t="shared" si="53"/>
        <v>-808</v>
      </c>
      <c r="L124" s="8">
        <f>L126+L127+L128+L129+L130+L131+L132+L134+L135+L136+L137+L138+L139+L140+L133+L141</f>
        <v>12400</v>
      </c>
      <c r="M124" s="22">
        <f t="shared" si="41"/>
        <v>137936400</v>
      </c>
    </row>
    <row r="125" spans="1:13" s="12" customFormat="1" ht="15.75">
      <c r="A125" s="7"/>
      <c r="B125" s="4"/>
      <c r="C125" s="4"/>
      <c r="D125" s="4"/>
      <c r="E125" s="42" t="s">
        <v>190</v>
      </c>
      <c r="F125" s="8"/>
      <c r="G125" s="8"/>
      <c r="H125" s="8"/>
      <c r="I125" s="8"/>
      <c r="J125" s="8"/>
      <c r="K125" s="8"/>
      <c r="L125" s="8"/>
      <c r="M125" s="22"/>
    </row>
    <row r="126" spans="1:13" s="12" customFormat="1" ht="33.4" hidden="1" customHeight="1">
      <c r="A126" s="7"/>
      <c r="B126" s="4"/>
      <c r="C126" s="4"/>
      <c r="D126" s="4"/>
      <c r="E126" s="42" t="s">
        <v>175</v>
      </c>
      <c r="F126" s="8">
        <v>126078900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22">
        <f t="shared" si="41"/>
        <v>126078900</v>
      </c>
    </row>
    <row r="127" spans="1:13" s="12" customFormat="1" ht="33.4" hidden="1" customHeight="1">
      <c r="A127" s="7"/>
      <c r="B127" s="4"/>
      <c r="C127" s="4"/>
      <c r="D127" s="4"/>
      <c r="E127" s="42" t="s">
        <v>176</v>
      </c>
      <c r="F127" s="8">
        <v>756800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22">
        <f t="shared" si="41"/>
        <v>756800</v>
      </c>
    </row>
    <row r="128" spans="1:13" s="12" customFormat="1" ht="61.5" hidden="1" customHeight="1">
      <c r="A128" s="7"/>
      <c r="B128" s="4"/>
      <c r="C128" s="4"/>
      <c r="D128" s="4"/>
      <c r="E128" s="42" t="s">
        <v>177</v>
      </c>
      <c r="F128" s="8">
        <v>52200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22">
        <f t="shared" si="41"/>
        <v>52200</v>
      </c>
    </row>
    <row r="129" spans="1:13" s="12" customFormat="1" ht="15.75" hidden="1">
      <c r="A129" s="7"/>
      <c r="B129" s="4"/>
      <c r="C129" s="4"/>
      <c r="D129" s="4"/>
      <c r="E129" s="42" t="s">
        <v>178</v>
      </c>
      <c r="F129" s="8">
        <v>2063500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22">
        <f t="shared" si="41"/>
        <v>2063500</v>
      </c>
    </row>
    <row r="130" spans="1:13" s="12" customFormat="1" ht="75.75" hidden="1" customHeight="1">
      <c r="A130" s="7"/>
      <c r="B130" s="4"/>
      <c r="C130" s="4"/>
      <c r="D130" s="4"/>
      <c r="E130" s="42" t="s">
        <v>179</v>
      </c>
      <c r="F130" s="8">
        <v>4549500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22">
        <f t="shared" si="41"/>
        <v>4549500</v>
      </c>
    </row>
    <row r="131" spans="1:13" s="12" customFormat="1" ht="78.75" hidden="1">
      <c r="A131" s="7"/>
      <c r="B131" s="4"/>
      <c r="C131" s="4"/>
      <c r="D131" s="4"/>
      <c r="E131" s="42" t="s">
        <v>180</v>
      </c>
      <c r="F131" s="8">
        <v>225900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22">
        <f t="shared" si="41"/>
        <v>225900</v>
      </c>
    </row>
    <row r="132" spans="1:13" s="12" customFormat="1" ht="47.25" hidden="1">
      <c r="A132" s="7"/>
      <c r="B132" s="4"/>
      <c r="C132" s="4"/>
      <c r="D132" s="4"/>
      <c r="E132" s="42" t="s">
        <v>181</v>
      </c>
      <c r="F132" s="8">
        <v>600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22">
        <f t="shared" si="41"/>
        <v>600</v>
      </c>
    </row>
    <row r="133" spans="1:13" s="12" customFormat="1" ht="45.75" hidden="1" customHeight="1">
      <c r="A133" s="7"/>
      <c r="B133" s="4"/>
      <c r="C133" s="4"/>
      <c r="D133" s="4"/>
      <c r="E133" s="42" t="s">
        <v>182</v>
      </c>
      <c r="F133" s="8">
        <v>183500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22">
        <f t="shared" si="41"/>
        <v>183500</v>
      </c>
    </row>
    <row r="134" spans="1:13" s="12" customFormat="1" ht="18.75" hidden="1" customHeight="1">
      <c r="A134" s="7"/>
      <c r="B134" s="4"/>
      <c r="C134" s="4"/>
      <c r="D134" s="4"/>
      <c r="E134" s="42" t="s">
        <v>183</v>
      </c>
      <c r="F134" s="8">
        <v>2100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22">
        <f t="shared" si="41"/>
        <v>2100</v>
      </c>
    </row>
    <row r="135" spans="1:13" s="12" customFormat="1" ht="33.4" hidden="1" customHeight="1">
      <c r="A135" s="7"/>
      <c r="B135" s="4"/>
      <c r="C135" s="4"/>
      <c r="D135" s="4"/>
      <c r="E135" s="42" t="s">
        <v>184</v>
      </c>
      <c r="F135" s="8">
        <v>43800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22">
        <f t="shared" si="41"/>
        <v>43800</v>
      </c>
    </row>
    <row r="136" spans="1:13" s="12" customFormat="1" ht="47.25" hidden="1">
      <c r="A136" s="7"/>
      <c r="B136" s="4"/>
      <c r="C136" s="4"/>
      <c r="D136" s="4"/>
      <c r="E136" s="42" t="s">
        <v>185</v>
      </c>
      <c r="F136" s="8">
        <v>800</v>
      </c>
      <c r="G136" s="8">
        <v>0</v>
      </c>
      <c r="H136" s="8">
        <v>8</v>
      </c>
      <c r="I136" s="8">
        <v>0</v>
      </c>
      <c r="J136" s="8">
        <v>0</v>
      </c>
      <c r="K136" s="8">
        <v>-808</v>
      </c>
      <c r="L136" s="8">
        <v>0</v>
      </c>
      <c r="M136" s="22">
        <f t="shared" si="41"/>
        <v>0</v>
      </c>
    </row>
    <row r="137" spans="1:13" s="12" customFormat="1" ht="47.25" hidden="1">
      <c r="A137" s="7"/>
      <c r="B137" s="4"/>
      <c r="C137" s="4"/>
      <c r="D137" s="4"/>
      <c r="E137" s="42" t="s">
        <v>186</v>
      </c>
      <c r="F137" s="8">
        <v>8500</v>
      </c>
      <c r="G137" s="8">
        <v>0</v>
      </c>
      <c r="H137" s="8">
        <v>45</v>
      </c>
      <c r="I137" s="8">
        <v>0</v>
      </c>
      <c r="J137" s="8">
        <v>-8545</v>
      </c>
      <c r="K137" s="8">
        <v>0</v>
      </c>
      <c r="L137" s="8">
        <v>0</v>
      </c>
      <c r="M137" s="22">
        <f t="shared" si="41"/>
        <v>0</v>
      </c>
    </row>
    <row r="138" spans="1:13" s="12" customFormat="1" ht="31.5" hidden="1">
      <c r="A138" s="7"/>
      <c r="B138" s="4"/>
      <c r="C138" s="4"/>
      <c r="D138" s="4"/>
      <c r="E138" s="42" t="s">
        <v>187</v>
      </c>
      <c r="F138" s="8">
        <v>502600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22">
        <f t="shared" si="41"/>
        <v>502600</v>
      </c>
    </row>
    <row r="139" spans="1:13" s="12" customFormat="1" ht="47.25" hidden="1">
      <c r="A139" s="7"/>
      <c r="B139" s="4"/>
      <c r="C139" s="4"/>
      <c r="D139" s="4"/>
      <c r="E139" s="42" t="s">
        <v>208</v>
      </c>
      <c r="F139" s="8">
        <v>9400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22">
        <f t="shared" si="41"/>
        <v>9400</v>
      </c>
    </row>
    <row r="140" spans="1:13" s="12" customFormat="1" ht="31.5" hidden="1">
      <c r="A140" s="7"/>
      <c r="B140" s="4"/>
      <c r="C140" s="4"/>
      <c r="D140" s="4"/>
      <c r="E140" s="42" t="s">
        <v>188</v>
      </c>
      <c r="F140" s="8">
        <v>3455200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22">
        <f t="shared" si="41"/>
        <v>3455200</v>
      </c>
    </row>
    <row r="141" spans="1:13" s="12" customFormat="1" ht="47.25">
      <c r="A141" s="7"/>
      <c r="B141" s="4"/>
      <c r="C141" s="4"/>
      <c r="D141" s="4"/>
      <c r="E141" s="42" t="s">
        <v>321</v>
      </c>
      <c r="F141" s="8"/>
      <c r="G141" s="8"/>
      <c r="H141" s="8"/>
      <c r="I141" s="8"/>
      <c r="J141" s="8"/>
      <c r="K141" s="8"/>
      <c r="L141" s="8">
        <v>12400</v>
      </c>
      <c r="M141" s="22">
        <f t="shared" si="41"/>
        <v>12400</v>
      </c>
    </row>
    <row r="142" spans="1:13" s="12" customFormat="1" ht="54.75" hidden="1" customHeight="1">
      <c r="A142" s="7" t="s">
        <v>165</v>
      </c>
      <c r="B142" s="4" t="s">
        <v>11</v>
      </c>
      <c r="C142" s="4" t="s">
        <v>12</v>
      </c>
      <c r="D142" s="4" t="s">
        <v>164</v>
      </c>
      <c r="E142" s="42" t="s">
        <v>165</v>
      </c>
      <c r="F142" s="8">
        <f t="shared" ref="F142:L142" si="54">F143</f>
        <v>11693200</v>
      </c>
      <c r="G142" s="8">
        <f t="shared" si="54"/>
        <v>0</v>
      </c>
      <c r="H142" s="8">
        <f t="shared" si="54"/>
        <v>-15.64</v>
      </c>
      <c r="I142" s="8">
        <f t="shared" si="54"/>
        <v>0</v>
      </c>
      <c r="J142" s="8">
        <f t="shared" si="54"/>
        <v>0</v>
      </c>
      <c r="K142" s="8">
        <f t="shared" si="54"/>
        <v>0</v>
      </c>
      <c r="L142" s="8">
        <f t="shared" si="54"/>
        <v>0</v>
      </c>
      <c r="M142" s="22">
        <f t="shared" si="41"/>
        <v>11693184.359999999</v>
      </c>
    </row>
    <row r="143" spans="1:13" s="12" customFormat="1" ht="55.5" hidden="1" customHeight="1">
      <c r="A143" s="7" t="s">
        <v>167</v>
      </c>
      <c r="B143" s="4" t="s">
        <v>11</v>
      </c>
      <c r="C143" s="4" t="s">
        <v>12</v>
      </c>
      <c r="D143" s="4" t="s">
        <v>166</v>
      </c>
      <c r="E143" s="42" t="s">
        <v>167</v>
      </c>
      <c r="F143" s="8">
        <v>11693200</v>
      </c>
      <c r="G143" s="8">
        <v>0</v>
      </c>
      <c r="H143" s="8">
        <v>-15.64</v>
      </c>
      <c r="I143" s="8">
        <v>0</v>
      </c>
      <c r="J143" s="8">
        <v>0</v>
      </c>
      <c r="K143" s="8">
        <v>0</v>
      </c>
      <c r="L143" s="8">
        <v>0</v>
      </c>
      <c r="M143" s="22">
        <f t="shared" si="41"/>
        <v>11693184.359999999</v>
      </c>
    </row>
    <row r="144" spans="1:13" s="12" customFormat="1" ht="55.5" hidden="1" customHeight="1">
      <c r="A144" s="7"/>
      <c r="B144" s="4"/>
      <c r="C144" s="4"/>
      <c r="D144" s="17" t="s">
        <v>200</v>
      </c>
      <c r="E144" s="42" t="s">
        <v>201</v>
      </c>
      <c r="F144" s="8">
        <f t="shared" ref="F144:L144" si="55">F145</f>
        <v>900</v>
      </c>
      <c r="G144" s="8">
        <f t="shared" si="55"/>
        <v>0</v>
      </c>
      <c r="H144" s="8">
        <f t="shared" si="55"/>
        <v>0</v>
      </c>
      <c r="I144" s="8">
        <f t="shared" si="55"/>
        <v>0</v>
      </c>
      <c r="J144" s="8">
        <f t="shared" si="55"/>
        <v>0</v>
      </c>
      <c r="K144" s="8">
        <f t="shared" si="55"/>
        <v>0</v>
      </c>
      <c r="L144" s="8">
        <f t="shared" si="55"/>
        <v>0</v>
      </c>
      <c r="M144" s="22">
        <f t="shared" si="41"/>
        <v>900</v>
      </c>
    </row>
    <row r="145" spans="1:13" s="12" customFormat="1" ht="55.5" hidden="1" customHeight="1">
      <c r="A145" s="7"/>
      <c r="B145" s="4"/>
      <c r="C145" s="4"/>
      <c r="D145" s="17" t="s">
        <v>198</v>
      </c>
      <c r="E145" s="42" t="s">
        <v>199</v>
      </c>
      <c r="F145" s="8">
        <v>900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22">
        <f t="shared" si="41"/>
        <v>900</v>
      </c>
    </row>
    <row r="146" spans="1:13" s="12" customFormat="1" ht="50.25" hidden="1" customHeight="1">
      <c r="A146" s="7"/>
      <c r="B146" s="4"/>
      <c r="C146" s="4"/>
      <c r="D146" s="17" t="s">
        <v>283</v>
      </c>
      <c r="E146" s="42" t="s">
        <v>284</v>
      </c>
      <c r="F146" s="8"/>
      <c r="G146" s="8"/>
      <c r="H146" s="8"/>
      <c r="I146" s="8"/>
      <c r="J146" s="8">
        <f>J147</f>
        <v>8545</v>
      </c>
      <c r="K146" s="8">
        <f>K147</f>
        <v>808</v>
      </c>
      <c r="L146" s="8">
        <f>L147</f>
        <v>0</v>
      </c>
      <c r="M146" s="22">
        <f t="shared" ref="M146:M167" si="56">F146+G146+H146+I146+J146+K146+L146</f>
        <v>9353</v>
      </c>
    </row>
    <row r="147" spans="1:13" s="12" customFormat="1" ht="49.5" hidden="1" customHeight="1">
      <c r="A147" s="7"/>
      <c r="B147" s="4"/>
      <c r="C147" s="4"/>
      <c r="D147" s="17" t="s">
        <v>282</v>
      </c>
      <c r="E147" s="42" t="s">
        <v>281</v>
      </c>
      <c r="F147" s="8"/>
      <c r="G147" s="8"/>
      <c r="H147" s="8"/>
      <c r="I147" s="8"/>
      <c r="J147" s="8">
        <v>8545</v>
      </c>
      <c r="K147" s="8">
        <v>808</v>
      </c>
      <c r="L147" s="8">
        <v>0</v>
      </c>
      <c r="M147" s="22">
        <f t="shared" si="56"/>
        <v>9353</v>
      </c>
    </row>
    <row r="148" spans="1:13" s="12" customFormat="1" ht="31.5" hidden="1">
      <c r="A148" s="7"/>
      <c r="B148" s="4"/>
      <c r="C148" s="4"/>
      <c r="D148" s="17" t="s">
        <v>196</v>
      </c>
      <c r="E148" s="18" t="s">
        <v>194</v>
      </c>
      <c r="F148" s="19">
        <f t="shared" ref="F148:L148" si="57">F149</f>
        <v>1238600</v>
      </c>
      <c r="G148" s="19">
        <f t="shared" si="57"/>
        <v>0</v>
      </c>
      <c r="H148" s="19">
        <f t="shared" si="57"/>
        <v>0</v>
      </c>
      <c r="I148" s="19">
        <f t="shared" si="57"/>
        <v>0</v>
      </c>
      <c r="J148" s="19">
        <f t="shared" si="57"/>
        <v>0</v>
      </c>
      <c r="K148" s="19">
        <f t="shared" si="57"/>
        <v>0</v>
      </c>
      <c r="L148" s="19">
        <f t="shared" si="57"/>
        <v>0</v>
      </c>
      <c r="M148" s="22">
        <f t="shared" si="56"/>
        <v>1238600</v>
      </c>
    </row>
    <row r="149" spans="1:13" s="12" customFormat="1" ht="31.5" hidden="1">
      <c r="A149" s="7"/>
      <c r="B149" s="4"/>
      <c r="C149" s="4"/>
      <c r="D149" s="17" t="s">
        <v>197</v>
      </c>
      <c r="E149" s="18" t="s">
        <v>195</v>
      </c>
      <c r="F149" s="19">
        <v>1238600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22">
        <f t="shared" si="56"/>
        <v>1238600</v>
      </c>
    </row>
    <row r="150" spans="1:13" s="12" customFormat="1" ht="17.25" customHeight="1">
      <c r="A150" s="7" t="s">
        <v>169</v>
      </c>
      <c r="B150" s="4" t="s">
        <v>11</v>
      </c>
      <c r="C150" s="4" t="s">
        <v>12</v>
      </c>
      <c r="D150" s="4" t="s">
        <v>168</v>
      </c>
      <c r="E150" s="42" t="s">
        <v>169</v>
      </c>
      <c r="F150" s="8">
        <f t="shared" ref="F150:L150" si="58">F151</f>
        <v>1179200</v>
      </c>
      <c r="G150" s="8">
        <f t="shared" si="58"/>
        <v>0</v>
      </c>
      <c r="H150" s="8">
        <f t="shared" si="58"/>
        <v>18.760000000000002</v>
      </c>
      <c r="I150" s="8">
        <f t="shared" si="58"/>
        <v>0</v>
      </c>
      <c r="J150" s="8">
        <f t="shared" si="58"/>
        <v>0</v>
      </c>
      <c r="K150" s="8">
        <f t="shared" si="58"/>
        <v>0</v>
      </c>
      <c r="L150" s="8">
        <f t="shared" si="58"/>
        <v>153672</v>
      </c>
      <c r="M150" s="22">
        <f t="shared" si="56"/>
        <v>1332890.76</v>
      </c>
    </row>
    <row r="151" spans="1:13" s="12" customFormat="1" ht="19.5" customHeight="1">
      <c r="A151" s="7" t="s">
        <v>171</v>
      </c>
      <c r="B151" s="4" t="s">
        <v>11</v>
      </c>
      <c r="C151" s="4" t="s">
        <v>12</v>
      </c>
      <c r="D151" s="4" t="s">
        <v>170</v>
      </c>
      <c r="E151" s="42" t="s">
        <v>171</v>
      </c>
      <c r="F151" s="8">
        <f t="shared" ref="F151:K151" si="59">F153+F154</f>
        <v>1179200</v>
      </c>
      <c r="G151" s="8">
        <f t="shared" si="59"/>
        <v>0</v>
      </c>
      <c r="H151" s="8">
        <f t="shared" si="59"/>
        <v>18.760000000000002</v>
      </c>
      <c r="I151" s="8">
        <f t="shared" si="59"/>
        <v>0</v>
      </c>
      <c r="J151" s="8">
        <f t="shared" si="59"/>
        <v>0</v>
      </c>
      <c r="K151" s="8">
        <f t="shared" si="59"/>
        <v>0</v>
      </c>
      <c r="L151" s="8">
        <f t="shared" ref="L151" si="60">L153+L154</f>
        <v>153672</v>
      </c>
      <c r="M151" s="22">
        <f t="shared" si="56"/>
        <v>1332890.76</v>
      </c>
    </row>
    <row r="152" spans="1:13" s="12" customFormat="1" ht="15.75">
      <c r="A152" s="7"/>
      <c r="B152" s="4"/>
      <c r="C152" s="4"/>
      <c r="D152" s="4"/>
      <c r="E152" s="42" t="s">
        <v>190</v>
      </c>
      <c r="F152" s="8"/>
      <c r="G152" s="8"/>
      <c r="H152" s="8"/>
      <c r="I152" s="8"/>
      <c r="J152" s="8"/>
      <c r="K152" s="8"/>
      <c r="L152" s="8"/>
      <c r="M152" s="22"/>
    </row>
    <row r="153" spans="1:13" s="12" customFormat="1" ht="37.5" hidden="1" customHeight="1">
      <c r="A153" s="7"/>
      <c r="B153" s="4"/>
      <c r="C153" s="4"/>
      <c r="D153" s="4"/>
      <c r="E153" s="42" t="s">
        <v>189</v>
      </c>
      <c r="F153" s="8">
        <v>88400</v>
      </c>
      <c r="G153" s="8">
        <v>0</v>
      </c>
      <c r="H153" s="8">
        <v>30.76</v>
      </c>
      <c r="I153" s="8">
        <v>0</v>
      </c>
      <c r="J153" s="8">
        <v>0</v>
      </c>
      <c r="K153" s="8">
        <v>0</v>
      </c>
      <c r="L153" s="8">
        <v>0</v>
      </c>
      <c r="M153" s="22">
        <f t="shared" si="56"/>
        <v>88430.76</v>
      </c>
    </row>
    <row r="154" spans="1:13" s="12" customFormat="1" ht="47.25">
      <c r="A154" s="7"/>
      <c r="B154" s="4"/>
      <c r="C154" s="4"/>
      <c r="D154" s="4"/>
      <c r="E154" s="42" t="s">
        <v>193</v>
      </c>
      <c r="F154" s="8">
        <v>1090800</v>
      </c>
      <c r="G154" s="8">
        <v>0</v>
      </c>
      <c r="H154" s="8">
        <v>-12</v>
      </c>
      <c r="I154" s="8">
        <v>0</v>
      </c>
      <c r="J154" s="8">
        <v>0</v>
      </c>
      <c r="K154" s="8">
        <v>0</v>
      </c>
      <c r="L154" s="8">
        <v>153672</v>
      </c>
      <c r="M154" s="22">
        <f t="shared" si="56"/>
        <v>1244460</v>
      </c>
    </row>
    <row r="155" spans="1:13" s="12" customFormat="1" ht="15.75">
      <c r="A155" s="7"/>
      <c r="B155" s="4"/>
      <c r="C155" s="4"/>
      <c r="D155" s="4" t="s">
        <v>205</v>
      </c>
      <c r="E155" s="42" t="s">
        <v>202</v>
      </c>
      <c r="F155" s="8">
        <f t="shared" ref="F155:L156" si="61">F156</f>
        <v>10464066.439999999</v>
      </c>
      <c r="G155" s="8">
        <f t="shared" si="61"/>
        <v>0</v>
      </c>
      <c r="H155" s="8">
        <f>H156+H158</f>
        <v>2744348</v>
      </c>
      <c r="I155" s="8">
        <f>I156+I158</f>
        <v>4981539.79</v>
      </c>
      <c r="J155" s="8">
        <f>J156+J158</f>
        <v>876783.36</v>
      </c>
      <c r="K155" s="8">
        <f>K156+K158</f>
        <v>-3952528</v>
      </c>
      <c r="L155" s="8">
        <f>L156+L158</f>
        <v>5704809.3700000001</v>
      </c>
      <c r="M155" s="22">
        <f t="shared" si="56"/>
        <v>20819018.960000001</v>
      </c>
    </row>
    <row r="156" spans="1:13" s="12" customFormat="1" ht="47.25">
      <c r="A156" s="7"/>
      <c r="B156" s="4"/>
      <c r="C156" s="4"/>
      <c r="D156" s="4" t="s">
        <v>206</v>
      </c>
      <c r="E156" s="42" t="s">
        <v>203</v>
      </c>
      <c r="F156" s="8">
        <f t="shared" si="61"/>
        <v>10464066.439999999</v>
      </c>
      <c r="G156" s="8">
        <f t="shared" si="61"/>
        <v>0</v>
      </c>
      <c r="H156" s="8">
        <f t="shared" si="61"/>
        <v>475000</v>
      </c>
      <c r="I156" s="8">
        <f t="shared" si="61"/>
        <v>3955132.69</v>
      </c>
      <c r="J156" s="8">
        <f t="shared" si="61"/>
        <v>663447.36</v>
      </c>
      <c r="K156" s="8">
        <f t="shared" si="61"/>
        <v>-3952528</v>
      </c>
      <c r="L156" s="8">
        <f t="shared" si="61"/>
        <v>3741604.37</v>
      </c>
      <c r="M156" s="22">
        <f t="shared" si="56"/>
        <v>15346722.859999999</v>
      </c>
    </row>
    <row r="157" spans="1:13" s="36" customFormat="1" ht="48" customHeight="1">
      <c r="D157" s="4" t="s">
        <v>207</v>
      </c>
      <c r="E157" s="44" t="s">
        <v>204</v>
      </c>
      <c r="F157" s="21">
        <v>10464066.439999999</v>
      </c>
      <c r="G157" s="21">
        <v>0</v>
      </c>
      <c r="H157" s="21">
        <v>475000</v>
      </c>
      <c r="I157" s="21">
        <v>3955132.69</v>
      </c>
      <c r="J157" s="21">
        <v>663447.36</v>
      </c>
      <c r="K157" s="21">
        <v>-3952528</v>
      </c>
      <c r="L157" s="21">
        <v>3741604.37</v>
      </c>
      <c r="M157" s="22">
        <f t="shared" si="56"/>
        <v>15346722.859999999</v>
      </c>
    </row>
    <row r="158" spans="1:13" s="36" customFormat="1" ht="15.75">
      <c r="D158" s="4" t="s">
        <v>243</v>
      </c>
      <c r="E158" s="20" t="s">
        <v>246</v>
      </c>
      <c r="F158" s="21">
        <f>F159</f>
        <v>0</v>
      </c>
      <c r="G158" s="21">
        <f t="shared" ref="G158:L158" si="62">G159</f>
        <v>0</v>
      </c>
      <c r="H158" s="21">
        <f t="shared" si="62"/>
        <v>2269348</v>
      </c>
      <c r="I158" s="21">
        <f t="shared" si="62"/>
        <v>1026407.1</v>
      </c>
      <c r="J158" s="21">
        <f t="shared" si="62"/>
        <v>213336</v>
      </c>
      <c r="K158" s="21">
        <f t="shared" si="62"/>
        <v>0</v>
      </c>
      <c r="L158" s="21">
        <f t="shared" si="62"/>
        <v>1963205</v>
      </c>
      <c r="M158" s="22">
        <f t="shared" si="56"/>
        <v>5472296.0999999996</v>
      </c>
    </row>
    <row r="159" spans="1:13" s="36" customFormat="1" ht="31.5">
      <c r="D159" s="4" t="s">
        <v>242</v>
      </c>
      <c r="E159" s="20" t="s">
        <v>245</v>
      </c>
      <c r="F159" s="21">
        <f>F161</f>
        <v>0</v>
      </c>
      <c r="G159" s="21">
        <f t="shared" ref="G159:H159" si="63">G161</f>
        <v>0</v>
      </c>
      <c r="H159" s="21">
        <f t="shared" si="63"/>
        <v>2269348</v>
      </c>
      <c r="I159" s="21">
        <f>I161+I162+I163</f>
        <v>1026407.1</v>
      </c>
      <c r="J159" s="21">
        <f>J161+J162+J163</f>
        <v>213336</v>
      </c>
      <c r="K159" s="21">
        <f>K161+K162+K163</f>
        <v>0</v>
      </c>
      <c r="L159" s="21">
        <f>L161+L162+L163</f>
        <v>1963205</v>
      </c>
      <c r="M159" s="22">
        <f t="shared" si="56"/>
        <v>5472296.0999999996</v>
      </c>
    </row>
    <row r="160" spans="1:13" s="36" customFormat="1" ht="15.75">
      <c r="D160" s="4"/>
      <c r="E160" s="20" t="s">
        <v>190</v>
      </c>
      <c r="F160" s="21"/>
      <c r="G160" s="21"/>
      <c r="H160" s="21"/>
      <c r="I160" s="21"/>
      <c r="J160" s="21"/>
      <c r="K160" s="21"/>
      <c r="L160" s="21"/>
      <c r="M160" s="22"/>
    </row>
    <row r="161" spans="4:13" s="36" customFormat="1" ht="48" customHeight="1">
      <c r="D161" s="4"/>
      <c r="E161" s="20" t="s">
        <v>244</v>
      </c>
      <c r="F161" s="21">
        <v>0</v>
      </c>
      <c r="G161" s="21">
        <v>0</v>
      </c>
      <c r="H161" s="21">
        <v>2269348</v>
      </c>
      <c r="I161" s="21">
        <v>0</v>
      </c>
      <c r="J161" s="21">
        <v>213336</v>
      </c>
      <c r="K161" s="21">
        <v>0</v>
      </c>
      <c r="L161" s="21">
        <v>1963205</v>
      </c>
      <c r="M161" s="22">
        <f t="shared" si="56"/>
        <v>4445889</v>
      </c>
    </row>
    <row r="162" spans="4:13" s="36" customFormat="1" ht="15.75" hidden="1">
      <c r="D162" s="4"/>
      <c r="E162" s="20" t="s">
        <v>261</v>
      </c>
      <c r="F162" s="21">
        <v>0</v>
      </c>
      <c r="G162" s="21">
        <v>0</v>
      </c>
      <c r="H162" s="21">
        <v>0</v>
      </c>
      <c r="I162" s="21">
        <v>665853</v>
      </c>
      <c r="J162" s="21">
        <v>0</v>
      </c>
      <c r="K162" s="21">
        <v>0</v>
      </c>
      <c r="L162" s="21">
        <v>0</v>
      </c>
      <c r="M162" s="22">
        <f t="shared" si="56"/>
        <v>665853</v>
      </c>
    </row>
    <row r="163" spans="4:13" s="36" customFormat="1" ht="31.5" hidden="1">
      <c r="D163" s="4"/>
      <c r="E163" s="20" t="s">
        <v>262</v>
      </c>
      <c r="F163" s="21">
        <v>0</v>
      </c>
      <c r="G163" s="21">
        <v>0</v>
      </c>
      <c r="H163" s="21">
        <v>0</v>
      </c>
      <c r="I163" s="21">
        <v>360554.1</v>
      </c>
      <c r="J163" s="21">
        <v>0</v>
      </c>
      <c r="K163" s="21">
        <v>0</v>
      </c>
      <c r="L163" s="21">
        <v>0</v>
      </c>
      <c r="M163" s="22">
        <f t="shared" si="56"/>
        <v>360554.1</v>
      </c>
    </row>
    <row r="164" spans="4:13" s="25" customFormat="1" ht="15.75" hidden="1">
      <c r="D164" s="26" t="s">
        <v>212</v>
      </c>
      <c r="E164" s="27" t="s">
        <v>213</v>
      </c>
      <c r="F164" s="28">
        <v>0</v>
      </c>
      <c r="G164" s="28">
        <f>G165</f>
        <v>281189.51</v>
      </c>
      <c r="H164" s="28">
        <f>H165</f>
        <v>0</v>
      </c>
      <c r="I164" s="28">
        <f>I165</f>
        <v>0</v>
      </c>
      <c r="J164" s="28">
        <f>J165</f>
        <v>0</v>
      </c>
      <c r="K164" s="28">
        <f>K165</f>
        <v>100000</v>
      </c>
      <c r="L164" s="28">
        <f>L165</f>
        <v>0</v>
      </c>
      <c r="M164" s="15">
        <f t="shared" si="56"/>
        <v>381189.51</v>
      </c>
    </row>
    <row r="165" spans="4:13" s="36" customFormat="1" ht="15.75" hidden="1">
      <c r="D165" s="23" t="s">
        <v>226</v>
      </c>
      <c r="E165" s="24" t="s">
        <v>214</v>
      </c>
      <c r="F165" s="21">
        <v>0</v>
      </c>
      <c r="G165" s="21">
        <f>G166+G167</f>
        <v>281189.51</v>
      </c>
      <c r="H165" s="21">
        <f>H166+H167</f>
        <v>0</v>
      </c>
      <c r="I165" s="21">
        <f>I166+I167</f>
        <v>0</v>
      </c>
      <c r="J165" s="21">
        <f>J166+J167</f>
        <v>0</v>
      </c>
      <c r="K165" s="21">
        <f>K166+K167</f>
        <v>100000</v>
      </c>
      <c r="L165" s="21">
        <f>L166+L167</f>
        <v>0</v>
      </c>
      <c r="M165" s="22">
        <f t="shared" si="56"/>
        <v>381189.51</v>
      </c>
    </row>
    <row r="166" spans="4:13" s="36" customFormat="1" ht="31.5" hidden="1">
      <c r="D166" s="23" t="s">
        <v>216</v>
      </c>
      <c r="E166" s="24" t="s">
        <v>215</v>
      </c>
      <c r="F166" s="21">
        <v>0</v>
      </c>
      <c r="G166" s="21">
        <v>278374.8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2">
        <f t="shared" si="56"/>
        <v>278374.8</v>
      </c>
    </row>
    <row r="167" spans="4:13" s="36" customFormat="1" ht="15.75" hidden="1">
      <c r="D167" s="23" t="s">
        <v>217</v>
      </c>
      <c r="E167" s="24" t="s">
        <v>214</v>
      </c>
      <c r="F167" s="21">
        <v>0</v>
      </c>
      <c r="G167" s="21">
        <v>2814.71</v>
      </c>
      <c r="H167" s="21">
        <v>0</v>
      </c>
      <c r="I167" s="21">
        <v>0</v>
      </c>
      <c r="J167" s="21">
        <v>0</v>
      </c>
      <c r="K167" s="21">
        <v>100000</v>
      </c>
      <c r="L167" s="21">
        <v>0</v>
      </c>
      <c r="M167" s="22">
        <f t="shared" si="56"/>
        <v>102814.71</v>
      </c>
    </row>
  </sheetData>
  <mergeCells count="14">
    <mergeCell ref="D4:M4"/>
    <mergeCell ref="G6:G8"/>
    <mergeCell ref="M6:M8"/>
    <mergeCell ref="F6:F8"/>
    <mergeCell ref="A6:A8"/>
    <mergeCell ref="B6:B8"/>
    <mergeCell ref="D6:D8"/>
    <mergeCell ref="C6:C8"/>
    <mergeCell ref="E6:E8"/>
    <mergeCell ref="H6:H8"/>
    <mergeCell ref="I6:I8"/>
    <mergeCell ref="J6:J8"/>
    <mergeCell ref="K6:K8"/>
    <mergeCell ref="L6:L8"/>
  </mergeCells>
  <pageMargins left="0.39370078740157483" right="0.39370078740157483" top="0.59055118110236227" bottom="0.59055118110236227" header="0.39370078740157483" footer="0.3937007874015748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5"/>
  <sheetViews>
    <sheetView workbookViewId="0">
      <selection activeCell="P92" sqref="P92"/>
    </sheetView>
  </sheetViews>
  <sheetFormatPr defaultColWidth="9.140625" defaultRowHeight="18" customHeight="1"/>
  <cols>
    <col min="1" max="1" width="32.42578125" style="30" customWidth="1"/>
    <col min="2" max="2" width="80.7109375" style="30" customWidth="1"/>
    <col min="3" max="3" width="15.42578125" style="30" hidden="1" customWidth="1"/>
    <col min="4" max="4" width="16.140625" style="30" hidden="1" customWidth="1"/>
    <col min="5" max="5" width="16.42578125" style="30" hidden="1" customWidth="1"/>
    <col min="6" max="7" width="23.42578125" style="30" hidden="1" customWidth="1"/>
    <col min="8" max="8" width="15.42578125" style="30" bestFit="1" customWidth="1"/>
    <col min="9" max="9" width="15.42578125" style="30" hidden="1" customWidth="1"/>
    <col min="10" max="13" width="23.42578125" style="30" hidden="1" customWidth="1"/>
    <col min="14" max="14" width="16.28515625" style="30" customWidth="1"/>
    <col min="15" max="15" width="9.140625" style="30"/>
    <col min="16" max="16" width="15.42578125" style="30" bestFit="1" customWidth="1"/>
    <col min="17" max="16384" width="9.140625" style="30"/>
  </cols>
  <sheetData>
    <row r="1" spans="1:16" ht="15.75">
      <c r="A1" s="1"/>
      <c r="B1" s="1"/>
      <c r="C1" s="9"/>
      <c r="D1" s="9"/>
      <c r="E1" s="9"/>
      <c r="F1" s="9"/>
      <c r="G1" s="9"/>
      <c r="H1" s="9" t="s">
        <v>254</v>
      </c>
    </row>
    <row r="2" spans="1:16" ht="15.75">
      <c r="A2" s="1"/>
      <c r="B2" s="1"/>
      <c r="C2" s="9"/>
      <c r="D2" s="9"/>
      <c r="E2" s="9"/>
      <c r="F2" s="9"/>
      <c r="G2" s="9"/>
      <c r="H2" s="9" t="s">
        <v>0</v>
      </c>
    </row>
    <row r="3" spans="1:16" ht="15.75">
      <c r="A3" s="1"/>
      <c r="B3" s="1"/>
      <c r="C3" s="9"/>
      <c r="D3" s="9"/>
      <c r="E3" s="9"/>
      <c r="F3" s="9"/>
      <c r="G3" s="9"/>
      <c r="H3" s="9" t="s">
        <v>296</v>
      </c>
    </row>
    <row r="4" spans="1:16" ht="15.75">
      <c r="A4" s="1"/>
      <c r="B4" s="1"/>
      <c r="C4" s="9"/>
      <c r="D4" s="9"/>
      <c r="E4" s="9"/>
      <c r="F4" s="9"/>
      <c r="G4" s="9"/>
      <c r="H4" s="9"/>
    </row>
    <row r="5" spans="1:16" ht="15.75">
      <c r="A5" s="1"/>
      <c r="B5" s="1"/>
      <c r="C5" s="9"/>
      <c r="D5" s="9"/>
      <c r="E5" s="9"/>
      <c r="F5" s="9"/>
      <c r="G5" s="9"/>
      <c r="H5" s="9"/>
    </row>
    <row r="6" spans="1:16" ht="18.75" customHeight="1">
      <c r="A6" s="46" t="s">
        <v>250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6" ht="15"/>
    <row r="8" spans="1:16" s="31" customFormat="1" ht="15.75" customHeight="1">
      <c r="A8" s="47" t="s">
        <v>3</v>
      </c>
      <c r="B8" s="47" t="s">
        <v>8</v>
      </c>
      <c r="C8" s="47" t="s">
        <v>247</v>
      </c>
      <c r="D8" s="47" t="s">
        <v>227</v>
      </c>
      <c r="E8" s="47" t="s">
        <v>255</v>
      </c>
      <c r="F8" s="47" t="s">
        <v>264</v>
      </c>
      <c r="G8" s="47" t="s">
        <v>285</v>
      </c>
      <c r="H8" s="47" t="s">
        <v>247</v>
      </c>
      <c r="I8" s="47" t="s">
        <v>248</v>
      </c>
      <c r="J8" s="47" t="s">
        <v>227</v>
      </c>
      <c r="K8" s="47" t="s">
        <v>274</v>
      </c>
      <c r="L8" s="47" t="s">
        <v>264</v>
      </c>
      <c r="M8" s="47" t="s">
        <v>285</v>
      </c>
      <c r="N8" s="47" t="s">
        <v>248</v>
      </c>
    </row>
    <row r="9" spans="1:16" s="31" customFormat="1" ht="15.75">
      <c r="A9" s="47"/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6" s="31" customFormat="1" ht="15.75">
      <c r="A10" s="47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6" s="31" customFormat="1" ht="19.5" customHeight="1">
      <c r="A11" s="11" t="s">
        <v>4</v>
      </c>
      <c r="B11" s="11" t="s">
        <v>5</v>
      </c>
      <c r="C11" s="11" t="s">
        <v>6</v>
      </c>
      <c r="D11" s="11" t="s">
        <v>6</v>
      </c>
      <c r="E11" s="11"/>
      <c r="F11" s="11"/>
      <c r="G11" s="11"/>
      <c r="H11" s="11" t="s">
        <v>6</v>
      </c>
      <c r="I11" s="11" t="s">
        <v>7</v>
      </c>
      <c r="J11" s="11" t="s">
        <v>7</v>
      </c>
      <c r="K11" s="11"/>
      <c r="L11" s="11"/>
      <c r="M11" s="11"/>
      <c r="N11" s="11" t="s">
        <v>7</v>
      </c>
    </row>
    <row r="12" spans="1:16" s="32" customFormat="1" ht="19.5" customHeight="1">
      <c r="A12" s="14"/>
      <c r="B12" s="40" t="s">
        <v>10</v>
      </c>
      <c r="C12" s="15">
        <f>C13+C82</f>
        <v>321092500</v>
      </c>
      <c r="D12" s="15">
        <f>D13+D82</f>
        <v>22625031.120000001</v>
      </c>
      <c r="E12" s="15">
        <f>E13+E82</f>
        <v>4500000</v>
      </c>
      <c r="F12" s="15">
        <f>F13+F82</f>
        <v>0</v>
      </c>
      <c r="G12" s="15">
        <f>G13+G82</f>
        <v>20226427</v>
      </c>
      <c r="H12" s="15">
        <f>C12+D12+E12+F12+G12</f>
        <v>368443958.12</v>
      </c>
      <c r="I12" s="15">
        <f>I13+I82</f>
        <v>323929000</v>
      </c>
      <c r="J12" s="15">
        <f>J13+J82</f>
        <v>2269338.12</v>
      </c>
      <c r="K12" s="15">
        <f>K13+K82</f>
        <v>3000000</v>
      </c>
      <c r="L12" s="15">
        <f>L13+L82</f>
        <v>88727200</v>
      </c>
      <c r="M12" s="15">
        <f>M13+M82</f>
        <v>9446044</v>
      </c>
      <c r="N12" s="15">
        <f>I12+J12+K12+L12+M12</f>
        <v>427371582.12</v>
      </c>
      <c r="P12" s="35"/>
    </row>
    <row r="13" spans="1:16" s="31" customFormat="1" ht="24.75" hidden="1" customHeight="1">
      <c r="A13" s="29" t="s">
        <v>13</v>
      </c>
      <c r="B13" s="41" t="s">
        <v>14</v>
      </c>
      <c r="C13" s="6">
        <f>C14+C19+C29+C34+C38+C41+C57+C63+C70+C79</f>
        <v>52056900</v>
      </c>
      <c r="D13" s="6">
        <f>D14+D19+D29+D34+D38+D41+D57+D63+D70+D79</f>
        <v>0</v>
      </c>
      <c r="E13" s="6">
        <f>E14+E19+E29+E34+E38+E41+E57+E63+E70+E79</f>
        <v>0</v>
      </c>
      <c r="F13" s="6">
        <f>F14+F19+F29+F34+F38+F41+F57+F63+F70+F79</f>
        <v>0</v>
      </c>
      <c r="G13" s="6">
        <f>G14+G19+G29+G34+G38+G41+G57+G63+G70+G79</f>
        <v>0</v>
      </c>
      <c r="H13" s="15">
        <f t="shared" ref="H13:H76" si="0">C13+D13+E13+F13+G13</f>
        <v>52056900</v>
      </c>
      <c r="I13" s="6">
        <f>I14+I19+I29+I34+I38+I41+I57+I63+I70+I79</f>
        <v>52248100</v>
      </c>
      <c r="J13" s="6">
        <f>J14+J19+J29+J34+J38+J41+J57+J63+J70+J79</f>
        <v>0</v>
      </c>
      <c r="K13" s="6">
        <f>K14+K19+K29+K34+K38+K41+K57+K63+K70+K79</f>
        <v>0</v>
      </c>
      <c r="L13" s="6">
        <f>L14+L19+L29+L34+L38+L41+L57+L63+L70+L79</f>
        <v>0</v>
      </c>
      <c r="M13" s="6">
        <f>M14+M19+M29+M34+M38+M41+M57+M63+M70+M79</f>
        <v>0</v>
      </c>
      <c r="N13" s="15">
        <f t="shared" ref="N13:N76" si="1">I13+J13+K13+L13+M13</f>
        <v>52248100</v>
      </c>
    </row>
    <row r="14" spans="1:16" s="31" customFormat="1" ht="23.25" hidden="1" customHeight="1">
      <c r="A14" s="29" t="s">
        <v>15</v>
      </c>
      <c r="B14" s="41" t="s">
        <v>16</v>
      </c>
      <c r="C14" s="6">
        <f>C15</f>
        <v>14692100</v>
      </c>
      <c r="D14" s="6">
        <f>D15</f>
        <v>0</v>
      </c>
      <c r="E14" s="6">
        <f>E15</f>
        <v>0</v>
      </c>
      <c r="F14" s="6">
        <f>F15</f>
        <v>0</v>
      </c>
      <c r="G14" s="6">
        <f>G15</f>
        <v>0</v>
      </c>
      <c r="H14" s="15">
        <f t="shared" si="0"/>
        <v>14692100</v>
      </c>
      <c r="I14" s="6">
        <f>I15</f>
        <v>14706800</v>
      </c>
      <c r="J14" s="6">
        <f>J15</f>
        <v>0</v>
      </c>
      <c r="K14" s="6">
        <f>K15</f>
        <v>0</v>
      </c>
      <c r="L14" s="6">
        <f>L15</f>
        <v>0</v>
      </c>
      <c r="M14" s="6">
        <f>M15</f>
        <v>0</v>
      </c>
      <c r="N14" s="15">
        <f t="shared" si="1"/>
        <v>14706800</v>
      </c>
    </row>
    <row r="15" spans="1:16" s="31" customFormat="1" ht="21.75" hidden="1" customHeight="1">
      <c r="A15" s="4" t="s">
        <v>17</v>
      </c>
      <c r="B15" s="42" t="s">
        <v>18</v>
      </c>
      <c r="C15" s="8">
        <f>C16+C17+C18</f>
        <v>14692100</v>
      </c>
      <c r="D15" s="8">
        <f>D16+D17+D18</f>
        <v>0</v>
      </c>
      <c r="E15" s="8">
        <f>E16+E17+E18</f>
        <v>0</v>
      </c>
      <c r="F15" s="8">
        <f>F16+F17+F18</f>
        <v>0</v>
      </c>
      <c r="G15" s="8">
        <f>G16+G17+G18</f>
        <v>0</v>
      </c>
      <c r="H15" s="22">
        <f t="shared" si="0"/>
        <v>14692100</v>
      </c>
      <c r="I15" s="8">
        <f>I16+I17+I18</f>
        <v>14706800</v>
      </c>
      <c r="J15" s="8">
        <f>J16+J17+J18</f>
        <v>0</v>
      </c>
      <c r="K15" s="8">
        <f>K16+K17+K18</f>
        <v>0</v>
      </c>
      <c r="L15" s="8">
        <f>L16+L17+L18</f>
        <v>0</v>
      </c>
      <c r="M15" s="8">
        <f>M16+M17+M18</f>
        <v>0</v>
      </c>
      <c r="N15" s="22">
        <f t="shared" si="1"/>
        <v>14706800</v>
      </c>
    </row>
    <row r="16" spans="1:16" s="31" customFormat="1" ht="72" hidden="1" customHeight="1">
      <c r="A16" s="4" t="s">
        <v>19</v>
      </c>
      <c r="B16" s="42" t="s">
        <v>20</v>
      </c>
      <c r="C16" s="8">
        <v>14589200</v>
      </c>
      <c r="D16" s="8">
        <v>0</v>
      </c>
      <c r="E16" s="8">
        <v>0</v>
      </c>
      <c r="F16" s="8">
        <v>0</v>
      </c>
      <c r="G16" s="8">
        <v>0</v>
      </c>
      <c r="H16" s="22">
        <f t="shared" si="0"/>
        <v>14589200</v>
      </c>
      <c r="I16" s="8">
        <v>14603900</v>
      </c>
      <c r="J16" s="8">
        <v>0</v>
      </c>
      <c r="K16" s="8">
        <v>0</v>
      </c>
      <c r="L16" s="8">
        <v>0</v>
      </c>
      <c r="M16" s="8">
        <v>0</v>
      </c>
      <c r="N16" s="22">
        <f t="shared" si="1"/>
        <v>14603900</v>
      </c>
    </row>
    <row r="17" spans="1:14" s="31" customFormat="1" ht="99.75" hidden="1" customHeight="1">
      <c r="A17" s="4" t="s">
        <v>21</v>
      </c>
      <c r="B17" s="42" t="s">
        <v>22</v>
      </c>
      <c r="C17" s="8">
        <v>44100</v>
      </c>
      <c r="D17" s="8">
        <v>0</v>
      </c>
      <c r="E17" s="8">
        <v>0</v>
      </c>
      <c r="F17" s="8">
        <v>0</v>
      </c>
      <c r="G17" s="8">
        <v>0</v>
      </c>
      <c r="H17" s="22">
        <f t="shared" si="0"/>
        <v>44100</v>
      </c>
      <c r="I17" s="8">
        <v>44100</v>
      </c>
      <c r="J17" s="8">
        <v>0</v>
      </c>
      <c r="K17" s="8">
        <v>0</v>
      </c>
      <c r="L17" s="8">
        <v>0</v>
      </c>
      <c r="M17" s="8">
        <v>0</v>
      </c>
      <c r="N17" s="22">
        <f t="shared" si="1"/>
        <v>44100</v>
      </c>
    </row>
    <row r="18" spans="1:14" s="31" customFormat="1" ht="41.25" hidden="1" customHeight="1">
      <c r="A18" s="4" t="s">
        <v>23</v>
      </c>
      <c r="B18" s="42" t="s">
        <v>24</v>
      </c>
      <c r="C18" s="8">
        <v>58800</v>
      </c>
      <c r="D18" s="8">
        <v>0</v>
      </c>
      <c r="E18" s="8">
        <v>0</v>
      </c>
      <c r="F18" s="8">
        <v>0</v>
      </c>
      <c r="G18" s="8">
        <v>0</v>
      </c>
      <c r="H18" s="22">
        <f t="shared" si="0"/>
        <v>58800</v>
      </c>
      <c r="I18" s="8">
        <v>58800</v>
      </c>
      <c r="J18" s="8">
        <v>0</v>
      </c>
      <c r="K18" s="8">
        <v>0</v>
      </c>
      <c r="L18" s="8">
        <v>0</v>
      </c>
      <c r="M18" s="8">
        <v>0</v>
      </c>
      <c r="N18" s="22">
        <f t="shared" si="1"/>
        <v>58800</v>
      </c>
    </row>
    <row r="19" spans="1:14" s="31" customFormat="1" ht="33.4" hidden="1" customHeight="1">
      <c r="A19" s="29" t="s">
        <v>25</v>
      </c>
      <c r="B19" s="41" t="s">
        <v>26</v>
      </c>
      <c r="C19" s="6">
        <f>C20</f>
        <v>4140400</v>
      </c>
      <c r="D19" s="6">
        <f>D20</f>
        <v>0</v>
      </c>
      <c r="E19" s="6">
        <f>E20</f>
        <v>0</v>
      </c>
      <c r="F19" s="6">
        <f>F20</f>
        <v>0</v>
      </c>
      <c r="G19" s="6">
        <f>G20</f>
        <v>0</v>
      </c>
      <c r="H19" s="15">
        <f t="shared" si="0"/>
        <v>4140400</v>
      </c>
      <c r="I19" s="6">
        <f>I20</f>
        <v>4305200</v>
      </c>
      <c r="J19" s="6">
        <f>J20</f>
        <v>0</v>
      </c>
      <c r="K19" s="6">
        <f>K20</f>
        <v>0</v>
      </c>
      <c r="L19" s="6">
        <f>L20</f>
        <v>0</v>
      </c>
      <c r="M19" s="6">
        <f>M20</f>
        <v>0</v>
      </c>
      <c r="N19" s="15">
        <f t="shared" si="1"/>
        <v>4305200</v>
      </c>
    </row>
    <row r="20" spans="1:14" s="31" customFormat="1" ht="33.4" hidden="1" customHeight="1">
      <c r="A20" s="4" t="s">
        <v>27</v>
      </c>
      <c r="B20" s="43" t="s">
        <v>28</v>
      </c>
      <c r="C20" s="8">
        <f>C21+C23+C25+C27</f>
        <v>4140400</v>
      </c>
      <c r="D20" s="8">
        <f>D21+D23+D25+D27</f>
        <v>0</v>
      </c>
      <c r="E20" s="8">
        <f>E21+E23+E25+E27</f>
        <v>0</v>
      </c>
      <c r="F20" s="8">
        <f>F21+F23+F25+F27</f>
        <v>0</v>
      </c>
      <c r="G20" s="8">
        <f>G21+G23+G25+G27</f>
        <v>0</v>
      </c>
      <c r="H20" s="22">
        <f t="shared" si="0"/>
        <v>4140400</v>
      </c>
      <c r="I20" s="8">
        <f>I21+I23+I25+I27</f>
        <v>4305200</v>
      </c>
      <c r="J20" s="8">
        <f>J21+J23+J25+J27</f>
        <v>0</v>
      </c>
      <c r="K20" s="8">
        <f>K21+K23+K25+K27</f>
        <v>0</v>
      </c>
      <c r="L20" s="8">
        <f>L21+L23+L25+L27</f>
        <v>0</v>
      </c>
      <c r="M20" s="8">
        <f>M21+M23+M25+M27</f>
        <v>0</v>
      </c>
      <c r="N20" s="22">
        <f t="shared" si="1"/>
        <v>4305200</v>
      </c>
    </row>
    <row r="21" spans="1:14" s="31" customFormat="1" ht="66.95" hidden="1" customHeight="1">
      <c r="A21" s="4" t="s">
        <v>29</v>
      </c>
      <c r="B21" s="42" t="s">
        <v>30</v>
      </c>
      <c r="C21" s="8">
        <v>1741000</v>
      </c>
      <c r="D21" s="8">
        <v>0</v>
      </c>
      <c r="E21" s="8">
        <v>0</v>
      </c>
      <c r="F21" s="8">
        <v>0</v>
      </c>
      <c r="G21" s="8">
        <v>0</v>
      </c>
      <c r="H21" s="22">
        <f t="shared" si="0"/>
        <v>1741000</v>
      </c>
      <c r="I21" s="8">
        <v>1812200</v>
      </c>
      <c r="J21" s="8">
        <v>0</v>
      </c>
      <c r="K21" s="8">
        <v>0</v>
      </c>
      <c r="L21" s="8">
        <v>0</v>
      </c>
      <c r="M21" s="8">
        <v>0</v>
      </c>
      <c r="N21" s="22">
        <f t="shared" si="1"/>
        <v>1812200</v>
      </c>
    </row>
    <row r="22" spans="1:14" s="31" customFormat="1" ht="98.25" hidden="1" customHeight="1">
      <c r="A22" s="4" t="s">
        <v>218</v>
      </c>
      <c r="B22" s="42" t="s">
        <v>219</v>
      </c>
      <c r="C22" s="8">
        <v>0</v>
      </c>
      <c r="D22" s="8">
        <v>1741000</v>
      </c>
      <c r="E22" s="8">
        <v>0</v>
      </c>
      <c r="F22" s="8">
        <v>0</v>
      </c>
      <c r="G22" s="8">
        <v>0</v>
      </c>
      <c r="H22" s="22">
        <f t="shared" si="0"/>
        <v>1741000</v>
      </c>
      <c r="I22" s="8">
        <v>0</v>
      </c>
      <c r="J22" s="8">
        <v>1812200</v>
      </c>
      <c r="K22" s="8">
        <v>0</v>
      </c>
      <c r="L22" s="8">
        <v>0</v>
      </c>
      <c r="M22" s="8">
        <v>0</v>
      </c>
      <c r="N22" s="22">
        <f t="shared" si="1"/>
        <v>1812200</v>
      </c>
    </row>
    <row r="23" spans="1:14" s="31" customFormat="1" ht="83.65" hidden="1" customHeight="1">
      <c r="A23" s="4" t="s">
        <v>31</v>
      </c>
      <c r="B23" s="42" t="s">
        <v>32</v>
      </c>
      <c r="C23" s="8">
        <v>12100</v>
      </c>
      <c r="D23" s="8">
        <v>0</v>
      </c>
      <c r="E23" s="8">
        <v>0</v>
      </c>
      <c r="F23" s="8">
        <v>0</v>
      </c>
      <c r="G23" s="8">
        <v>0</v>
      </c>
      <c r="H23" s="22">
        <f t="shared" si="0"/>
        <v>12100</v>
      </c>
      <c r="I23" s="8">
        <v>12600</v>
      </c>
      <c r="J23" s="8">
        <v>0</v>
      </c>
      <c r="K23" s="8">
        <v>0</v>
      </c>
      <c r="L23" s="8">
        <v>0</v>
      </c>
      <c r="M23" s="8">
        <v>0</v>
      </c>
      <c r="N23" s="22">
        <f t="shared" si="1"/>
        <v>12600</v>
      </c>
    </row>
    <row r="24" spans="1:14" s="31" customFormat="1" ht="110.25" hidden="1">
      <c r="A24" s="4" t="s">
        <v>220</v>
      </c>
      <c r="B24" s="42" t="s">
        <v>251</v>
      </c>
      <c r="C24" s="8">
        <v>0</v>
      </c>
      <c r="D24" s="8">
        <v>12100</v>
      </c>
      <c r="E24" s="8">
        <v>0</v>
      </c>
      <c r="F24" s="8">
        <v>0</v>
      </c>
      <c r="G24" s="8">
        <v>0</v>
      </c>
      <c r="H24" s="22">
        <f t="shared" si="0"/>
        <v>12100</v>
      </c>
      <c r="I24" s="8">
        <v>0</v>
      </c>
      <c r="J24" s="8">
        <v>12600</v>
      </c>
      <c r="K24" s="8">
        <v>0</v>
      </c>
      <c r="L24" s="8">
        <v>0</v>
      </c>
      <c r="M24" s="8">
        <v>0</v>
      </c>
      <c r="N24" s="22">
        <f t="shared" si="1"/>
        <v>12600</v>
      </c>
    </row>
    <row r="25" spans="1:14" s="31" customFormat="1" ht="66.95" hidden="1" customHeight="1">
      <c r="A25" s="4" t="s">
        <v>33</v>
      </c>
      <c r="B25" s="42" t="s">
        <v>34</v>
      </c>
      <c r="C25" s="8">
        <v>2696700</v>
      </c>
      <c r="D25" s="8">
        <v>0</v>
      </c>
      <c r="E25" s="8">
        <v>0</v>
      </c>
      <c r="F25" s="8">
        <v>0</v>
      </c>
      <c r="G25" s="8">
        <v>0</v>
      </c>
      <c r="H25" s="22">
        <f t="shared" si="0"/>
        <v>2696700</v>
      </c>
      <c r="I25" s="8">
        <v>2807200</v>
      </c>
      <c r="J25" s="8">
        <v>0</v>
      </c>
      <c r="K25" s="8">
        <v>0</v>
      </c>
      <c r="L25" s="8">
        <v>0</v>
      </c>
      <c r="M25" s="8">
        <v>0</v>
      </c>
      <c r="N25" s="22">
        <f t="shared" si="1"/>
        <v>2807200</v>
      </c>
    </row>
    <row r="26" spans="1:14" s="31" customFormat="1" ht="94.5" hidden="1">
      <c r="A26" s="4" t="s">
        <v>222</v>
      </c>
      <c r="B26" s="42" t="s">
        <v>252</v>
      </c>
      <c r="C26" s="8">
        <v>0</v>
      </c>
      <c r="D26" s="8">
        <v>2696700</v>
      </c>
      <c r="E26" s="8">
        <v>0</v>
      </c>
      <c r="F26" s="8">
        <v>0</v>
      </c>
      <c r="G26" s="8">
        <v>0</v>
      </c>
      <c r="H26" s="22">
        <f t="shared" si="0"/>
        <v>2696700</v>
      </c>
      <c r="I26" s="8">
        <v>0</v>
      </c>
      <c r="J26" s="8">
        <v>2807200</v>
      </c>
      <c r="K26" s="8">
        <v>0</v>
      </c>
      <c r="L26" s="8">
        <v>0</v>
      </c>
      <c r="M26" s="8">
        <v>0</v>
      </c>
      <c r="N26" s="22">
        <f t="shared" si="1"/>
        <v>2807200</v>
      </c>
    </row>
    <row r="27" spans="1:14" s="31" customFormat="1" ht="66.95" hidden="1" customHeight="1">
      <c r="A27" s="4" t="s">
        <v>35</v>
      </c>
      <c r="B27" s="42" t="s">
        <v>36</v>
      </c>
      <c r="C27" s="8">
        <v>-309400</v>
      </c>
      <c r="D27" s="8">
        <v>0</v>
      </c>
      <c r="E27" s="8">
        <v>0</v>
      </c>
      <c r="F27" s="8">
        <v>0</v>
      </c>
      <c r="G27" s="8">
        <v>0</v>
      </c>
      <c r="H27" s="22">
        <f t="shared" si="0"/>
        <v>-309400</v>
      </c>
      <c r="I27" s="8">
        <v>-326800</v>
      </c>
      <c r="J27" s="8">
        <v>0</v>
      </c>
      <c r="K27" s="8">
        <v>0</v>
      </c>
      <c r="L27" s="8">
        <v>0</v>
      </c>
      <c r="M27" s="8">
        <v>0</v>
      </c>
      <c r="N27" s="22">
        <f t="shared" si="1"/>
        <v>-326800</v>
      </c>
    </row>
    <row r="28" spans="1:14" s="31" customFormat="1" ht="94.5" hidden="1">
      <c r="A28" s="4" t="s">
        <v>224</v>
      </c>
      <c r="B28" s="42" t="s">
        <v>253</v>
      </c>
      <c r="C28" s="8">
        <v>0</v>
      </c>
      <c r="D28" s="8">
        <v>-309400</v>
      </c>
      <c r="E28" s="8">
        <v>0</v>
      </c>
      <c r="F28" s="8">
        <v>0</v>
      </c>
      <c r="G28" s="8">
        <v>0</v>
      </c>
      <c r="H28" s="22">
        <f t="shared" si="0"/>
        <v>-309400</v>
      </c>
      <c r="I28" s="8">
        <v>0</v>
      </c>
      <c r="J28" s="8">
        <v>-326800</v>
      </c>
      <c r="K28" s="8">
        <v>0</v>
      </c>
      <c r="L28" s="8">
        <v>0</v>
      </c>
      <c r="M28" s="8">
        <v>0</v>
      </c>
      <c r="N28" s="22">
        <f t="shared" si="1"/>
        <v>-326800</v>
      </c>
    </row>
    <row r="29" spans="1:14" s="31" customFormat="1" ht="21.75" hidden="1" customHeight="1">
      <c r="A29" s="29" t="s">
        <v>37</v>
      </c>
      <c r="B29" s="41" t="s">
        <v>38</v>
      </c>
      <c r="C29" s="6">
        <f>C30+C32</f>
        <v>3139900</v>
      </c>
      <c r="D29" s="6">
        <f>D30+D32</f>
        <v>0</v>
      </c>
      <c r="E29" s="6">
        <f>E30+E32</f>
        <v>0</v>
      </c>
      <c r="F29" s="6">
        <f>F30+F32</f>
        <v>0</v>
      </c>
      <c r="G29" s="6">
        <f>G30+G32</f>
        <v>0</v>
      </c>
      <c r="H29" s="15">
        <f t="shared" si="0"/>
        <v>3139900</v>
      </c>
      <c r="I29" s="6">
        <f>I30+I32</f>
        <v>3139900</v>
      </c>
      <c r="J29" s="6">
        <f>J30+J32</f>
        <v>0</v>
      </c>
      <c r="K29" s="6">
        <f>K30+K32</f>
        <v>0</v>
      </c>
      <c r="L29" s="6">
        <f>L30+L32</f>
        <v>0</v>
      </c>
      <c r="M29" s="6">
        <f>M30+M32</f>
        <v>0</v>
      </c>
      <c r="N29" s="15">
        <f t="shared" si="1"/>
        <v>3139900</v>
      </c>
    </row>
    <row r="30" spans="1:14" s="31" customFormat="1" ht="21" hidden="1" customHeight="1">
      <c r="A30" s="4" t="s">
        <v>39</v>
      </c>
      <c r="B30" s="42" t="s">
        <v>40</v>
      </c>
      <c r="C30" s="8">
        <f>C31</f>
        <v>3117000</v>
      </c>
      <c r="D30" s="8">
        <f>D31</f>
        <v>0</v>
      </c>
      <c r="E30" s="8">
        <f>E31</f>
        <v>0</v>
      </c>
      <c r="F30" s="8">
        <f>F31</f>
        <v>0</v>
      </c>
      <c r="G30" s="8">
        <f>G31</f>
        <v>0</v>
      </c>
      <c r="H30" s="22">
        <f t="shared" si="0"/>
        <v>3117000</v>
      </c>
      <c r="I30" s="8">
        <f>I31</f>
        <v>0</v>
      </c>
      <c r="J30" s="8">
        <f>J31</f>
        <v>0</v>
      </c>
      <c r="K30" s="8">
        <f>K31</f>
        <v>0</v>
      </c>
      <c r="L30" s="8">
        <f>L31</f>
        <v>0</v>
      </c>
      <c r="M30" s="8">
        <f>M31</f>
        <v>0</v>
      </c>
      <c r="N30" s="22">
        <f t="shared" si="1"/>
        <v>0</v>
      </c>
    </row>
    <row r="31" spans="1:14" s="31" customFormat="1" ht="20.25" hidden="1" customHeight="1">
      <c r="A31" s="4" t="s">
        <v>41</v>
      </c>
      <c r="B31" s="42" t="s">
        <v>40</v>
      </c>
      <c r="C31" s="8">
        <v>3117000</v>
      </c>
      <c r="D31" s="8">
        <v>0</v>
      </c>
      <c r="E31" s="8">
        <v>0</v>
      </c>
      <c r="F31" s="8">
        <v>0</v>
      </c>
      <c r="G31" s="8">
        <v>0</v>
      </c>
      <c r="H31" s="22">
        <f t="shared" si="0"/>
        <v>3117000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22">
        <f t="shared" si="1"/>
        <v>0</v>
      </c>
    </row>
    <row r="32" spans="1:14" s="31" customFormat="1" ht="20.25" hidden="1" customHeight="1">
      <c r="A32" s="4" t="s">
        <v>42</v>
      </c>
      <c r="B32" s="42" t="s">
        <v>43</v>
      </c>
      <c r="C32" s="8">
        <f>C33</f>
        <v>22900</v>
      </c>
      <c r="D32" s="8">
        <f>D33</f>
        <v>0</v>
      </c>
      <c r="E32" s="8">
        <f>E33</f>
        <v>0</v>
      </c>
      <c r="F32" s="8">
        <f>F33</f>
        <v>0</v>
      </c>
      <c r="G32" s="8">
        <f>G33</f>
        <v>0</v>
      </c>
      <c r="H32" s="22">
        <f t="shared" si="0"/>
        <v>22900</v>
      </c>
      <c r="I32" s="8">
        <f>I33</f>
        <v>3139900</v>
      </c>
      <c r="J32" s="8">
        <f>J33</f>
        <v>0</v>
      </c>
      <c r="K32" s="8">
        <f>K33</f>
        <v>0</v>
      </c>
      <c r="L32" s="8">
        <f>L33</f>
        <v>0</v>
      </c>
      <c r="M32" s="8">
        <f>M33</f>
        <v>0</v>
      </c>
      <c r="N32" s="22">
        <f t="shared" si="1"/>
        <v>3139900</v>
      </c>
    </row>
    <row r="33" spans="1:14" s="31" customFormat="1" ht="38.25" hidden="1" customHeight="1">
      <c r="A33" s="4" t="s">
        <v>44</v>
      </c>
      <c r="B33" s="42" t="s">
        <v>173</v>
      </c>
      <c r="C33" s="8">
        <v>22900</v>
      </c>
      <c r="D33" s="8">
        <v>0</v>
      </c>
      <c r="E33" s="8">
        <v>0</v>
      </c>
      <c r="F33" s="8">
        <v>0</v>
      </c>
      <c r="G33" s="8">
        <v>0</v>
      </c>
      <c r="H33" s="22">
        <f t="shared" si="0"/>
        <v>22900</v>
      </c>
      <c r="I33" s="8">
        <v>3139900</v>
      </c>
      <c r="J33" s="8">
        <v>0</v>
      </c>
      <c r="K33" s="8">
        <v>0</v>
      </c>
      <c r="L33" s="8">
        <v>0</v>
      </c>
      <c r="M33" s="8">
        <v>0</v>
      </c>
      <c r="N33" s="22">
        <f t="shared" si="1"/>
        <v>3139900</v>
      </c>
    </row>
    <row r="34" spans="1:14" s="31" customFormat="1" ht="24.75" hidden="1" customHeight="1">
      <c r="A34" s="29" t="s">
        <v>46</v>
      </c>
      <c r="B34" s="41" t="s">
        <v>47</v>
      </c>
      <c r="C34" s="6">
        <f>C35</f>
        <v>5252500</v>
      </c>
      <c r="D34" s="6">
        <f>D35</f>
        <v>0</v>
      </c>
      <c r="E34" s="6">
        <f>E35</f>
        <v>0</v>
      </c>
      <c r="F34" s="6">
        <f>F35</f>
        <v>0</v>
      </c>
      <c r="G34" s="6">
        <f>G35</f>
        <v>0</v>
      </c>
      <c r="H34" s="15">
        <f t="shared" si="0"/>
        <v>5252500</v>
      </c>
      <c r="I34" s="6">
        <f>I35</f>
        <v>5252500</v>
      </c>
      <c r="J34" s="6">
        <f>J35</f>
        <v>0</v>
      </c>
      <c r="K34" s="6">
        <f>K35</f>
        <v>0</v>
      </c>
      <c r="L34" s="6">
        <f>L35</f>
        <v>0</v>
      </c>
      <c r="M34" s="6">
        <f>M35</f>
        <v>0</v>
      </c>
      <c r="N34" s="15">
        <f t="shared" si="1"/>
        <v>5252500</v>
      </c>
    </row>
    <row r="35" spans="1:14" s="31" customFormat="1" ht="21.75" hidden="1" customHeight="1">
      <c r="A35" s="4" t="s">
        <v>48</v>
      </c>
      <c r="B35" s="42" t="s">
        <v>49</v>
      </c>
      <c r="C35" s="8">
        <f>C36+C37</f>
        <v>5252500</v>
      </c>
      <c r="D35" s="8">
        <f>D36+D37</f>
        <v>0</v>
      </c>
      <c r="E35" s="8">
        <f>E36+E37</f>
        <v>0</v>
      </c>
      <c r="F35" s="8">
        <f>F36+F37</f>
        <v>0</v>
      </c>
      <c r="G35" s="8">
        <f>G36+G37</f>
        <v>0</v>
      </c>
      <c r="H35" s="22">
        <f t="shared" si="0"/>
        <v>5252500</v>
      </c>
      <c r="I35" s="8">
        <f>I36+I37</f>
        <v>5252500</v>
      </c>
      <c r="J35" s="8">
        <f>J36+J37</f>
        <v>0</v>
      </c>
      <c r="K35" s="8">
        <f>K36+K37</f>
        <v>0</v>
      </c>
      <c r="L35" s="8">
        <f>L36+L37</f>
        <v>0</v>
      </c>
      <c r="M35" s="8">
        <f>M36+M37</f>
        <v>0</v>
      </c>
      <c r="N35" s="22">
        <f t="shared" si="1"/>
        <v>5252500</v>
      </c>
    </row>
    <row r="36" spans="1:14" s="31" customFormat="1" ht="20.25" hidden="1" customHeight="1">
      <c r="A36" s="4" t="s">
        <v>50</v>
      </c>
      <c r="B36" s="42" t="s">
        <v>51</v>
      </c>
      <c r="C36" s="8">
        <v>524000</v>
      </c>
      <c r="D36" s="8">
        <v>0</v>
      </c>
      <c r="E36" s="8">
        <v>0</v>
      </c>
      <c r="F36" s="8">
        <v>0</v>
      </c>
      <c r="G36" s="8">
        <v>0</v>
      </c>
      <c r="H36" s="22">
        <f t="shared" si="0"/>
        <v>524000</v>
      </c>
      <c r="I36" s="8">
        <v>524000</v>
      </c>
      <c r="J36" s="8">
        <v>0</v>
      </c>
      <c r="K36" s="8">
        <v>0</v>
      </c>
      <c r="L36" s="8">
        <v>0</v>
      </c>
      <c r="M36" s="8">
        <v>0</v>
      </c>
      <c r="N36" s="22">
        <f t="shared" si="1"/>
        <v>524000</v>
      </c>
    </row>
    <row r="37" spans="1:14" s="31" customFormat="1" ht="21" hidden="1" customHeight="1">
      <c r="A37" s="4" t="s">
        <v>52</v>
      </c>
      <c r="B37" s="42" t="s">
        <v>53</v>
      </c>
      <c r="C37" s="8">
        <v>4728500</v>
      </c>
      <c r="D37" s="8">
        <v>0</v>
      </c>
      <c r="E37" s="8">
        <v>0</v>
      </c>
      <c r="F37" s="8">
        <v>0</v>
      </c>
      <c r="G37" s="8">
        <v>0</v>
      </c>
      <c r="H37" s="22">
        <f t="shared" si="0"/>
        <v>4728500</v>
      </c>
      <c r="I37" s="8">
        <v>4728500</v>
      </c>
      <c r="J37" s="8">
        <v>0</v>
      </c>
      <c r="K37" s="8">
        <v>0</v>
      </c>
      <c r="L37" s="8">
        <v>0</v>
      </c>
      <c r="M37" s="8">
        <v>0</v>
      </c>
      <c r="N37" s="22">
        <f t="shared" si="1"/>
        <v>4728500</v>
      </c>
    </row>
    <row r="38" spans="1:14" s="31" customFormat="1" ht="23.25" hidden="1" customHeight="1">
      <c r="A38" s="29" t="s">
        <v>54</v>
      </c>
      <c r="B38" s="41" t="s">
        <v>55</v>
      </c>
      <c r="C38" s="6">
        <f t="shared" ref="C38:G39" si="2">C39</f>
        <v>552300</v>
      </c>
      <c r="D38" s="6">
        <f t="shared" si="2"/>
        <v>0</v>
      </c>
      <c r="E38" s="6">
        <f t="shared" si="2"/>
        <v>0</v>
      </c>
      <c r="F38" s="6">
        <f t="shared" si="2"/>
        <v>0</v>
      </c>
      <c r="G38" s="6">
        <f t="shared" si="2"/>
        <v>0</v>
      </c>
      <c r="H38" s="15">
        <f t="shared" si="0"/>
        <v>552300</v>
      </c>
      <c r="I38" s="6">
        <f t="shared" ref="I38:M39" si="3">I39</f>
        <v>552300</v>
      </c>
      <c r="J38" s="6">
        <f t="shared" si="3"/>
        <v>0</v>
      </c>
      <c r="K38" s="6">
        <f t="shared" si="3"/>
        <v>0</v>
      </c>
      <c r="L38" s="6">
        <f t="shared" si="3"/>
        <v>0</v>
      </c>
      <c r="M38" s="6">
        <f t="shared" si="3"/>
        <v>0</v>
      </c>
      <c r="N38" s="15">
        <f t="shared" si="1"/>
        <v>552300</v>
      </c>
    </row>
    <row r="39" spans="1:14" s="31" customFormat="1" ht="33.4" hidden="1" customHeight="1">
      <c r="A39" s="4" t="s">
        <v>56</v>
      </c>
      <c r="B39" s="42" t="s">
        <v>57</v>
      </c>
      <c r="C39" s="8">
        <f t="shared" si="2"/>
        <v>552300</v>
      </c>
      <c r="D39" s="8">
        <f t="shared" si="2"/>
        <v>0</v>
      </c>
      <c r="E39" s="8">
        <f t="shared" si="2"/>
        <v>0</v>
      </c>
      <c r="F39" s="8">
        <f t="shared" si="2"/>
        <v>0</v>
      </c>
      <c r="G39" s="8">
        <f t="shared" si="2"/>
        <v>0</v>
      </c>
      <c r="H39" s="22">
        <f t="shared" si="0"/>
        <v>552300</v>
      </c>
      <c r="I39" s="8">
        <f t="shared" si="3"/>
        <v>552300</v>
      </c>
      <c r="J39" s="8">
        <f t="shared" si="3"/>
        <v>0</v>
      </c>
      <c r="K39" s="8">
        <f t="shared" si="3"/>
        <v>0</v>
      </c>
      <c r="L39" s="8">
        <f t="shared" si="3"/>
        <v>0</v>
      </c>
      <c r="M39" s="8">
        <f t="shared" si="3"/>
        <v>0</v>
      </c>
      <c r="N39" s="22">
        <f t="shared" si="1"/>
        <v>552300</v>
      </c>
    </row>
    <row r="40" spans="1:14" s="31" customFormat="1" ht="50.1" hidden="1" customHeight="1">
      <c r="A40" s="4" t="s">
        <v>58</v>
      </c>
      <c r="B40" s="42" t="s">
        <v>59</v>
      </c>
      <c r="C40" s="8">
        <v>552300</v>
      </c>
      <c r="D40" s="8">
        <v>0</v>
      </c>
      <c r="E40" s="8">
        <v>0</v>
      </c>
      <c r="F40" s="8">
        <v>0</v>
      </c>
      <c r="G40" s="8">
        <v>0</v>
      </c>
      <c r="H40" s="22">
        <f t="shared" si="0"/>
        <v>552300</v>
      </c>
      <c r="I40" s="8">
        <v>552300</v>
      </c>
      <c r="J40" s="8">
        <v>0</v>
      </c>
      <c r="K40" s="8">
        <v>0</v>
      </c>
      <c r="L40" s="8">
        <v>0</v>
      </c>
      <c r="M40" s="8">
        <v>0</v>
      </c>
      <c r="N40" s="22">
        <f t="shared" si="1"/>
        <v>552300</v>
      </c>
    </row>
    <row r="41" spans="1:14" s="31" customFormat="1" ht="33.4" hidden="1" customHeight="1">
      <c r="A41" s="29" t="s">
        <v>60</v>
      </c>
      <c r="B41" s="41" t="s">
        <v>61</v>
      </c>
      <c r="C41" s="6">
        <f>C42+C51+C54</f>
        <v>18346000</v>
      </c>
      <c r="D41" s="6">
        <f>D42+D51+D54</f>
        <v>0</v>
      </c>
      <c r="E41" s="6">
        <f>E42+E51+E54</f>
        <v>0</v>
      </c>
      <c r="F41" s="6">
        <f>F42+F51+F54</f>
        <v>0</v>
      </c>
      <c r="G41" s="6">
        <f>G42+G51+G54</f>
        <v>0</v>
      </c>
      <c r="H41" s="15">
        <f t="shared" si="0"/>
        <v>18346000</v>
      </c>
      <c r="I41" s="6">
        <f>I42+I51+I54</f>
        <v>18347800</v>
      </c>
      <c r="J41" s="6">
        <f>J42+J51+J54</f>
        <v>0</v>
      </c>
      <c r="K41" s="6">
        <f>K42+K51+K54</f>
        <v>0</v>
      </c>
      <c r="L41" s="6">
        <f>L42+L51+L54</f>
        <v>0</v>
      </c>
      <c r="M41" s="6">
        <f>M42+M51+M54</f>
        <v>0</v>
      </c>
      <c r="N41" s="15">
        <f t="shared" si="1"/>
        <v>18347800</v>
      </c>
    </row>
    <row r="42" spans="1:14" s="31" customFormat="1" ht="83.65" hidden="1" customHeight="1">
      <c r="A42" s="4" t="s">
        <v>62</v>
      </c>
      <c r="B42" s="42" t="s">
        <v>63</v>
      </c>
      <c r="C42" s="8">
        <f>C43+C45+C47+C49</f>
        <v>18242500</v>
      </c>
      <c r="D42" s="8">
        <f>D43+D45+D47+D49</f>
        <v>0</v>
      </c>
      <c r="E42" s="8">
        <f>E43+E45+E47+E49</f>
        <v>0</v>
      </c>
      <c r="F42" s="8">
        <f>F43+F45+F47+F49</f>
        <v>0</v>
      </c>
      <c r="G42" s="8">
        <f>G43+G45+G47+G49</f>
        <v>0</v>
      </c>
      <c r="H42" s="22">
        <f t="shared" si="0"/>
        <v>18242500</v>
      </c>
      <c r="I42" s="8">
        <f>I43+I45+I47+I49</f>
        <v>18242300</v>
      </c>
      <c r="J42" s="8">
        <f>J43+J45+J47+J49</f>
        <v>0</v>
      </c>
      <c r="K42" s="8">
        <f>K43+K45+K47+K49</f>
        <v>0</v>
      </c>
      <c r="L42" s="8">
        <f>L43+L45+L47+L49</f>
        <v>0</v>
      </c>
      <c r="M42" s="8">
        <f>M43+M45+M47+M49</f>
        <v>0</v>
      </c>
      <c r="N42" s="22">
        <f t="shared" si="1"/>
        <v>18242300</v>
      </c>
    </row>
    <row r="43" spans="1:14" s="31" customFormat="1" ht="57" hidden="1" customHeight="1">
      <c r="A43" s="4" t="s">
        <v>64</v>
      </c>
      <c r="B43" s="42" t="s">
        <v>65</v>
      </c>
      <c r="C43" s="8">
        <f>C44</f>
        <v>17700000</v>
      </c>
      <c r="D43" s="8">
        <f>D44</f>
        <v>0</v>
      </c>
      <c r="E43" s="8">
        <f>E44</f>
        <v>0</v>
      </c>
      <c r="F43" s="8">
        <f>F44</f>
        <v>0</v>
      </c>
      <c r="G43" s="8">
        <f>G44</f>
        <v>0</v>
      </c>
      <c r="H43" s="22">
        <f t="shared" si="0"/>
        <v>17700000</v>
      </c>
      <c r="I43" s="8">
        <f>I44</f>
        <v>17700000</v>
      </c>
      <c r="J43" s="8">
        <f>J44</f>
        <v>0</v>
      </c>
      <c r="K43" s="8">
        <f>K44</f>
        <v>0</v>
      </c>
      <c r="L43" s="8">
        <f>L44</f>
        <v>0</v>
      </c>
      <c r="M43" s="8">
        <f>M44</f>
        <v>0</v>
      </c>
      <c r="N43" s="22">
        <f t="shared" si="1"/>
        <v>17700000</v>
      </c>
    </row>
    <row r="44" spans="1:14" s="31" customFormat="1" ht="88.5" hidden="1" customHeight="1">
      <c r="A44" s="4" t="s">
        <v>66</v>
      </c>
      <c r="B44" s="42" t="s">
        <v>67</v>
      </c>
      <c r="C44" s="8">
        <v>17700000</v>
      </c>
      <c r="D44" s="8">
        <v>0</v>
      </c>
      <c r="E44" s="8">
        <v>0</v>
      </c>
      <c r="F44" s="8">
        <v>0</v>
      </c>
      <c r="G44" s="8">
        <v>0</v>
      </c>
      <c r="H44" s="22">
        <f t="shared" si="0"/>
        <v>17700000</v>
      </c>
      <c r="I44" s="8">
        <v>17700000</v>
      </c>
      <c r="J44" s="8">
        <v>0</v>
      </c>
      <c r="K44" s="8">
        <v>0</v>
      </c>
      <c r="L44" s="8">
        <v>0</v>
      </c>
      <c r="M44" s="8">
        <v>0</v>
      </c>
      <c r="N44" s="22">
        <f t="shared" si="1"/>
        <v>17700000</v>
      </c>
    </row>
    <row r="45" spans="1:14" s="31" customFormat="1" ht="72.75" hidden="1" customHeight="1">
      <c r="A45" s="4" t="s">
        <v>68</v>
      </c>
      <c r="B45" s="42" t="s">
        <v>69</v>
      </c>
      <c r="C45" s="8">
        <f>C46</f>
        <v>23100</v>
      </c>
      <c r="D45" s="8">
        <f>D46</f>
        <v>0</v>
      </c>
      <c r="E45" s="8">
        <f>E46</f>
        <v>0</v>
      </c>
      <c r="F45" s="8">
        <f>F46</f>
        <v>0</v>
      </c>
      <c r="G45" s="8">
        <f>G46</f>
        <v>0</v>
      </c>
      <c r="H45" s="22">
        <f t="shared" si="0"/>
        <v>23100</v>
      </c>
      <c r="I45" s="8">
        <f>I46</f>
        <v>22900</v>
      </c>
      <c r="J45" s="8">
        <f>J46</f>
        <v>0</v>
      </c>
      <c r="K45" s="8">
        <f>K46</f>
        <v>0</v>
      </c>
      <c r="L45" s="8">
        <f>L46</f>
        <v>0</v>
      </c>
      <c r="M45" s="8">
        <f>M46</f>
        <v>0</v>
      </c>
      <c r="N45" s="22">
        <f t="shared" si="1"/>
        <v>22900</v>
      </c>
    </row>
    <row r="46" spans="1:14" s="31" customFormat="1" ht="74.25" hidden="1" customHeight="1">
      <c r="A46" s="4" t="s">
        <v>70</v>
      </c>
      <c r="B46" s="42" t="s">
        <v>71</v>
      </c>
      <c r="C46" s="8">
        <v>23100</v>
      </c>
      <c r="D46" s="8">
        <v>0</v>
      </c>
      <c r="E46" s="8">
        <v>0</v>
      </c>
      <c r="F46" s="8">
        <v>0</v>
      </c>
      <c r="G46" s="8">
        <v>0</v>
      </c>
      <c r="H46" s="22">
        <f t="shared" si="0"/>
        <v>23100</v>
      </c>
      <c r="I46" s="8">
        <v>22900</v>
      </c>
      <c r="J46" s="8">
        <v>0</v>
      </c>
      <c r="K46" s="8">
        <v>0</v>
      </c>
      <c r="L46" s="8">
        <v>0</v>
      </c>
      <c r="M46" s="8">
        <v>0</v>
      </c>
      <c r="N46" s="22">
        <f t="shared" si="1"/>
        <v>22900</v>
      </c>
    </row>
    <row r="47" spans="1:14" s="31" customFormat="1" ht="74.25" hidden="1" customHeight="1">
      <c r="A47" s="4" t="s">
        <v>72</v>
      </c>
      <c r="B47" s="42" t="s">
        <v>73</v>
      </c>
      <c r="C47" s="8">
        <f>C48</f>
        <v>77600</v>
      </c>
      <c r="D47" s="8">
        <f>D48</f>
        <v>0</v>
      </c>
      <c r="E47" s="8">
        <f>E48</f>
        <v>0</v>
      </c>
      <c r="F47" s="8">
        <f>F48</f>
        <v>0</v>
      </c>
      <c r="G47" s="8">
        <f>G48</f>
        <v>0</v>
      </c>
      <c r="H47" s="22">
        <f t="shared" si="0"/>
        <v>77600</v>
      </c>
      <c r="I47" s="8">
        <f>I48</f>
        <v>77600</v>
      </c>
      <c r="J47" s="8">
        <f>J48</f>
        <v>0</v>
      </c>
      <c r="K47" s="8">
        <f>K48</f>
        <v>0</v>
      </c>
      <c r="L47" s="8">
        <f>L48</f>
        <v>0</v>
      </c>
      <c r="M47" s="8">
        <f>M48</f>
        <v>0</v>
      </c>
      <c r="N47" s="22">
        <f t="shared" si="1"/>
        <v>77600</v>
      </c>
    </row>
    <row r="48" spans="1:14" s="31" customFormat="1" ht="66.95" hidden="1" customHeight="1">
      <c r="A48" s="4" t="s">
        <v>74</v>
      </c>
      <c r="B48" s="42" t="s">
        <v>75</v>
      </c>
      <c r="C48" s="8">
        <v>77600</v>
      </c>
      <c r="D48" s="8">
        <v>0</v>
      </c>
      <c r="E48" s="8">
        <v>0</v>
      </c>
      <c r="F48" s="8">
        <v>0</v>
      </c>
      <c r="G48" s="8">
        <v>0</v>
      </c>
      <c r="H48" s="22">
        <f t="shared" si="0"/>
        <v>77600</v>
      </c>
      <c r="I48" s="8">
        <v>77600</v>
      </c>
      <c r="J48" s="8">
        <v>0</v>
      </c>
      <c r="K48" s="8">
        <v>0</v>
      </c>
      <c r="L48" s="8">
        <v>0</v>
      </c>
      <c r="M48" s="8">
        <v>0</v>
      </c>
      <c r="N48" s="22">
        <f t="shared" si="1"/>
        <v>77600</v>
      </c>
    </row>
    <row r="49" spans="1:14" s="31" customFormat="1" ht="36.75" hidden="1" customHeight="1">
      <c r="A49" s="4" t="s">
        <v>76</v>
      </c>
      <c r="B49" s="42" t="s">
        <v>77</v>
      </c>
      <c r="C49" s="8">
        <f>C50</f>
        <v>441800</v>
      </c>
      <c r="D49" s="8">
        <f>D50</f>
        <v>0</v>
      </c>
      <c r="E49" s="8">
        <f>E50</f>
        <v>0</v>
      </c>
      <c r="F49" s="8">
        <f>F50</f>
        <v>0</v>
      </c>
      <c r="G49" s="8">
        <f>G50</f>
        <v>0</v>
      </c>
      <c r="H49" s="22">
        <f t="shared" si="0"/>
        <v>441800</v>
      </c>
      <c r="I49" s="8">
        <f>I50</f>
        <v>441800</v>
      </c>
      <c r="J49" s="8">
        <f>J50</f>
        <v>0</v>
      </c>
      <c r="K49" s="8">
        <f>K50</f>
        <v>0</v>
      </c>
      <c r="L49" s="8">
        <f>L50</f>
        <v>0</v>
      </c>
      <c r="M49" s="8">
        <f>M50</f>
        <v>0</v>
      </c>
      <c r="N49" s="22">
        <f t="shared" si="1"/>
        <v>441800</v>
      </c>
    </row>
    <row r="50" spans="1:14" s="31" customFormat="1" ht="33.4" hidden="1" customHeight="1">
      <c r="A50" s="4" t="s">
        <v>78</v>
      </c>
      <c r="B50" s="42" t="s">
        <v>79</v>
      </c>
      <c r="C50" s="8">
        <v>441800</v>
      </c>
      <c r="D50" s="8">
        <v>0</v>
      </c>
      <c r="E50" s="8">
        <v>0</v>
      </c>
      <c r="F50" s="8">
        <v>0</v>
      </c>
      <c r="G50" s="8">
        <v>0</v>
      </c>
      <c r="H50" s="22">
        <f t="shared" si="0"/>
        <v>441800</v>
      </c>
      <c r="I50" s="8">
        <v>441800</v>
      </c>
      <c r="J50" s="8">
        <v>0</v>
      </c>
      <c r="K50" s="8">
        <v>0</v>
      </c>
      <c r="L50" s="8">
        <v>0</v>
      </c>
      <c r="M50" s="8">
        <v>0</v>
      </c>
      <c r="N50" s="22">
        <f t="shared" si="1"/>
        <v>441800</v>
      </c>
    </row>
    <row r="51" spans="1:14" s="31" customFormat="1" ht="21" hidden="1" customHeight="1">
      <c r="A51" s="4" t="s">
        <v>80</v>
      </c>
      <c r="B51" s="42" t="s">
        <v>81</v>
      </c>
      <c r="C51" s="8">
        <f t="shared" ref="C51:G52" si="4">C52</f>
        <v>13500</v>
      </c>
      <c r="D51" s="8">
        <f t="shared" si="4"/>
        <v>0</v>
      </c>
      <c r="E51" s="8">
        <f t="shared" si="4"/>
        <v>0</v>
      </c>
      <c r="F51" s="8">
        <f t="shared" si="4"/>
        <v>0</v>
      </c>
      <c r="G51" s="8">
        <f t="shared" si="4"/>
        <v>0</v>
      </c>
      <c r="H51" s="22">
        <f t="shared" si="0"/>
        <v>13500</v>
      </c>
      <c r="I51" s="8">
        <f t="shared" ref="I51:M52" si="5">I52</f>
        <v>15500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22">
        <f t="shared" si="1"/>
        <v>15500</v>
      </c>
    </row>
    <row r="52" spans="1:14" s="31" customFormat="1" ht="50.1" hidden="1" customHeight="1">
      <c r="A52" s="4" t="s">
        <v>82</v>
      </c>
      <c r="B52" s="42" t="s">
        <v>83</v>
      </c>
      <c r="C52" s="8">
        <f t="shared" si="4"/>
        <v>13500</v>
      </c>
      <c r="D52" s="8">
        <f t="shared" si="4"/>
        <v>0</v>
      </c>
      <c r="E52" s="8">
        <f t="shared" si="4"/>
        <v>0</v>
      </c>
      <c r="F52" s="8">
        <f t="shared" si="4"/>
        <v>0</v>
      </c>
      <c r="G52" s="8">
        <f t="shared" si="4"/>
        <v>0</v>
      </c>
      <c r="H52" s="22">
        <f t="shared" si="0"/>
        <v>13500</v>
      </c>
      <c r="I52" s="8">
        <f t="shared" si="5"/>
        <v>15500</v>
      </c>
      <c r="J52" s="8">
        <f t="shared" si="5"/>
        <v>0</v>
      </c>
      <c r="K52" s="8">
        <f t="shared" si="5"/>
        <v>0</v>
      </c>
      <c r="L52" s="8">
        <f t="shared" si="5"/>
        <v>0</v>
      </c>
      <c r="M52" s="8">
        <f t="shared" si="5"/>
        <v>0</v>
      </c>
      <c r="N52" s="22">
        <f t="shared" si="1"/>
        <v>15500</v>
      </c>
    </row>
    <row r="53" spans="1:14" s="31" customFormat="1" ht="50.1" hidden="1" customHeight="1">
      <c r="A53" s="4" t="s">
        <v>84</v>
      </c>
      <c r="B53" s="42" t="s">
        <v>85</v>
      </c>
      <c r="C53" s="8">
        <v>13500</v>
      </c>
      <c r="D53" s="8">
        <v>0</v>
      </c>
      <c r="E53" s="8">
        <v>0</v>
      </c>
      <c r="F53" s="8">
        <v>0</v>
      </c>
      <c r="G53" s="8">
        <v>0</v>
      </c>
      <c r="H53" s="22">
        <f t="shared" si="0"/>
        <v>13500</v>
      </c>
      <c r="I53" s="8">
        <v>15500</v>
      </c>
      <c r="J53" s="8">
        <v>0</v>
      </c>
      <c r="K53" s="8">
        <v>0</v>
      </c>
      <c r="L53" s="8">
        <v>0</v>
      </c>
      <c r="M53" s="8">
        <v>0</v>
      </c>
      <c r="N53" s="22">
        <f t="shared" si="1"/>
        <v>15500</v>
      </c>
    </row>
    <row r="54" spans="1:14" s="31" customFormat="1" ht="69" hidden="1" customHeight="1">
      <c r="A54" s="4" t="s">
        <v>86</v>
      </c>
      <c r="B54" s="42" t="s">
        <v>87</v>
      </c>
      <c r="C54" s="8">
        <f t="shared" ref="C54:G55" si="6">C55</f>
        <v>90000</v>
      </c>
      <c r="D54" s="8">
        <f t="shared" si="6"/>
        <v>0</v>
      </c>
      <c r="E54" s="8">
        <f t="shared" si="6"/>
        <v>0</v>
      </c>
      <c r="F54" s="8">
        <f t="shared" si="6"/>
        <v>0</v>
      </c>
      <c r="G54" s="8">
        <f t="shared" si="6"/>
        <v>0</v>
      </c>
      <c r="H54" s="22">
        <f t="shared" si="0"/>
        <v>90000</v>
      </c>
      <c r="I54" s="8">
        <f t="shared" ref="I54:M55" si="7">I55</f>
        <v>90000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22">
        <f t="shared" si="1"/>
        <v>90000</v>
      </c>
    </row>
    <row r="55" spans="1:14" s="31" customFormat="1" ht="72.75" hidden="1" customHeight="1">
      <c r="A55" s="4" t="s">
        <v>88</v>
      </c>
      <c r="B55" s="42" t="s">
        <v>89</v>
      </c>
      <c r="C55" s="8">
        <f t="shared" si="6"/>
        <v>90000</v>
      </c>
      <c r="D55" s="8">
        <f t="shared" si="6"/>
        <v>0</v>
      </c>
      <c r="E55" s="8">
        <f t="shared" si="6"/>
        <v>0</v>
      </c>
      <c r="F55" s="8">
        <f t="shared" si="6"/>
        <v>0</v>
      </c>
      <c r="G55" s="8">
        <f t="shared" si="6"/>
        <v>0</v>
      </c>
      <c r="H55" s="22">
        <f t="shared" si="0"/>
        <v>90000</v>
      </c>
      <c r="I55" s="8">
        <f t="shared" si="7"/>
        <v>90000</v>
      </c>
      <c r="J55" s="8">
        <f t="shared" si="7"/>
        <v>0</v>
      </c>
      <c r="K55" s="8">
        <f t="shared" si="7"/>
        <v>0</v>
      </c>
      <c r="L55" s="8">
        <f t="shared" si="7"/>
        <v>0</v>
      </c>
      <c r="M55" s="8">
        <f t="shared" si="7"/>
        <v>0</v>
      </c>
      <c r="N55" s="22">
        <f t="shared" si="1"/>
        <v>90000</v>
      </c>
    </row>
    <row r="56" spans="1:14" s="31" customFormat="1" ht="69.75" hidden="1" customHeight="1">
      <c r="A56" s="4" t="s">
        <v>90</v>
      </c>
      <c r="B56" s="42" t="s">
        <v>91</v>
      </c>
      <c r="C56" s="8">
        <v>90000</v>
      </c>
      <c r="D56" s="8">
        <v>0</v>
      </c>
      <c r="E56" s="8">
        <v>0</v>
      </c>
      <c r="F56" s="8">
        <v>0</v>
      </c>
      <c r="G56" s="8">
        <v>0</v>
      </c>
      <c r="H56" s="22">
        <f t="shared" si="0"/>
        <v>90000</v>
      </c>
      <c r="I56" s="8">
        <v>90000</v>
      </c>
      <c r="J56" s="8">
        <v>0</v>
      </c>
      <c r="K56" s="8">
        <v>0</v>
      </c>
      <c r="L56" s="8">
        <v>0</v>
      </c>
      <c r="M56" s="8">
        <v>0</v>
      </c>
      <c r="N56" s="22">
        <f t="shared" si="1"/>
        <v>90000</v>
      </c>
    </row>
    <row r="57" spans="1:14" s="31" customFormat="1" ht="22.5" hidden="1" customHeight="1">
      <c r="A57" s="29" t="s">
        <v>92</v>
      </c>
      <c r="B57" s="41" t="s">
        <v>93</v>
      </c>
      <c r="C57" s="6">
        <f>C58</f>
        <v>39700</v>
      </c>
      <c r="D57" s="6">
        <f>D58</f>
        <v>0</v>
      </c>
      <c r="E57" s="6">
        <f>E58</f>
        <v>0</v>
      </c>
      <c r="F57" s="6">
        <f>F58</f>
        <v>0</v>
      </c>
      <c r="G57" s="6">
        <f>G58</f>
        <v>0</v>
      </c>
      <c r="H57" s="15">
        <f t="shared" si="0"/>
        <v>39700</v>
      </c>
      <c r="I57" s="6">
        <f>I58</f>
        <v>39700</v>
      </c>
      <c r="J57" s="6">
        <f>J58</f>
        <v>0</v>
      </c>
      <c r="K57" s="6">
        <f>K58</f>
        <v>0</v>
      </c>
      <c r="L57" s="6">
        <f>L58</f>
        <v>0</v>
      </c>
      <c r="M57" s="6">
        <f>M58</f>
        <v>0</v>
      </c>
      <c r="N57" s="15">
        <f t="shared" si="1"/>
        <v>39700</v>
      </c>
    </row>
    <row r="58" spans="1:14" s="31" customFormat="1" ht="21" hidden="1" customHeight="1">
      <c r="A58" s="4" t="s">
        <v>94</v>
      </c>
      <c r="B58" s="42" t="s">
        <v>95</v>
      </c>
      <c r="C58" s="8">
        <f>C59+C60+C62</f>
        <v>39700</v>
      </c>
      <c r="D58" s="8">
        <f>D59+D60+D62</f>
        <v>0</v>
      </c>
      <c r="E58" s="8">
        <f>E59+E60+E62</f>
        <v>0</v>
      </c>
      <c r="F58" s="8">
        <f>F59+F60+F62</f>
        <v>0</v>
      </c>
      <c r="G58" s="8">
        <f>G59+G60+G62</f>
        <v>0</v>
      </c>
      <c r="H58" s="22">
        <f t="shared" si="0"/>
        <v>39700</v>
      </c>
      <c r="I58" s="8">
        <f>I59+I60+I62</f>
        <v>39700</v>
      </c>
      <c r="J58" s="8">
        <f>J59+J60+J62</f>
        <v>0</v>
      </c>
      <c r="K58" s="8">
        <f>K59+K60+K62</f>
        <v>0</v>
      </c>
      <c r="L58" s="8">
        <f>L59+L60+L62</f>
        <v>0</v>
      </c>
      <c r="M58" s="8">
        <f>M59+M60+M62</f>
        <v>0</v>
      </c>
      <c r="N58" s="22">
        <f t="shared" si="1"/>
        <v>39700</v>
      </c>
    </row>
    <row r="59" spans="1:14" s="31" customFormat="1" ht="33.4" hidden="1" customHeight="1">
      <c r="A59" s="4" t="s">
        <v>96</v>
      </c>
      <c r="B59" s="42" t="s">
        <v>174</v>
      </c>
      <c r="C59" s="8">
        <v>38500</v>
      </c>
      <c r="D59" s="8">
        <v>0</v>
      </c>
      <c r="E59" s="8">
        <v>0</v>
      </c>
      <c r="F59" s="8">
        <v>0</v>
      </c>
      <c r="G59" s="8">
        <v>0</v>
      </c>
      <c r="H59" s="22">
        <f t="shared" si="0"/>
        <v>38500</v>
      </c>
      <c r="I59" s="8">
        <v>38500</v>
      </c>
      <c r="J59" s="8">
        <v>0</v>
      </c>
      <c r="K59" s="8">
        <v>0</v>
      </c>
      <c r="L59" s="8">
        <v>0</v>
      </c>
      <c r="M59" s="8">
        <v>0</v>
      </c>
      <c r="N59" s="22">
        <f t="shared" si="1"/>
        <v>38500</v>
      </c>
    </row>
    <row r="60" spans="1:14" s="31" customFormat="1" ht="24" hidden="1" customHeight="1">
      <c r="A60" s="4" t="s">
        <v>98</v>
      </c>
      <c r="B60" s="42" t="s">
        <v>99</v>
      </c>
      <c r="C60" s="8">
        <f>C61</f>
        <v>1000</v>
      </c>
      <c r="D60" s="8">
        <f>D61</f>
        <v>0</v>
      </c>
      <c r="E60" s="8">
        <f>E61</f>
        <v>0</v>
      </c>
      <c r="F60" s="8">
        <f>F61</f>
        <v>0</v>
      </c>
      <c r="G60" s="8">
        <f>G61</f>
        <v>0</v>
      </c>
      <c r="H60" s="22">
        <f t="shared" si="0"/>
        <v>1000</v>
      </c>
      <c r="I60" s="8">
        <f>I61</f>
        <v>1000</v>
      </c>
      <c r="J60" s="8">
        <f>J61</f>
        <v>0</v>
      </c>
      <c r="K60" s="8">
        <f>K61</f>
        <v>0</v>
      </c>
      <c r="L60" s="8">
        <f>L61</f>
        <v>0</v>
      </c>
      <c r="M60" s="8">
        <f>M61</f>
        <v>0</v>
      </c>
      <c r="N60" s="22">
        <f t="shared" si="1"/>
        <v>1000</v>
      </c>
    </row>
    <row r="61" spans="1:14" s="31" customFormat="1" ht="25.5" hidden="1" customHeight="1">
      <c r="A61" s="4" t="s">
        <v>100</v>
      </c>
      <c r="B61" s="42" t="s">
        <v>101</v>
      </c>
      <c r="C61" s="8">
        <v>1000</v>
      </c>
      <c r="D61" s="8">
        <v>0</v>
      </c>
      <c r="E61" s="8">
        <v>0</v>
      </c>
      <c r="F61" s="8">
        <v>0</v>
      </c>
      <c r="G61" s="8">
        <v>0</v>
      </c>
      <c r="H61" s="22">
        <f t="shared" si="0"/>
        <v>1000</v>
      </c>
      <c r="I61" s="8">
        <v>1000</v>
      </c>
      <c r="J61" s="8">
        <v>0</v>
      </c>
      <c r="K61" s="8">
        <v>0</v>
      </c>
      <c r="L61" s="8">
        <v>0</v>
      </c>
      <c r="M61" s="8">
        <v>0</v>
      </c>
      <c r="N61" s="22">
        <f t="shared" si="1"/>
        <v>1000</v>
      </c>
    </row>
    <row r="62" spans="1:14" s="31" customFormat="1" ht="37.5" hidden="1" customHeight="1">
      <c r="A62" s="4" t="s">
        <v>102</v>
      </c>
      <c r="B62" s="42" t="s">
        <v>103</v>
      </c>
      <c r="C62" s="8">
        <v>200</v>
      </c>
      <c r="D62" s="8">
        <v>0</v>
      </c>
      <c r="E62" s="8">
        <v>0</v>
      </c>
      <c r="F62" s="8">
        <v>0</v>
      </c>
      <c r="G62" s="8">
        <v>0</v>
      </c>
      <c r="H62" s="22">
        <f t="shared" si="0"/>
        <v>200</v>
      </c>
      <c r="I62" s="8">
        <v>200</v>
      </c>
      <c r="J62" s="8">
        <v>0</v>
      </c>
      <c r="K62" s="8">
        <v>0</v>
      </c>
      <c r="L62" s="8">
        <v>0</v>
      </c>
      <c r="M62" s="8">
        <v>0</v>
      </c>
      <c r="N62" s="22">
        <f t="shared" si="1"/>
        <v>200</v>
      </c>
    </row>
    <row r="63" spans="1:14" s="31" customFormat="1" ht="33.4" hidden="1" customHeight="1">
      <c r="A63" s="29" t="s">
        <v>104</v>
      </c>
      <c r="B63" s="41" t="s">
        <v>105</v>
      </c>
      <c r="C63" s="6">
        <f>C64+C67</f>
        <v>5180600</v>
      </c>
      <c r="D63" s="6">
        <f>D64+D67</f>
        <v>0</v>
      </c>
      <c r="E63" s="6">
        <f>E64+E67</f>
        <v>0</v>
      </c>
      <c r="F63" s="6">
        <f>F64+F67</f>
        <v>0</v>
      </c>
      <c r="G63" s="6">
        <f>G64+G67</f>
        <v>0</v>
      </c>
      <c r="H63" s="15">
        <f t="shared" si="0"/>
        <v>5180600</v>
      </c>
      <c r="I63" s="6">
        <f>I64+I67</f>
        <v>5200500</v>
      </c>
      <c r="J63" s="6">
        <f>J64+J67</f>
        <v>0</v>
      </c>
      <c r="K63" s="6">
        <f>K64+K67</f>
        <v>0</v>
      </c>
      <c r="L63" s="6">
        <f>L64+L67</f>
        <v>0</v>
      </c>
      <c r="M63" s="6">
        <f>M64+M67</f>
        <v>0</v>
      </c>
      <c r="N63" s="15">
        <f t="shared" si="1"/>
        <v>5200500</v>
      </c>
    </row>
    <row r="64" spans="1:14" s="31" customFormat="1" ht="19.5" hidden="1" customHeight="1">
      <c r="A64" s="4" t="s">
        <v>106</v>
      </c>
      <c r="B64" s="42" t="s">
        <v>107</v>
      </c>
      <c r="C64" s="8">
        <f t="shared" ref="C64:G65" si="8">C65</f>
        <v>4752100</v>
      </c>
      <c r="D64" s="8">
        <f t="shared" si="8"/>
        <v>0</v>
      </c>
      <c r="E64" s="8">
        <f t="shared" si="8"/>
        <v>0</v>
      </c>
      <c r="F64" s="8">
        <f t="shared" si="8"/>
        <v>0</v>
      </c>
      <c r="G64" s="8">
        <f t="shared" si="8"/>
        <v>0</v>
      </c>
      <c r="H64" s="22">
        <f t="shared" si="0"/>
        <v>4752100</v>
      </c>
      <c r="I64" s="8">
        <f t="shared" ref="I64:M65" si="9">I65</f>
        <v>4761700</v>
      </c>
      <c r="J64" s="8">
        <f t="shared" si="9"/>
        <v>0</v>
      </c>
      <c r="K64" s="8">
        <f t="shared" si="9"/>
        <v>0</v>
      </c>
      <c r="L64" s="8">
        <f t="shared" si="9"/>
        <v>0</v>
      </c>
      <c r="M64" s="8">
        <f t="shared" si="9"/>
        <v>0</v>
      </c>
      <c r="N64" s="22">
        <f t="shared" si="1"/>
        <v>4761700</v>
      </c>
    </row>
    <row r="65" spans="1:14" s="31" customFormat="1" ht="17.25" hidden="1" customHeight="1">
      <c r="A65" s="4" t="s">
        <v>108</v>
      </c>
      <c r="B65" s="42" t="s">
        <v>109</v>
      </c>
      <c r="C65" s="8">
        <f t="shared" si="8"/>
        <v>4752100</v>
      </c>
      <c r="D65" s="8">
        <f t="shared" si="8"/>
        <v>0</v>
      </c>
      <c r="E65" s="8">
        <f t="shared" si="8"/>
        <v>0</v>
      </c>
      <c r="F65" s="8">
        <f t="shared" si="8"/>
        <v>0</v>
      </c>
      <c r="G65" s="8">
        <f t="shared" si="8"/>
        <v>0</v>
      </c>
      <c r="H65" s="22">
        <f t="shared" si="0"/>
        <v>4752100</v>
      </c>
      <c r="I65" s="8">
        <f t="shared" si="9"/>
        <v>4761700</v>
      </c>
      <c r="J65" s="8">
        <f t="shared" si="9"/>
        <v>0</v>
      </c>
      <c r="K65" s="8">
        <f t="shared" si="9"/>
        <v>0</v>
      </c>
      <c r="L65" s="8">
        <f t="shared" si="9"/>
        <v>0</v>
      </c>
      <c r="M65" s="8">
        <f t="shared" si="9"/>
        <v>0</v>
      </c>
      <c r="N65" s="22">
        <f t="shared" si="1"/>
        <v>4761700</v>
      </c>
    </row>
    <row r="66" spans="1:14" s="31" customFormat="1" ht="33.4" hidden="1" customHeight="1">
      <c r="A66" s="4" t="s">
        <v>110</v>
      </c>
      <c r="B66" s="42" t="s">
        <v>111</v>
      </c>
      <c r="C66" s="8">
        <v>4752100</v>
      </c>
      <c r="D66" s="8">
        <v>0</v>
      </c>
      <c r="E66" s="8">
        <v>0</v>
      </c>
      <c r="F66" s="8">
        <v>0</v>
      </c>
      <c r="G66" s="8">
        <v>0</v>
      </c>
      <c r="H66" s="22">
        <f t="shared" si="0"/>
        <v>4752100</v>
      </c>
      <c r="I66" s="8">
        <v>4761700</v>
      </c>
      <c r="J66" s="8">
        <v>0</v>
      </c>
      <c r="K66" s="8">
        <v>0</v>
      </c>
      <c r="L66" s="8">
        <v>0</v>
      </c>
      <c r="M66" s="8">
        <v>0</v>
      </c>
      <c r="N66" s="22">
        <f t="shared" si="1"/>
        <v>4761700</v>
      </c>
    </row>
    <row r="67" spans="1:14" s="31" customFormat="1" ht="18.75" hidden="1" customHeight="1">
      <c r="A67" s="4" t="s">
        <v>112</v>
      </c>
      <c r="B67" s="42" t="s">
        <v>113</v>
      </c>
      <c r="C67" s="8">
        <f t="shared" ref="C67:G68" si="10">C68</f>
        <v>428500</v>
      </c>
      <c r="D67" s="8">
        <f t="shared" si="10"/>
        <v>0</v>
      </c>
      <c r="E67" s="8">
        <f t="shared" si="10"/>
        <v>0</v>
      </c>
      <c r="F67" s="8">
        <f t="shared" si="10"/>
        <v>0</v>
      </c>
      <c r="G67" s="8">
        <f t="shared" si="10"/>
        <v>0</v>
      </c>
      <c r="H67" s="22">
        <f t="shared" si="0"/>
        <v>428500</v>
      </c>
      <c r="I67" s="8">
        <f t="shared" ref="I67:M68" si="11">I68</f>
        <v>438800</v>
      </c>
      <c r="J67" s="8">
        <f t="shared" si="11"/>
        <v>0</v>
      </c>
      <c r="K67" s="8">
        <f t="shared" si="11"/>
        <v>0</v>
      </c>
      <c r="L67" s="8">
        <f t="shared" si="11"/>
        <v>0</v>
      </c>
      <c r="M67" s="8">
        <f t="shared" si="11"/>
        <v>0</v>
      </c>
      <c r="N67" s="22">
        <f t="shared" si="1"/>
        <v>438800</v>
      </c>
    </row>
    <row r="68" spans="1:14" s="31" customFormat="1" ht="33.4" hidden="1" customHeight="1">
      <c r="A68" s="4" t="s">
        <v>114</v>
      </c>
      <c r="B68" s="42" t="s">
        <v>115</v>
      </c>
      <c r="C68" s="8">
        <f t="shared" si="10"/>
        <v>428500</v>
      </c>
      <c r="D68" s="8">
        <f t="shared" si="10"/>
        <v>0</v>
      </c>
      <c r="E68" s="8">
        <f t="shared" si="10"/>
        <v>0</v>
      </c>
      <c r="F68" s="8">
        <f t="shared" si="10"/>
        <v>0</v>
      </c>
      <c r="G68" s="8">
        <f t="shared" si="10"/>
        <v>0</v>
      </c>
      <c r="H68" s="22">
        <f t="shared" si="0"/>
        <v>428500</v>
      </c>
      <c r="I68" s="8">
        <f t="shared" si="11"/>
        <v>438800</v>
      </c>
      <c r="J68" s="8">
        <f t="shared" si="11"/>
        <v>0</v>
      </c>
      <c r="K68" s="8">
        <f t="shared" si="11"/>
        <v>0</v>
      </c>
      <c r="L68" s="8">
        <f t="shared" si="11"/>
        <v>0</v>
      </c>
      <c r="M68" s="8">
        <f t="shared" si="11"/>
        <v>0</v>
      </c>
      <c r="N68" s="22">
        <f t="shared" si="1"/>
        <v>438800</v>
      </c>
    </row>
    <row r="69" spans="1:14" s="31" customFormat="1" ht="38.25" hidden="1" customHeight="1">
      <c r="A69" s="4" t="s">
        <v>116</v>
      </c>
      <c r="B69" s="42" t="s">
        <v>117</v>
      </c>
      <c r="C69" s="8">
        <v>428500</v>
      </c>
      <c r="D69" s="8">
        <v>0</v>
      </c>
      <c r="E69" s="8">
        <v>0</v>
      </c>
      <c r="F69" s="8">
        <v>0</v>
      </c>
      <c r="G69" s="8">
        <v>0</v>
      </c>
      <c r="H69" s="22">
        <f t="shared" si="0"/>
        <v>428500</v>
      </c>
      <c r="I69" s="8">
        <v>438800</v>
      </c>
      <c r="J69" s="8">
        <v>0</v>
      </c>
      <c r="K69" s="8">
        <v>0</v>
      </c>
      <c r="L69" s="8">
        <v>0</v>
      </c>
      <c r="M69" s="8">
        <v>0</v>
      </c>
      <c r="N69" s="22">
        <f t="shared" si="1"/>
        <v>438800</v>
      </c>
    </row>
    <row r="70" spans="1:14" s="31" customFormat="1" ht="33.4" hidden="1" customHeight="1">
      <c r="A70" s="29" t="s">
        <v>118</v>
      </c>
      <c r="B70" s="41" t="s">
        <v>119</v>
      </c>
      <c r="C70" s="6">
        <f>C71+C74</f>
        <v>105400</v>
      </c>
      <c r="D70" s="6">
        <f>D71+D74</f>
        <v>0</v>
      </c>
      <c r="E70" s="6">
        <f>E71+E74</f>
        <v>0</v>
      </c>
      <c r="F70" s="6">
        <f>F71+F74</f>
        <v>0</v>
      </c>
      <c r="G70" s="6">
        <f>G71+G74</f>
        <v>0</v>
      </c>
      <c r="H70" s="15">
        <f t="shared" si="0"/>
        <v>105400</v>
      </c>
      <c r="I70" s="6">
        <f>I71+I74</f>
        <v>95400</v>
      </c>
      <c r="J70" s="6">
        <f>J71+J74</f>
        <v>0</v>
      </c>
      <c r="K70" s="6">
        <f>K71+K74</f>
        <v>0</v>
      </c>
      <c r="L70" s="6">
        <f>L71+L74</f>
        <v>0</v>
      </c>
      <c r="M70" s="6">
        <f>M71+M74</f>
        <v>0</v>
      </c>
      <c r="N70" s="15">
        <f t="shared" si="1"/>
        <v>95400</v>
      </c>
    </row>
    <row r="71" spans="1:14" s="31" customFormat="1" ht="72" hidden="1" customHeight="1">
      <c r="A71" s="4" t="s">
        <v>120</v>
      </c>
      <c r="B71" s="42" t="s">
        <v>121</v>
      </c>
      <c r="C71" s="8">
        <f t="shared" ref="C71:G72" si="12">C72</f>
        <v>80000</v>
      </c>
      <c r="D71" s="8">
        <f t="shared" si="12"/>
        <v>0</v>
      </c>
      <c r="E71" s="8">
        <f t="shared" si="12"/>
        <v>0</v>
      </c>
      <c r="F71" s="8">
        <f t="shared" si="12"/>
        <v>0</v>
      </c>
      <c r="G71" s="8">
        <f t="shared" si="12"/>
        <v>0</v>
      </c>
      <c r="H71" s="22">
        <f t="shared" si="0"/>
        <v>80000</v>
      </c>
      <c r="I71" s="8">
        <f t="shared" ref="I71:M72" si="13">I72</f>
        <v>70000</v>
      </c>
      <c r="J71" s="8">
        <f t="shared" si="13"/>
        <v>0</v>
      </c>
      <c r="K71" s="8">
        <f t="shared" si="13"/>
        <v>0</v>
      </c>
      <c r="L71" s="8">
        <f t="shared" si="13"/>
        <v>0</v>
      </c>
      <c r="M71" s="8">
        <f t="shared" si="13"/>
        <v>0</v>
      </c>
      <c r="N71" s="22">
        <f t="shared" si="1"/>
        <v>70000</v>
      </c>
    </row>
    <row r="72" spans="1:14" s="31" customFormat="1" ht="88.5" hidden="1" customHeight="1">
      <c r="A72" s="4" t="s">
        <v>122</v>
      </c>
      <c r="B72" s="42" t="s">
        <v>123</v>
      </c>
      <c r="C72" s="8">
        <f t="shared" si="12"/>
        <v>80000</v>
      </c>
      <c r="D72" s="8">
        <f t="shared" si="12"/>
        <v>0</v>
      </c>
      <c r="E72" s="8">
        <f t="shared" si="12"/>
        <v>0</v>
      </c>
      <c r="F72" s="8">
        <f t="shared" si="12"/>
        <v>0</v>
      </c>
      <c r="G72" s="8">
        <f t="shared" si="12"/>
        <v>0</v>
      </c>
      <c r="H72" s="22">
        <f t="shared" si="0"/>
        <v>80000</v>
      </c>
      <c r="I72" s="8">
        <f t="shared" si="13"/>
        <v>70000</v>
      </c>
      <c r="J72" s="8">
        <f t="shared" si="13"/>
        <v>0</v>
      </c>
      <c r="K72" s="8">
        <f t="shared" si="13"/>
        <v>0</v>
      </c>
      <c r="L72" s="8">
        <f t="shared" si="13"/>
        <v>0</v>
      </c>
      <c r="M72" s="8">
        <f t="shared" si="13"/>
        <v>0</v>
      </c>
      <c r="N72" s="22">
        <f t="shared" si="1"/>
        <v>70000</v>
      </c>
    </row>
    <row r="73" spans="1:14" s="31" customFormat="1" ht="87.75" hidden="1" customHeight="1">
      <c r="A73" s="4" t="s">
        <v>124</v>
      </c>
      <c r="B73" s="42" t="s">
        <v>125</v>
      </c>
      <c r="C73" s="8">
        <v>80000</v>
      </c>
      <c r="D73" s="8">
        <v>0</v>
      </c>
      <c r="E73" s="8">
        <v>0</v>
      </c>
      <c r="F73" s="8">
        <v>0</v>
      </c>
      <c r="G73" s="8">
        <v>0</v>
      </c>
      <c r="H73" s="22">
        <f t="shared" si="0"/>
        <v>80000</v>
      </c>
      <c r="I73" s="8">
        <v>70000</v>
      </c>
      <c r="J73" s="8">
        <v>0</v>
      </c>
      <c r="K73" s="8">
        <v>0</v>
      </c>
      <c r="L73" s="8">
        <v>0</v>
      </c>
      <c r="M73" s="8">
        <v>0</v>
      </c>
      <c r="N73" s="22">
        <f t="shared" si="1"/>
        <v>70000</v>
      </c>
    </row>
    <row r="74" spans="1:14" s="31" customFormat="1" ht="33.4" hidden="1" customHeight="1">
      <c r="A74" s="4" t="s">
        <v>126</v>
      </c>
      <c r="B74" s="42" t="s">
        <v>127</v>
      </c>
      <c r="C74" s="8">
        <f>C75+C77</f>
        <v>25400</v>
      </c>
      <c r="D74" s="8">
        <f>D75+D77</f>
        <v>0</v>
      </c>
      <c r="E74" s="8">
        <f>E75+E77</f>
        <v>0</v>
      </c>
      <c r="F74" s="8">
        <f>F75+F77</f>
        <v>0</v>
      </c>
      <c r="G74" s="8">
        <f>G75+G77</f>
        <v>0</v>
      </c>
      <c r="H74" s="22">
        <f t="shared" si="0"/>
        <v>25400</v>
      </c>
      <c r="I74" s="8">
        <f>I75+I77</f>
        <v>25400</v>
      </c>
      <c r="J74" s="8">
        <f>J75+J77</f>
        <v>0</v>
      </c>
      <c r="K74" s="8">
        <f>K75+K77</f>
        <v>0</v>
      </c>
      <c r="L74" s="8">
        <f>L75+L77</f>
        <v>0</v>
      </c>
      <c r="M74" s="8">
        <f>M75+M77</f>
        <v>0</v>
      </c>
      <c r="N74" s="22">
        <f t="shared" si="1"/>
        <v>25400</v>
      </c>
    </row>
    <row r="75" spans="1:14" s="31" customFormat="1" ht="33.4" hidden="1" customHeight="1">
      <c r="A75" s="4" t="s">
        <v>128</v>
      </c>
      <c r="B75" s="42" t="s">
        <v>129</v>
      </c>
      <c r="C75" s="8">
        <f>C76</f>
        <v>12700</v>
      </c>
      <c r="D75" s="8">
        <f>D76</f>
        <v>0</v>
      </c>
      <c r="E75" s="8">
        <f>E76</f>
        <v>0</v>
      </c>
      <c r="F75" s="8">
        <f>F76</f>
        <v>0</v>
      </c>
      <c r="G75" s="8">
        <f>G76</f>
        <v>0</v>
      </c>
      <c r="H75" s="22">
        <f t="shared" si="0"/>
        <v>12700</v>
      </c>
      <c r="I75" s="8">
        <f>I76</f>
        <v>12700</v>
      </c>
      <c r="J75" s="8">
        <f>J76</f>
        <v>0</v>
      </c>
      <c r="K75" s="8">
        <f>K76</f>
        <v>0</v>
      </c>
      <c r="L75" s="8">
        <f>L76</f>
        <v>0</v>
      </c>
      <c r="M75" s="8">
        <f>M76</f>
        <v>0</v>
      </c>
      <c r="N75" s="22">
        <f t="shared" si="1"/>
        <v>12700</v>
      </c>
    </row>
    <row r="76" spans="1:14" s="31" customFormat="1" ht="57.75" hidden="1" customHeight="1">
      <c r="A76" s="4" t="s">
        <v>130</v>
      </c>
      <c r="B76" s="42" t="s">
        <v>131</v>
      </c>
      <c r="C76" s="8">
        <v>12700</v>
      </c>
      <c r="D76" s="8">
        <v>0</v>
      </c>
      <c r="E76" s="8">
        <v>0</v>
      </c>
      <c r="F76" s="8">
        <v>0</v>
      </c>
      <c r="G76" s="8">
        <v>0</v>
      </c>
      <c r="H76" s="22">
        <f t="shared" si="0"/>
        <v>12700</v>
      </c>
      <c r="I76" s="8">
        <v>12700</v>
      </c>
      <c r="J76" s="8">
        <v>0</v>
      </c>
      <c r="K76" s="8">
        <v>0</v>
      </c>
      <c r="L76" s="8">
        <v>0</v>
      </c>
      <c r="M76" s="8">
        <v>0</v>
      </c>
      <c r="N76" s="22">
        <f t="shared" si="1"/>
        <v>12700</v>
      </c>
    </row>
    <row r="77" spans="1:14" s="31" customFormat="1" ht="50.1" hidden="1" customHeight="1">
      <c r="A77" s="4" t="s">
        <v>132</v>
      </c>
      <c r="B77" s="42" t="s">
        <v>133</v>
      </c>
      <c r="C77" s="8">
        <f>C78</f>
        <v>12700</v>
      </c>
      <c r="D77" s="8">
        <f>D78</f>
        <v>0</v>
      </c>
      <c r="E77" s="8">
        <f>E78</f>
        <v>0</v>
      </c>
      <c r="F77" s="8">
        <f>F78</f>
        <v>0</v>
      </c>
      <c r="G77" s="8">
        <f>G78</f>
        <v>0</v>
      </c>
      <c r="H77" s="22">
        <f t="shared" ref="H77:H142" si="14">C77+D77+E77+F77+G77</f>
        <v>12700</v>
      </c>
      <c r="I77" s="8">
        <f>I78</f>
        <v>12700</v>
      </c>
      <c r="J77" s="8">
        <f>J78</f>
        <v>0</v>
      </c>
      <c r="K77" s="8">
        <f>K78</f>
        <v>0</v>
      </c>
      <c r="L77" s="8">
        <f>L78</f>
        <v>0</v>
      </c>
      <c r="M77" s="8">
        <f>M78</f>
        <v>0</v>
      </c>
      <c r="N77" s="22">
        <f t="shared" ref="N77:N142" si="15">I77+J77+K77+L77+M77</f>
        <v>12700</v>
      </c>
    </row>
    <row r="78" spans="1:14" s="31" customFormat="1" ht="50.1" hidden="1" customHeight="1">
      <c r="A78" s="4" t="s">
        <v>134</v>
      </c>
      <c r="B78" s="42" t="s">
        <v>135</v>
      </c>
      <c r="C78" s="8">
        <v>12700</v>
      </c>
      <c r="D78" s="8">
        <v>0</v>
      </c>
      <c r="E78" s="8">
        <v>0</v>
      </c>
      <c r="F78" s="8">
        <v>0</v>
      </c>
      <c r="G78" s="8">
        <v>0</v>
      </c>
      <c r="H78" s="22">
        <f t="shared" si="14"/>
        <v>12700</v>
      </c>
      <c r="I78" s="8">
        <v>12700</v>
      </c>
      <c r="J78" s="8">
        <v>0</v>
      </c>
      <c r="K78" s="8">
        <v>0</v>
      </c>
      <c r="L78" s="8">
        <v>0</v>
      </c>
      <c r="M78" s="8">
        <v>0</v>
      </c>
      <c r="N78" s="22">
        <f t="shared" si="15"/>
        <v>12700</v>
      </c>
    </row>
    <row r="79" spans="1:14" s="31" customFormat="1" ht="25.5" hidden="1" customHeight="1">
      <c r="A79" s="29" t="s">
        <v>136</v>
      </c>
      <c r="B79" s="41" t="s">
        <v>137</v>
      </c>
      <c r="C79" s="6">
        <f t="shared" ref="C79:G80" si="16">C80</f>
        <v>608000</v>
      </c>
      <c r="D79" s="6">
        <f t="shared" si="16"/>
        <v>0</v>
      </c>
      <c r="E79" s="6">
        <f t="shared" si="16"/>
        <v>0</v>
      </c>
      <c r="F79" s="6">
        <f t="shared" si="16"/>
        <v>0</v>
      </c>
      <c r="G79" s="6">
        <f t="shared" si="16"/>
        <v>0</v>
      </c>
      <c r="H79" s="15">
        <f t="shared" si="14"/>
        <v>608000</v>
      </c>
      <c r="I79" s="6">
        <f t="shared" ref="I79:M80" si="17">I80</f>
        <v>608000</v>
      </c>
      <c r="J79" s="6">
        <f t="shared" si="17"/>
        <v>0</v>
      </c>
      <c r="K79" s="6">
        <f t="shared" si="17"/>
        <v>0</v>
      </c>
      <c r="L79" s="6">
        <f t="shared" si="17"/>
        <v>0</v>
      </c>
      <c r="M79" s="6">
        <f t="shared" si="17"/>
        <v>0</v>
      </c>
      <c r="N79" s="15">
        <f t="shared" si="15"/>
        <v>608000</v>
      </c>
    </row>
    <row r="80" spans="1:14" s="31" customFormat="1" ht="33.4" hidden="1" customHeight="1">
      <c r="A80" s="4" t="s">
        <v>138</v>
      </c>
      <c r="B80" s="42" t="s">
        <v>139</v>
      </c>
      <c r="C80" s="8">
        <f t="shared" si="16"/>
        <v>608000</v>
      </c>
      <c r="D80" s="8">
        <f t="shared" si="16"/>
        <v>0</v>
      </c>
      <c r="E80" s="8">
        <f t="shared" si="16"/>
        <v>0</v>
      </c>
      <c r="F80" s="8">
        <f t="shared" si="16"/>
        <v>0</v>
      </c>
      <c r="G80" s="8">
        <f t="shared" si="16"/>
        <v>0</v>
      </c>
      <c r="H80" s="22">
        <f t="shared" si="14"/>
        <v>608000</v>
      </c>
      <c r="I80" s="8">
        <f t="shared" si="17"/>
        <v>608000</v>
      </c>
      <c r="J80" s="8">
        <f t="shared" si="17"/>
        <v>0</v>
      </c>
      <c r="K80" s="8">
        <f t="shared" si="17"/>
        <v>0</v>
      </c>
      <c r="L80" s="8">
        <f t="shared" si="17"/>
        <v>0</v>
      </c>
      <c r="M80" s="8">
        <f t="shared" si="17"/>
        <v>0</v>
      </c>
      <c r="N80" s="22">
        <f t="shared" si="15"/>
        <v>608000</v>
      </c>
    </row>
    <row r="81" spans="1:14" s="31" customFormat="1" ht="36" hidden="1" customHeight="1">
      <c r="A81" s="4" t="s">
        <v>140</v>
      </c>
      <c r="B81" s="42" t="s">
        <v>141</v>
      </c>
      <c r="C81" s="8">
        <v>608000</v>
      </c>
      <c r="D81" s="8">
        <v>0</v>
      </c>
      <c r="E81" s="8">
        <v>0</v>
      </c>
      <c r="F81" s="8">
        <v>0</v>
      </c>
      <c r="G81" s="8">
        <v>0</v>
      </c>
      <c r="H81" s="22">
        <f t="shared" si="14"/>
        <v>608000</v>
      </c>
      <c r="I81" s="8">
        <v>608000</v>
      </c>
      <c r="J81" s="8">
        <v>0</v>
      </c>
      <c r="K81" s="8">
        <v>0</v>
      </c>
      <c r="L81" s="8">
        <v>0</v>
      </c>
      <c r="M81" s="8">
        <v>0</v>
      </c>
      <c r="N81" s="22">
        <f t="shared" si="15"/>
        <v>608000</v>
      </c>
    </row>
    <row r="82" spans="1:14" s="31" customFormat="1" ht="23.25" customHeight="1">
      <c r="A82" s="29" t="s">
        <v>142</v>
      </c>
      <c r="B82" s="41" t="s">
        <v>143</v>
      </c>
      <c r="C82" s="6">
        <f>C83</f>
        <v>269035600</v>
      </c>
      <c r="D82" s="6">
        <f>D83</f>
        <v>22625031.120000001</v>
      </c>
      <c r="E82" s="6">
        <f>E83</f>
        <v>4500000</v>
      </c>
      <c r="F82" s="6">
        <f>F83</f>
        <v>0</v>
      </c>
      <c r="G82" s="6">
        <f>G83</f>
        <v>20226427</v>
      </c>
      <c r="H82" s="15">
        <f t="shared" si="14"/>
        <v>316387058.12</v>
      </c>
      <c r="I82" s="6">
        <f>I83</f>
        <v>271680900</v>
      </c>
      <c r="J82" s="6">
        <f>J83</f>
        <v>2269338.12</v>
      </c>
      <c r="K82" s="6">
        <f>K83</f>
        <v>3000000</v>
      </c>
      <c r="L82" s="6">
        <f>L83</f>
        <v>88727200</v>
      </c>
      <c r="M82" s="6">
        <f>M83</f>
        <v>9446044</v>
      </c>
      <c r="N82" s="15">
        <f t="shared" si="15"/>
        <v>375123482.12</v>
      </c>
    </row>
    <row r="83" spans="1:14" s="31" customFormat="1" ht="33.4" customHeight="1">
      <c r="A83" s="29" t="s">
        <v>144</v>
      </c>
      <c r="B83" s="41" t="s">
        <v>145</v>
      </c>
      <c r="C83" s="6">
        <f>C84+C87+C106</f>
        <v>269035600</v>
      </c>
      <c r="D83" s="6">
        <f>D84+D87+D106+D138</f>
        <v>22625031.120000001</v>
      </c>
      <c r="E83" s="6">
        <f>E84+E87+E106+E138</f>
        <v>4500000</v>
      </c>
      <c r="F83" s="6">
        <f>F84+F87+F106+F138</f>
        <v>0</v>
      </c>
      <c r="G83" s="6">
        <f>G84+G87+G106+G138</f>
        <v>20226427</v>
      </c>
      <c r="H83" s="15">
        <f t="shared" si="14"/>
        <v>316387058.12</v>
      </c>
      <c r="I83" s="6">
        <f>I84+I87+I106</f>
        <v>271680900</v>
      </c>
      <c r="J83" s="6">
        <f>J84+J87+J106+J138</f>
        <v>2269338.12</v>
      </c>
      <c r="K83" s="6">
        <f>K84+K87+K106+K138</f>
        <v>3000000</v>
      </c>
      <c r="L83" s="6">
        <f>L84+L87+L106+L138</f>
        <v>88727200</v>
      </c>
      <c r="M83" s="6">
        <f>M84+M87+M106+M138</f>
        <v>9446044</v>
      </c>
      <c r="N83" s="15">
        <f t="shared" si="15"/>
        <v>375123482.12</v>
      </c>
    </row>
    <row r="84" spans="1:14" s="31" customFormat="1" ht="23.25" hidden="1" customHeight="1">
      <c r="A84" s="4" t="s">
        <v>146</v>
      </c>
      <c r="B84" s="42" t="s">
        <v>147</v>
      </c>
      <c r="C84" s="8">
        <f t="shared" ref="C84:G85" si="18">C85</f>
        <v>102359600</v>
      </c>
      <c r="D84" s="8">
        <f t="shared" si="18"/>
        <v>0</v>
      </c>
      <c r="E84" s="8">
        <f t="shared" si="18"/>
        <v>0</v>
      </c>
      <c r="F84" s="8">
        <f t="shared" si="18"/>
        <v>0</v>
      </c>
      <c r="G84" s="8">
        <f t="shared" si="18"/>
        <v>0</v>
      </c>
      <c r="H84" s="22">
        <f t="shared" si="14"/>
        <v>102359600</v>
      </c>
      <c r="I84" s="8">
        <f t="shared" ref="I84:M85" si="19">I85</f>
        <v>106013800</v>
      </c>
      <c r="J84" s="8">
        <f t="shared" si="19"/>
        <v>0</v>
      </c>
      <c r="K84" s="8">
        <f t="shared" si="19"/>
        <v>0</v>
      </c>
      <c r="L84" s="8">
        <f t="shared" si="19"/>
        <v>0</v>
      </c>
      <c r="M84" s="8">
        <f t="shared" si="19"/>
        <v>0</v>
      </c>
      <c r="N84" s="22">
        <f t="shared" si="15"/>
        <v>106013800</v>
      </c>
    </row>
    <row r="85" spans="1:14" s="31" customFormat="1" ht="23.25" hidden="1" customHeight="1">
      <c r="A85" s="4" t="s">
        <v>148</v>
      </c>
      <c r="B85" s="42" t="s">
        <v>149</v>
      </c>
      <c r="C85" s="8">
        <f t="shared" si="18"/>
        <v>102359600</v>
      </c>
      <c r="D85" s="8">
        <f t="shared" si="18"/>
        <v>0</v>
      </c>
      <c r="E85" s="8">
        <f t="shared" si="18"/>
        <v>0</v>
      </c>
      <c r="F85" s="8">
        <f t="shared" si="18"/>
        <v>0</v>
      </c>
      <c r="G85" s="8">
        <f t="shared" si="18"/>
        <v>0</v>
      </c>
      <c r="H85" s="22">
        <f t="shared" si="14"/>
        <v>102359600</v>
      </c>
      <c r="I85" s="8">
        <f t="shared" si="19"/>
        <v>106013800</v>
      </c>
      <c r="J85" s="8">
        <f t="shared" si="19"/>
        <v>0</v>
      </c>
      <c r="K85" s="8">
        <f t="shared" si="19"/>
        <v>0</v>
      </c>
      <c r="L85" s="8">
        <f t="shared" si="19"/>
        <v>0</v>
      </c>
      <c r="M85" s="8">
        <f t="shared" si="19"/>
        <v>0</v>
      </c>
      <c r="N85" s="22">
        <f t="shared" si="15"/>
        <v>106013800</v>
      </c>
    </row>
    <row r="86" spans="1:14" s="31" customFormat="1" ht="33.4" hidden="1" customHeight="1">
      <c r="A86" s="4" t="s">
        <v>150</v>
      </c>
      <c r="B86" s="42" t="s">
        <v>151</v>
      </c>
      <c r="C86" s="8">
        <v>102359600</v>
      </c>
      <c r="D86" s="8">
        <v>0</v>
      </c>
      <c r="E86" s="8">
        <v>0</v>
      </c>
      <c r="F86" s="8">
        <v>0</v>
      </c>
      <c r="G86" s="8">
        <v>0</v>
      </c>
      <c r="H86" s="22">
        <f t="shared" si="14"/>
        <v>102359600</v>
      </c>
      <c r="I86" s="8">
        <v>106013800</v>
      </c>
      <c r="J86" s="8">
        <v>0</v>
      </c>
      <c r="K86" s="8">
        <v>0</v>
      </c>
      <c r="L86" s="8">
        <v>0</v>
      </c>
      <c r="M86" s="8">
        <v>0</v>
      </c>
      <c r="N86" s="22">
        <f t="shared" si="15"/>
        <v>106013800</v>
      </c>
    </row>
    <row r="87" spans="1:14" s="31" customFormat="1" ht="33.4" customHeight="1">
      <c r="A87" s="4" t="s">
        <v>152</v>
      </c>
      <c r="B87" s="42" t="s">
        <v>153</v>
      </c>
      <c r="C87" s="8">
        <f>C99</f>
        <v>7632600</v>
      </c>
      <c r="D87" s="8">
        <f>D99+D88</f>
        <v>19485800</v>
      </c>
      <c r="E87" s="8">
        <f>E99+E88</f>
        <v>4500000</v>
      </c>
      <c r="F87" s="8">
        <f>F99+F88</f>
        <v>0</v>
      </c>
      <c r="G87" s="8">
        <f>G99+G88+G92</f>
        <v>18096670.649999999</v>
      </c>
      <c r="H87" s="22">
        <f t="shared" si="14"/>
        <v>49715070.649999999</v>
      </c>
      <c r="I87" s="8">
        <f>I99</f>
        <v>7538100</v>
      </c>
      <c r="J87" s="8">
        <f>J99+J88</f>
        <v>0</v>
      </c>
      <c r="K87" s="8">
        <f>K99+K88</f>
        <v>3000000</v>
      </c>
      <c r="L87" s="8">
        <f>L99+L88+L94</f>
        <v>88727200</v>
      </c>
      <c r="M87" s="8">
        <f>M99+M88+M94+M92</f>
        <v>8973741.8000000007</v>
      </c>
      <c r="N87" s="22">
        <f t="shared" si="15"/>
        <v>108239041.8</v>
      </c>
    </row>
    <row r="88" spans="1:14" s="31" customFormat="1" ht="33.4" hidden="1" customHeight="1">
      <c r="A88" s="4" t="s">
        <v>232</v>
      </c>
      <c r="B88" s="42" t="s">
        <v>234</v>
      </c>
      <c r="C88" s="8">
        <f>C89</f>
        <v>0</v>
      </c>
      <c r="D88" s="8">
        <f>D89</f>
        <v>4135800</v>
      </c>
      <c r="E88" s="8">
        <f>E89</f>
        <v>0</v>
      </c>
      <c r="F88" s="8">
        <f>F89</f>
        <v>0</v>
      </c>
      <c r="G88" s="8">
        <f>G89</f>
        <v>0</v>
      </c>
      <c r="H88" s="22">
        <f t="shared" si="14"/>
        <v>4135800</v>
      </c>
      <c r="I88" s="8">
        <f>I89</f>
        <v>0</v>
      </c>
      <c r="J88" s="8">
        <f>J89</f>
        <v>0</v>
      </c>
      <c r="K88" s="8">
        <f>K89</f>
        <v>0</v>
      </c>
      <c r="L88" s="8">
        <f>L89</f>
        <v>0</v>
      </c>
      <c r="M88" s="8">
        <f>M89</f>
        <v>0</v>
      </c>
      <c r="N88" s="22">
        <f t="shared" si="15"/>
        <v>0</v>
      </c>
    </row>
    <row r="89" spans="1:14" s="31" customFormat="1" ht="33.4" hidden="1" customHeight="1">
      <c r="A89" s="4" t="s">
        <v>231</v>
      </c>
      <c r="B89" s="42" t="s">
        <v>233</v>
      </c>
      <c r="C89" s="8">
        <f>C91</f>
        <v>0</v>
      </c>
      <c r="D89" s="8">
        <f>D91</f>
        <v>4135800</v>
      </c>
      <c r="E89" s="8">
        <f>E91</f>
        <v>0</v>
      </c>
      <c r="F89" s="8">
        <f>F91</f>
        <v>0</v>
      </c>
      <c r="G89" s="8">
        <f>G91</f>
        <v>0</v>
      </c>
      <c r="H89" s="22">
        <f t="shared" si="14"/>
        <v>4135800</v>
      </c>
      <c r="I89" s="8">
        <f>I91</f>
        <v>0</v>
      </c>
      <c r="J89" s="8">
        <f>J91</f>
        <v>0</v>
      </c>
      <c r="K89" s="8">
        <f>K91</f>
        <v>0</v>
      </c>
      <c r="L89" s="8">
        <f>L91</f>
        <v>0</v>
      </c>
      <c r="M89" s="8">
        <f>M91</f>
        <v>0</v>
      </c>
      <c r="N89" s="22">
        <f t="shared" si="15"/>
        <v>0</v>
      </c>
    </row>
    <row r="90" spans="1:14" s="31" customFormat="1" ht="15.75" hidden="1">
      <c r="A90" s="4"/>
      <c r="B90" s="42" t="s">
        <v>190</v>
      </c>
      <c r="C90" s="8"/>
      <c r="D90" s="8"/>
      <c r="E90" s="8"/>
      <c r="F90" s="8"/>
      <c r="G90" s="8"/>
      <c r="H90" s="22"/>
      <c r="I90" s="8"/>
      <c r="J90" s="8"/>
      <c r="K90" s="8"/>
      <c r="L90" s="8"/>
      <c r="M90" s="8"/>
      <c r="N90" s="22"/>
    </row>
    <row r="91" spans="1:14" s="31" customFormat="1" ht="33.4" hidden="1" customHeight="1">
      <c r="A91" s="4"/>
      <c r="B91" s="42" t="s">
        <v>235</v>
      </c>
      <c r="C91" s="8">
        <v>0</v>
      </c>
      <c r="D91" s="8">
        <v>4135800</v>
      </c>
      <c r="E91" s="8">
        <v>0</v>
      </c>
      <c r="F91" s="8">
        <v>0</v>
      </c>
      <c r="G91" s="8">
        <v>0</v>
      </c>
      <c r="H91" s="22">
        <f t="shared" si="14"/>
        <v>4135800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22">
        <f t="shared" si="15"/>
        <v>0</v>
      </c>
    </row>
    <row r="92" spans="1:14" s="31" customFormat="1" ht="94.5">
      <c r="A92" s="4" t="s">
        <v>294</v>
      </c>
      <c r="B92" s="42" t="s">
        <v>293</v>
      </c>
      <c r="C92" s="8"/>
      <c r="D92" s="8"/>
      <c r="E92" s="8"/>
      <c r="F92" s="8"/>
      <c r="G92" s="8">
        <f>G93</f>
        <v>18096670.649999999</v>
      </c>
      <c r="H92" s="22">
        <f t="shared" si="14"/>
        <v>18096670.649999999</v>
      </c>
      <c r="I92" s="8"/>
      <c r="J92" s="8"/>
      <c r="K92" s="8"/>
      <c r="L92" s="8"/>
      <c r="M92" s="8">
        <f>M93</f>
        <v>8973741.8000000007</v>
      </c>
      <c r="N92" s="22">
        <f t="shared" si="15"/>
        <v>8973741.8000000007</v>
      </c>
    </row>
    <row r="93" spans="1:14" s="31" customFormat="1" ht="94.5">
      <c r="A93" s="4" t="s">
        <v>292</v>
      </c>
      <c r="B93" s="42" t="s">
        <v>291</v>
      </c>
      <c r="C93" s="8"/>
      <c r="D93" s="8"/>
      <c r="E93" s="8"/>
      <c r="F93" s="8"/>
      <c r="G93" s="8">
        <v>18096670.649999999</v>
      </c>
      <c r="H93" s="22">
        <f t="shared" si="14"/>
        <v>18096670.649999999</v>
      </c>
      <c r="I93" s="8"/>
      <c r="J93" s="8"/>
      <c r="K93" s="8"/>
      <c r="L93" s="8"/>
      <c r="M93" s="8">
        <v>8973741.8000000007</v>
      </c>
      <c r="N93" s="22">
        <f t="shared" si="15"/>
        <v>8973741.8000000007</v>
      </c>
    </row>
    <row r="94" spans="1:14" s="31" customFormat="1" ht="33.4" hidden="1" customHeight="1">
      <c r="A94" s="4" t="s">
        <v>276</v>
      </c>
      <c r="B94" s="42" t="s">
        <v>277</v>
      </c>
      <c r="C94" s="8"/>
      <c r="D94" s="8"/>
      <c r="E94" s="8"/>
      <c r="F94" s="8"/>
      <c r="G94" s="8"/>
      <c r="H94" s="22">
        <f t="shared" si="14"/>
        <v>0</v>
      </c>
      <c r="I94" s="8"/>
      <c r="J94" s="8"/>
      <c r="K94" s="8"/>
      <c r="L94" s="8">
        <f>L95</f>
        <v>96265300</v>
      </c>
      <c r="M94" s="8">
        <f>M95</f>
        <v>0</v>
      </c>
      <c r="N94" s="22">
        <f t="shared" si="15"/>
        <v>96265300</v>
      </c>
    </row>
    <row r="95" spans="1:14" s="31" customFormat="1" ht="33.4" hidden="1" customHeight="1">
      <c r="A95" s="4" t="s">
        <v>275</v>
      </c>
      <c r="B95" s="42" t="s">
        <v>278</v>
      </c>
      <c r="C95" s="8"/>
      <c r="D95" s="8"/>
      <c r="E95" s="8"/>
      <c r="F95" s="8"/>
      <c r="G95" s="8"/>
      <c r="H95" s="22">
        <f t="shared" si="14"/>
        <v>0</v>
      </c>
      <c r="I95" s="8"/>
      <c r="J95" s="8"/>
      <c r="K95" s="8"/>
      <c r="L95" s="8">
        <f>L97+L98</f>
        <v>96265300</v>
      </c>
      <c r="M95" s="8">
        <f>M97+M98</f>
        <v>0</v>
      </c>
      <c r="N95" s="22">
        <f t="shared" si="15"/>
        <v>96265300</v>
      </c>
    </row>
    <row r="96" spans="1:14" s="31" customFormat="1" ht="15.75" hidden="1">
      <c r="A96" s="4"/>
      <c r="B96" s="42" t="s">
        <v>190</v>
      </c>
      <c r="C96" s="8"/>
      <c r="D96" s="8"/>
      <c r="E96" s="8"/>
      <c r="F96" s="8"/>
      <c r="G96" s="8"/>
      <c r="H96" s="22"/>
      <c r="I96" s="8"/>
      <c r="J96" s="8"/>
      <c r="K96" s="8"/>
      <c r="L96" s="8"/>
      <c r="M96" s="8"/>
      <c r="N96" s="22"/>
    </row>
    <row r="97" spans="1:14" s="31" customFormat="1" ht="78.75" hidden="1">
      <c r="A97" s="4"/>
      <c r="B97" s="42" t="s">
        <v>279</v>
      </c>
      <c r="C97" s="8"/>
      <c r="D97" s="8"/>
      <c r="E97" s="8"/>
      <c r="F97" s="8"/>
      <c r="G97" s="8"/>
      <c r="H97" s="22">
        <f t="shared" si="14"/>
        <v>0</v>
      </c>
      <c r="I97" s="8"/>
      <c r="J97" s="8"/>
      <c r="K97" s="8"/>
      <c r="L97" s="8">
        <v>88727200</v>
      </c>
      <c r="M97" s="8">
        <v>0</v>
      </c>
      <c r="N97" s="22">
        <f t="shared" si="15"/>
        <v>88727200</v>
      </c>
    </row>
    <row r="98" spans="1:14" s="31" customFormat="1" ht="78.75" hidden="1">
      <c r="A98" s="4"/>
      <c r="B98" s="42" t="s">
        <v>280</v>
      </c>
      <c r="C98" s="8"/>
      <c r="D98" s="8"/>
      <c r="E98" s="8"/>
      <c r="F98" s="8"/>
      <c r="G98" s="8"/>
      <c r="H98" s="22">
        <f t="shared" si="14"/>
        <v>0</v>
      </c>
      <c r="I98" s="8"/>
      <c r="J98" s="8"/>
      <c r="K98" s="8"/>
      <c r="L98" s="8">
        <v>7538100</v>
      </c>
      <c r="M98" s="8">
        <v>0</v>
      </c>
      <c r="N98" s="22">
        <f t="shared" si="15"/>
        <v>7538100</v>
      </c>
    </row>
    <row r="99" spans="1:14" s="31" customFormat="1" ht="21" hidden="1" customHeight="1">
      <c r="A99" s="4" t="s">
        <v>154</v>
      </c>
      <c r="B99" s="42" t="s">
        <v>155</v>
      </c>
      <c r="C99" s="8">
        <f>C100</f>
        <v>7632600</v>
      </c>
      <c r="D99" s="8">
        <f>D100</f>
        <v>15350000</v>
      </c>
      <c r="E99" s="8">
        <f>E100</f>
        <v>4500000</v>
      </c>
      <c r="F99" s="8">
        <f>F100</f>
        <v>0</v>
      </c>
      <c r="G99" s="8">
        <f>G100</f>
        <v>0</v>
      </c>
      <c r="H99" s="22">
        <f t="shared" si="14"/>
        <v>27482600</v>
      </c>
      <c r="I99" s="8">
        <f>I100</f>
        <v>7538100</v>
      </c>
      <c r="J99" s="8">
        <f>J100</f>
        <v>0</v>
      </c>
      <c r="K99" s="8">
        <f>K100</f>
        <v>3000000</v>
      </c>
      <c r="L99" s="8">
        <f>L100</f>
        <v>-7538100</v>
      </c>
      <c r="M99" s="8">
        <f>M100</f>
        <v>0</v>
      </c>
      <c r="N99" s="22">
        <f t="shared" si="15"/>
        <v>3000000</v>
      </c>
    </row>
    <row r="100" spans="1:14" s="31" customFormat="1" ht="22.5" hidden="1" customHeight="1">
      <c r="A100" s="4" t="s">
        <v>156</v>
      </c>
      <c r="B100" s="42" t="s">
        <v>157</v>
      </c>
      <c r="C100" s="8">
        <f>C102+C103</f>
        <v>7632600</v>
      </c>
      <c r="D100" s="8">
        <f>D102+D103+D104</f>
        <v>15350000</v>
      </c>
      <c r="E100" s="8">
        <f>E102+E103+E104+E105</f>
        <v>4500000</v>
      </c>
      <c r="F100" s="8">
        <f>F102+F103+F104+F105</f>
        <v>0</v>
      </c>
      <c r="G100" s="8">
        <f>G102+G103+G104+G105</f>
        <v>0</v>
      </c>
      <c r="H100" s="22">
        <f t="shared" si="14"/>
        <v>27482600</v>
      </c>
      <c r="I100" s="8">
        <f>I102+I103</f>
        <v>7538100</v>
      </c>
      <c r="J100" s="8">
        <f>J102+J103+J104</f>
        <v>0</v>
      </c>
      <c r="K100" s="8">
        <f>K102+K103+K104+K105</f>
        <v>3000000</v>
      </c>
      <c r="L100" s="8">
        <f>L102+L103+L104+L105</f>
        <v>-7538100</v>
      </c>
      <c r="M100" s="8">
        <f>M102+M103+M104+M105</f>
        <v>0</v>
      </c>
      <c r="N100" s="22">
        <f t="shared" si="15"/>
        <v>3000000</v>
      </c>
    </row>
    <row r="101" spans="1:14" s="31" customFormat="1" ht="15.75" hidden="1">
      <c r="A101" s="4"/>
      <c r="B101" s="42" t="s">
        <v>190</v>
      </c>
      <c r="C101" s="8"/>
      <c r="D101" s="8"/>
      <c r="E101" s="8"/>
      <c r="F101" s="8"/>
      <c r="G101" s="8"/>
      <c r="H101" s="22"/>
      <c r="I101" s="8"/>
      <c r="J101" s="8"/>
      <c r="K101" s="8"/>
      <c r="L101" s="8"/>
      <c r="M101" s="8"/>
      <c r="N101" s="22"/>
    </row>
    <row r="102" spans="1:14" s="31" customFormat="1" ht="31.5" hidden="1">
      <c r="A102" s="4"/>
      <c r="B102" s="42" t="s">
        <v>191</v>
      </c>
      <c r="C102" s="8">
        <v>94500</v>
      </c>
      <c r="D102" s="8">
        <v>0</v>
      </c>
      <c r="E102" s="8">
        <v>0</v>
      </c>
      <c r="F102" s="8">
        <v>0</v>
      </c>
      <c r="G102" s="8">
        <v>0</v>
      </c>
      <c r="H102" s="22">
        <f t="shared" si="14"/>
        <v>94500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22">
        <f t="shared" si="15"/>
        <v>0</v>
      </c>
    </row>
    <row r="103" spans="1:14" s="31" customFormat="1" ht="47.25" hidden="1">
      <c r="A103" s="4"/>
      <c r="B103" s="42" t="s">
        <v>192</v>
      </c>
      <c r="C103" s="8">
        <v>7538100</v>
      </c>
      <c r="D103" s="8">
        <v>0</v>
      </c>
      <c r="E103" s="8">
        <v>0</v>
      </c>
      <c r="F103" s="8">
        <v>0</v>
      </c>
      <c r="G103" s="8">
        <v>0</v>
      </c>
      <c r="H103" s="22">
        <f t="shared" si="14"/>
        <v>7538100</v>
      </c>
      <c r="I103" s="8">
        <v>7538100</v>
      </c>
      <c r="J103" s="8">
        <v>0</v>
      </c>
      <c r="K103" s="8">
        <v>0</v>
      </c>
      <c r="L103" s="8">
        <v>-7538100</v>
      </c>
      <c r="M103" s="8">
        <v>0</v>
      </c>
      <c r="N103" s="22">
        <f t="shared" si="15"/>
        <v>0</v>
      </c>
    </row>
    <row r="104" spans="1:14" s="31" customFormat="1" ht="31.5" hidden="1">
      <c r="A104" s="4"/>
      <c r="B104" s="42" t="s">
        <v>236</v>
      </c>
      <c r="C104" s="8">
        <v>0</v>
      </c>
      <c r="D104" s="8">
        <v>15350000</v>
      </c>
      <c r="E104" s="8">
        <v>0</v>
      </c>
      <c r="F104" s="8">
        <v>0</v>
      </c>
      <c r="G104" s="8">
        <v>0</v>
      </c>
      <c r="H104" s="22">
        <f t="shared" si="14"/>
        <v>15350000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22">
        <f t="shared" si="15"/>
        <v>0</v>
      </c>
    </row>
    <row r="105" spans="1:14" s="31" customFormat="1" ht="15.75" hidden="1">
      <c r="A105" s="4"/>
      <c r="B105" s="42" t="s">
        <v>263</v>
      </c>
      <c r="C105" s="8">
        <v>0</v>
      </c>
      <c r="D105" s="8">
        <v>0</v>
      </c>
      <c r="E105" s="8">
        <v>4500000</v>
      </c>
      <c r="F105" s="8">
        <v>0</v>
      </c>
      <c r="G105" s="8">
        <v>0</v>
      </c>
      <c r="H105" s="22">
        <f t="shared" si="14"/>
        <v>4500000</v>
      </c>
      <c r="I105" s="8">
        <v>0</v>
      </c>
      <c r="J105" s="8">
        <v>0</v>
      </c>
      <c r="K105" s="8">
        <v>3000000</v>
      </c>
      <c r="L105" s="8">
        <v>0</v>
      </c>
      <c r="M105" s="8">
        <v>0</v>
      </c>
      <c r="N105" s="22">
        <f t="shared" si="15"/>
        <v>3000000</v>
      </c>
    </row>
    <row r="106" spans="1:14" s="31" customFormat="1" ht="24" customHeight="1">
      <c r="A106" s="4" t="s">
        <v>158</v>
      </c>
      <c r="B106" s="42" t="s">
        <v>159</v>
      </c>
      <c r="C106" s="8">
        <f>C107+C125+C133+C127+C131</f>
        <v>159043400</v>
      </c>
      <c r="D106" s="8">
        <f>D107+D125+D133+D127+D131</f>
        <v>-116.88000000000001</v>
      </c>
      <c r="E106" s="8">
        <f>E107+E125+E133+E127+E131</f>
        <v>0</v>
      </c>
      <c r="F106" s="8">
        <f>F107+F125+F133+F127+F131+F129</f>
        <v>0</v>
      </c>
      <c r="G106" s="8">
        <f>G107+G125+G133+G127+G131+G129</f>
        <v>0</v>
      </c>
      <c r="H106" s="22">
        <f t="shared" si="14"/>
        <v>159043283.12</v>
      </c>
      <c r="I106" s="8">
        <f>I107+I125+I133+I127+I131</f>
        <v>158129000</v>
      </c>
      <c r="J106" s="8">
        <f>J107+J125+J133+J127+J131</f>
        <v>-9.8800000000000008</v>
      </c>
      <c r="K106" s="8">
        <f>K107+K125+K133+K127+K131</f>
        <v>0</v>
      </c>
      <c r="L106" s="8">
        <f>L107+L125+L133+L127+L131+L129</f>
        <v>0</v>
      </c>
      <c r="M106" s="8">
        <f>M107+M125+M133+M127+M131+M129</f>
        <v>0</v>
      </c>
      <c r="N106" s="22">
        <f t="shared" si="15"/>
        <v>158128990.12</v>
      </c>
    </row>
    <row r="107" spans="1:14" s="31" customFormat="1" ht="33.4" customHeight="1">
      <c r="A107" s="4" t="s">
        <v>160</v>
      </c>
      <c r="B107" s="42" t="s">
        <v>161</v>
      </c>
      <c r="C107" s="8">
        <f>C108</f>
        <v>144994800</v>
      </c>
      <c r="D107" s="8">
        <f>D108</f>
        <v>-26</v>
      </c>
      <c r="E107" s="8">
        <f>E108</f>
        <v>0</v>
      </c>
      <c r="F107" s="8">
        <f>F108</f>
        <v>-4211</v>
      </c>
      <c r="G107" s="8">
        <f>G108</f>
        <v>-363</v>
      </c>
      <c r="H107" s="22">
        <f t="shared" si="14"/>
        <v>144990200</v>
      </c>
      <c r="I107" s="8">
        <f>I108</f>
        <v>144754900</v>
      </c>
      <c r="J107" s="8">
        <f>J108</f>
        <v>11</v>
      </c>
      <c r="K107" s="8">
        <f>K108</f>
        <v>0</v>
      </c>
      <c r="L107" s="8">
        <f>L108</f>
        <v>-1381</v>
      </c>
      <c r="M107" s="8">
        <f>M108</f>
        <v>-130</v>
      </c>
      <c r="N107" s="22">
        <f t="shared" si="15"/>
        <v>144753400</v>
      </c>
    </row>
    <row r="108" spans="1:14" s="31" customFormat="1" ht="33.4" customHeight="1">
      <c r="A108" s="4" t="s">
        <v>162</v>
      </c>
      <c r="B108" s="42" t="s">
        <v>163</v>
      </c>
      <c r="C108" s="8">
        <f>C110+C111+C112+C113+C114+C115+C116+C118+C119+C120+C121+C122+C123+C124+C117</f>
        <v>144994800</v>
      </c>
      <c r="D108" s="8">
        <f>D110+D111+D112+D113+D114+D115+D116+D118+D119+D120+D121+D122+D123+D124+D117</f>
        <v>-26</v>
      </c>
      <c r="E108" s="8">
        <f>E110+E111+E112+E113+E114+E115+E116+E118+E119+E120+E121+E122+E123+E124+E117</f>
        <v>0</v>
      </c>
      <c r="F108" s="8">
        <f>F110+F111+F112+F113+F114+F115+F116+F118+F119+F120+F121+F122+F123+F124+F117</f>
        <v>-4211</v>
      </c>
      <c r="G108" s="8">
        <f>G110+G111+G112+G113+G114+G115+G116+G118+G119+G120+G121+G122+G123+G124+G117</f>
        <v>-363</v>
      </c>
      <c r="H108" s="22">
        <f t="shared" si="14"/>
        <v>144990200</v>
      </c>
      <c r="I108" s="8">
        <f>I110+I111+I112+I113+I114+I115+I116+I118+I119+I120+I121+I122+I123+I124+I117</f>
        <v>144754900</v>
      </c>
      <c r="J108" s="8">
        <f>J110+J111+J112+J113+J114+J115+J116+J118+J119+J120+J121+J122+J123+J124+J117</f>
        <v>11</v>
      </c>
      <c r="K108" s="8">
        <f>K110+K111+K112+K113+K114+K115+K116+K118+K119+K120+K121+K122+K123+K124+K117</f>
        <v>0</v>
      </c>
      <c r="L108" s="8">
        <f>L110+L111+L112+L113+L114+L115+L116+L118+L119+L120+L121+L122+L123+L124+L117</f>
        <v>-1381</v>
      </c>
      <c r="M108" s="8">
        <f>M110+M111+M112+M113+M114+M115+M116+M118+M119+M120+M121+M122+M123+M124+M117</f>
        <v>-130</v>
      </c>
      <c r="N108" s="22">
        <f t="shared" si="15"/>
        <v>144753400</v>
      </c>
    </row>
    <row r="109" spans="1:14" s="31" customFormat="1" ht="15.75">
      <c r="A109" s="4"/>
      <c r="B109" s="42" t="s">
        <v>190</v>
      </c>
      <c r="C109" s="8"/>
      <c r="D109" s="8"/>
      <c r="E109" s="8"/>
      <c r="F109" s="8"/>
      <c r="G109" s="8"/>
      <c r="H109" s="22"/>
      <c r="I109" s="8"/>
      <c r="J109" s="8"/>
      <c r="K109" s="8"/>
      <c r="L109" s="8"/>
      <c r="M109" s="8"/>
      <c r="N109" s="22"/>
    </row>
    <row r="110" spans="1:14" s="31" customFormat="1" ht="33.4" hidden="1" customHeight="1">
      <c r="A110" s="4"/>
      <c r="B110" s="42" t="s">
        <v>175</v>
      </c>
      <c r="C110" s="8">
        <v>133371000</v>
      </c>
      <c r="D110" s="8">
        <v>0</v>
      </c>
      <c r="E110" s="8">
        <v>0</v>
      </c>
      <c r="F110" s="8">
        <v>0</v>
      </c>
      <c r="G110" s="8">
        <v>0</v>
      </c>
      <c r="H110" s="22">
        <f t="shared" si="14"/>
        <v>133371000</v>
      </c>
      <c r="I110" s="8">
        <v>133082100</v>
      </c>
      <c r="J110" s="8">
        <v>0</v>
      </c>
      <c r="K110" s="8">
        <v>0</v>
      </c>
      <c r="L110" s="8">
        <v>0</v>
      </c>
      <c r="M110" s="8">
        <v>0</v>
      </c>
      <c r="N110" s="22">
        <f t="shared" si="15"/>
        <v>133082100</v>
      </c>
    </row>
    <row r="111" spans="1:14" s="31" customFormat="1" ht="33.4" hidden="1" customHeight="1">
      <c r="A111" s="4"/>
      <c r="B111" s="42" t="s">
        <v>176</v>
      </c>
      <c r="C111" s="8">
        <v>756800</v>
      </c>
      <c r="D111" s="8">
        <v>0</v>
      </c>
      <c r="E111" s="8">
        <v>0</v>
      </c>
      <c r="F111" s="8">
        <v>0</v>
      </c>
      <c r="G111" s="8">
        <v>0</v>
      </c>
      <c r="H111" s="22">
        <f t="shared" si="14"/>
        <v>756800</v>
      </c>
      <c r="I111" s="8">
        <v>756800</v>
      </c>
      <c r="J111" s="8">
        <v>0</v>
      </c>
      <c r="K111" s="8">
        <v>0</v>
      </c>
      <c r="L111" s="8">
        <v>0</v>
      </c>
      <c r="M111" s="8">
        <v>0</v>
      </c>
      <c r="N111" s="22">
        <f t="shared" si="15"/>
        <v>756800</v>
      </c>
    </row>
    <row r="112" spans="1:14" s="31" customFormat="1" ht="63" hidden="1">
      <c r="A112" s="4"/>
      <c r="B112" s="42" t="s">
        <v>177</v>
      </c>
      <c r="C112" s="8">
        <v>52200</v>
      </c>
      <c r="D112" s="8">
        <v>0</v>
      </c>
      <c r="E112" s="8">
        <v>0</v>
      </c>
      <c r="F112" s="8">
        <v>0</v>
      </c>
      <c r="G112" s="8">
        <v>0</v>
      </c>
      <c r="H112" s="22">
        <f t="shared" si="14"/>
        <v>52200</v>
      </c>
      <c r="I112" s="8">
        <v>104300</v>
      </c>
      <c r="J112" s="8">
        <v>0</v>
      </c>
      <c r="K112" s="8">
        <v>0</v>
      </c>
      <c r="L112" s="8">
        <v>0</v>
      </c>
      <c r="M112" s="8">
        <v>0</v>
      </c>
      <c r="N112" s="22">
        <f t="shared" si="15"/>
        <v>104300</v>
      </c>
    </row>
    <row r="113" spans="1:14" s="31" customFormat="1" ht="15.75" hidden="1">
      <c r="A113" s="4"/>
      <c r="B113" s="42" t="s">
        <v>178</v>
      </c>
      <c r="C113" s="8">
        <v>2063500</v>
      </c>
      <c r="D113" s="8">
        <v>0</v>
      </c>
      <c r="E113" s="8">
        <v>0</v>
      </c>
      <c r="F113" s="8">
        <v>0</v>
      </c>
      <c r="G113" s="8">
        <v>0</v>
      </c>
      <c r="H113" s="22">
        <f t="shared" si="14"/>
        <v>2063500</v>
      </c>
      <c r="I113" s="8">
        <v>2063500</v>
      </c>
      <c r="J113" s="8">
        <v>0</v>
      </c>
      <c r="K113" s="8">
        <v>0</v>
      </c>
      <c r="L113" s="8">
        <v>0</v>
      </c>
      <c r="M113" s="8">
        <v>0</v>
      </c>
      <c r="N113" s="22">
        <f t="shared" si="15"/>
        <v>2063500</v>
      </c>
    </row>
    <row r="114" spans="1:14" s="31" customFormat="1" ht="78.75" hidden="1">
      <c r="A114" s="4"/>
      <c r="B114" s="42" t="s">
        <v>179</v>
      </c>
      <c r="C114" s="8">
        <v>4549500</v>
      </c>
      <c r="D114" s="8">
        <v>0</v>
      </c>
      <c r="E114" s="8">
        <v>0</v>
      </c>
      <c r="F114" s="8">
        <v>0</v>
      </c>
      <c r="G114" s="8">
        <v>0</v>
      </c>
      <c r="H114" s="22">
        <f t="shared" si="14"/>
        <v>4549500</v>
      </c>
      <c r="I114" s="8">
        <v>4549500</v>
      </c>
      <c r="J114" s="8">
        <v>0</v>
      </c>
      <c r="K114" s="8">
        <v>0</v>
      </c>
      <c r="L114" s="8">
        <v>0</v>
      </c>
      <c r="M114" s="8">
        <v>0</v>
      </c>
      <c r="N114" s="22">
        <f t="shared" si="15"/>
        <v>4549500</v>
      </c>
    </row>
    <row r="115" spans="1:14" s="31" customFormat="1" ht="78.75" hidden="1">
      <c r="A115" s="4"/>
      <c r="B115" s="42" t="s">
        <v>180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22">
        <f t="shared" si="14"/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22">
        <f t="shared" si="15"/>
        <v>0</v>
      </c>
    </row>
    <row r="116" spans="1:14" s="31" customFormat="1" ht="47.25" hidden="1">
      <c r="A116" s="4"/>
      <c r="B116" s="42" t="s">
        <v>181</v>
      </c>
      <c r="C116" s="8">
        <v>600</v>
      </c>
      <c r="D116" s="8">
        <v>0</v>
      </c>
      <c r="E116" s="8">
        <v>0</v>
      </c>
      <c r="F116" s="8">
        <v>0</v>
      </c>
      <c r="G116" s="8">
        <v>0</v>
      </c>
      <c r="H116" s="22">
        <f t="shared" si="14"/>
        <v>600</v>
      </c>
      <c r="I116" s="8">
        <v>600</v>
      </c>
      <c r="J116" s="8">
        <v>0</v>
      </c>
      <c r="K116" s="8">
        <v>0</v>
      </c>
      <c r="L116" s="8">
        <v>0</v>
      </c>
      <c r="M116" s="8">
        <v>0</v>
      </c>
      <c r="N116" s="22">
        <f t="shared" si="15"/>
        <v>600</v>
      </c>
    </row>
    <row r="117" spans="1:14" s="31" customFormat="1" ht="47.25" hidden="1">
      <c r="A117" s="4"/>
      <c r="B117" s="42" t="s">
        <v>182</v>
      </c>
      <c r="C117" s="8">
        <v>183500</v>
      </c>
      <c r="D117" s="8">
        <v>0</v>
      </c>
      <c r="E117" s="8">
        <v>0</v>
      </c>
      <c r="F117" s="8">
        <v>0</v>
      </c>
      <c r="G117" s="8">
        <v>0</v>
      </c>
      <c r="H117" s="22">
        <f t="shared" si="14"/>
        <v>183500</v>
      </c>
      <c r="I117" s="8">
        <v>183500</v>
      </c>
      <c r="J117" s="8">
        <v>0</v>
      </c>
      <c r="K117" s="8">
        <v>0</v>
      </c>
      <c r="L117" s="8">
        <v>0</v>
      </c>
      <c r="M117" s="8">
        <v>0</v>
      </c>
      <c r="N117" s="22">
        <f t="shared" si="15"/>
        <v>183500</v>
      </c>
    </row>
    <row r="118" spans="1:14" s="31" customFormat="1" ht="18.75" hidden="1" customHeight="1">
      <c r="A118" s="4"/>
      <c r="B118" s="42" t="s">
        <v>183</v>
      </c>
      <c r="C118" s="8">
        <v>2100</v>
      </c>
      <c r="D118" s="8">
        <v>0</v>
      </c>
      <c r="E118" s="8">
        <v>0</v>
      </c>
      <c r="F118" s="8">
        <v>0</v>
      </c>
      <c r="G118" s="8">
        <v>0</v>
      </c>
      <c r="H118" s="22">
        <f t="shared" si="14"/>
        <v>2100</v>
      </c>
      <c r="I118" s="8">
        <v>2100</v>
      </c>
      <c r="J118" s="8">
        <v>0</v>
      </c>
      <c r="K118" s="8">
        <v>0</v>
      </c>
      <c r="L118" s="8">
        <v>0</v>
      </c>
      <c r="M118" s="8">
        <v>0</v>
      </c>
      <c r="N118" s="22">
        <f t="shared" si="15"/>
        <v>2100</v>
      </c>
    </row>
    <row r="119" spans="1:14" s="31" customFormat="1" ht="33.4" hidden="1" customHeight="1">
      <c r="A119" s="4"/>
      <c r="B119" s="42" t="s">
        <v>184</v>
      </c>
      <c r="C119" s="8">
        <v>43800</v>
      </c>
      <c r="D119" s="8">
        <v>0</v>
      </c>
      <c r="E119" s="8">
        <v>0</v>
      </c>
      <c r="F119" s="8">
        <v>0</v>
      </c>
      <c r="G119" s="8">
        <v>0</v>
      </c>
      <c r="H119" s="22">
        <f t="shared" si="14"/>
        <v>43800</v>
      </c>
      <c r="I119" s="8">
        <v>43800</v>
      </c>
      <c r="J119" s="8">
        <v>0</v>
      </c>
      <c r="K119" s="8">
        <v>0</v>
      </c>
      <c r="L119" s="8">
        <v>0</v>
      </c>
      <c r="M119" s="8">
        <v>0</v>
      </c>
      <c r="N119" s="22">
        <f t="shared" si="15"/>
        <v>43800</v>
      </c>
    </row>
    <row r="120" spans="1:14" s="31" customFormat="1" ht="47.25">
      <c r="A120" s="4"/>
      <c r="B120" s="42" t="s">
        <v>185</v>
      </c>
      <c r="C120" s="8">
        <v>400</v>
      </c>
      <c r="D120" s="8">
        <v>-37</v>
      </c>
      <c r="E120" s="8">
        <v>0</v>
      </c>
      <c r="F120" s="8">
        <v>0</v>
      </c>
      <c r="G120" s="8">
        <v>-363</v>
      </c>
      <c r="H120" s="22">
        <f t="shared" si="14"/>
        <v>0</v>
      </c>
      <c r="I120" s="8">
        <v>100</v>
      </c>
      <c r="J120" s="8">
        <v>30</v>
      </c>
      <c r="K120" s="8">
        <v>0</v>
      </c>
      <c r="L120" s="8">
        <v>0</v>
      </c>
      <c r="M120" s="8">
        <v>-130</v>
      </c>
      <c r="N120" s="22">
        <f>I120+J120+K120+L120+M120</f>
        <v>0</v>
      </c>
    </row>
    <row r="121" spans="1:14" s="31" customFormat="1" ht="47.25" hidden="1">
      <c r="A121" s="4"/>
      <c r="B121" s="42" t="s">
        <v>186</v>
      </c>
      <c r="C121" s="8">
        <v>4200</v>
      </c>
      <c r="D121" s="8">
        <v>11</v>
      </c>
      <c r="E121" s="8">
        <v>0</v>
      </c>
      <c r="F121" s="8">
        <v>-4211</v>
      </c>
      <c r="G121" s="8">
        <v>0</v>
      </c>
      <c r="H121" s="22">
        <f t="shared" si="14"/>
        <v>0</v>
      </c>
      <c r="I121" s="8">
        <v>1400</v>
      </c>
      <c r="J121" s="8">
        <v>-19</v>
      </c>
      <c r="K121" s="8">
        <v>0</v>
      </c>
      <c r="L121" s="8">
        <v>-1381</v>
      </c>
      <c r="M121" s="8">
        <v>0</v>
      </c>
      <c r="N121" s="22">
        <f t="shared" si="15"/>
        <v>0</v>
      </c>
    </row>
    <row r="122" spans="1:14" s="31" customFormat="1" ht="31.5" hidden="1">
      <c r="A122" s="4"/>
      <c r="B122" s="42" t="s">
        <v>187</v>
      </c>
      <c r="C122" s="8">
        <v>502600</v>
      </c>
      <c r="D122" s="8">
        <v>0</v>
      </c>
      <c r="E122" s="8">
        <v>0</v>
      </c>
      <c r="F122" s="8">
        <v>0</v>
      </c>
      <c r="G122" s="8">
        <v>0</v>
      </c>
      <c r="H122" s="22">
        <f t="shared" si="14"/>
        <v>502600</v>
      </c>
      <c r="I122" s="8">
        <v>502600</v>
      </c>
      <c r="J122" s="8">
        <v>0</v>
      </c>
      <c r="K122" s="8">
        <v>0</v>
      </c>
      <c r="L122" s="8">
        <v>0</v>
      </c>
      <c r="M122" s="8">
        <v>0</v>
      </c>
      <c r="N122" s="22">
        <f t="shared" si="15"/>
        <v>502600</v>
      </c>
    </row>
    <row r="123" spans="1:14" s="31" customFormat="1" ht="63" hidden="1">
      <c r="A123" s="4"/>
      <c r="B123" s="42" t="s">
        <v>249</v>
      </c>
      <c r="C123" s="8">
        <v>9400</v>
      </c>
      <c r="D123" s="8">
        <v>0</v>
      </c>
      <c r="E123" s="8">
        <v>0</v>
      </c>
      <c r="F123" s="8">
        <v>0</v>
      </c>
      <c r="G123" s="8">
        <v>0</v>
      </c>
      <c r="H123" s="22">
        <f t="shared" si="14"/>
        <v>9400</v>
      </c>
      <c r="I123" s="8">
        <v>9400</v>
      </c>
      <c r="J123" s="8">
        <v>0</v>
      </c>
      <c r="K123" s="8">
        <v>0</v>
      </c>
      <c r="L123" s="8">
        <v>0</v>
      </c>
      <c r="M123" s="8">
        <v>0</v>
      </c>
      <c r="N123" s="22">
        <f t="shared" si="15"/>
        <v>9400</v>
      </c>
    </row>
    <row r="124" spans="1:14" s="31" customFormat="1" ht="31.5" hidden="1">
      <c r="A124" s="4"/>
      <c r="B124" s="42" t="s">
        <v>188</v>
      </c>
      <c r="C124" s="8">
        <v>3455200</v>
      </c>
      <c r="D124" s="8">
        <v>0</v>
      </c>
      <c r="E124" s="8">
        <v>0</v>
      </c>
      <c r="F124" s="8">
        <v>0</v>
      </c>
      <c r="G124" s="8">
        <v>0</v>
      </c>
      <c r="H124" s="22">
        <f t="shared" si="14"/>
        <v>3455200</v>
      </c>
      <c r="I124" s="8">
        <v>3455200</v>
      </c>
      <c r="J124" s="8">
        <v>0</v>
      </c>
      <c r="K124" s="8">
        <v>0</v>
      </c>
      <c r="L124" s="8">
        <v>0</v>
      </c>
      <c r="M124" s="8">
        <v>0</v>
      </c>
      <c r="N124" s="22">
        <f t="shared" si="15"/>
        <v>3455200</v>
      </c>
    </row>
    <row r="125" spans="1:14" s="31" customFormat="1" ht="54.75" hidden="1" customHeight="1">
      <c r="A125" s="4" t="s">
        <v>164</v>
      </c>
      <c r="B125" s="42" t="s">
        <v>165</v>
      </c>
      <c r="C125" s="8">
        <f>C126</f>
        <v>11693200</v>
      </c>
      <c r="D125" s="8">
        <f>D126</f>
        <v>-15.64</v>
      </c>
      <c r="E125" s="8">
        <f>E126</f>
        <v>0</v>
      </c>
      <c r="F125" s="8">
        <f>F126</f>
        <v>0</v>
      </c>
      <c r="G125" s="8">
        <f>G126</f>
        <v>0</v>
      </c>
      <c r="H125" s="22">
        <f t="shared" si="14"/>
        <v>11693184.359999999</v>
      </c>
      <c r="I125" s="8">
        <f>I126</f>
        <v>11693200</v>
      </c>
      <c r="J125" s="8">
        <f>J126</f>
        <v>-15.64</v>
      </c>
      <c r="K125" s="8">
        <f>K126</f>
        <v>0</v>
      </c>
      <c r="L125" s="8">
        <f>L126</f>
        <v>0</v>
      </c>
      <c r="M125" s="8">
        <f>M126</f>
        <v>0</v>
      </c>
      <c r="N125" s="22">
        <f t="shared" si="15"/>
        <v>11693184.359999999</v>
      </c>
    </row>
    <row r="126" spans="1:14" s="31" customFormat="1" ht="55.5" hidden="1" customHeight="1">
      <c r="A126" s="4" t="s">
        <v>166</v>
      </c>
      <c r="B126" s="42" t="s">
        <v>167</v>
      </c>
      <c r="C126" s="8">
        <v>11693200</v>
      </c>
      <c r="D126" s="8">
        <v>-15.64</v>
      </c>
      <c r="E126" s="8">
        <v>0</v>
      </c>
      <c r="F126" s="8">
        <v>0</v>
      </c>
      <c r="G126" s="8">
        <v>0</v>
      </c>
      <c r="H126" s="22">
        <f t="shared" si="14"/>
        <v>11693184.359999999</v>
      </c>
      <c r="I126" s="8">
        <v>11693200</v>
      </c>
      <c r="J126" s="8">
        <v>-15.64</v>
      </c>
      <c r="K126" s="8">
        <v>0</v>
      </c>
      <c r="L126" s="8">
        <v>0</v>
      </c>
      <c r="M126" s="8">
        <v>0</v>
      </c>
      <c r="N126" s="22">
        <f t="shared" si="15"/>
        <v>11693184.359999999</v>
      </c>
    </row>
    <row r="127" spans="1:14" s="31" customFormat="1" ht="55.5" hidden="1" customHeight="1">
      <c r="A127" s="33" t="s">
        <v>200</v>
      </c>
      <c r="B127" s="42" t="s">
        <v>201</v>
      </c>
      <c r="C127" s="8">
        <f>C128</f>
        <v>1000</v>
      </c>
      <c r="D127" s="8">
        <f>D128</f>
        <v>0</v>
      </c>
      <c r="E127" s="8">
        <f>E128</f>
        <v>0</v>
      </c>
      <c r="F127" s="8">
        <f>F128</f>
        <v>0</v>
      </c>
      <c r="G127" s="8">
        <f>G128</f>
        <v>0</v>
      </c>
      <c r="H127" s="22">
        <f t="shared" si="14"/>
        <v>1000</v>
      </c>
      <c r="I127" s="8">
        <f>I128</f>
        <v>1000</v>
      </c>
      <c r="J127" s="8">
        <f>J128</f>
        <v>0</v>
      </c>
      <c r="K127" s="8">
        <f>K128</f>
        <v>0</v>
      </c>
      <c r="L127" s="8">
        <f>L128</f>
        <v>0</v>
      </c>
      <c r="M127" s="8">
        <f>M128</f>
        <v>0</v>
      </c>
      <c r="N127" s="22">
        <f t="shared" si="15"/>
        <v>1000</v>
      </c>
    </row>
    <row r="128" spans="1:14" s="31" customFormat="1" ht="55.5" hidden="1" customHeight="1">
      <c r="A128" s="33" t="s">
        <v>198</v>
      </c>
      <c r="B128" s="42" t="s">
        <v>199</v>
      </c>
      <c r="C128" s="8">
        <v>1000</v>
      </c>
      <c r="D128" s="8">
        <v>0</v>
      </c>
      <c r="E128" s="8">
        <v>0</v>
      </c>
      <c r="F128" s="8">
        <v>0</v>
      </c>
      <c r="G128" s="8">
        <v>0</v>
      </c>
      <c r="H128" s="22">
        <f t="shared" si="14"/>
        <v>1000</v>
      </c>
      <c r="I128" s="8">
        <v>1000</v>
      </c>
      <c r="J128" s="8">
        <v>0</v>
      </c>
      <c r="K128" s="8">
        <v>0</v>
      </c>
      <c r="L128" s="8">
        <v>0</v>
      </c>
      <c r="M128" s="8">
        <v>0</v>
      </c>
      <c r="N128" s="22">
        <f t="shared" si="15"/>
        <v>1000</v>
      </c>
    </row>
    <row r="129" spans="1:14" s="31" customFormat="1" ht="55.5" customHeight="1">
      <c r="A129" s="17" t="s">
        <v>283</v>
      </c>
      <c r="B129" s="42" t="s">
        <v>284</v>
      </c>
      <c r="C129" s="8">
        <f>C130</f>
        <v>0</v>
      </c>
      <c r="D129" s="8">
        <f t="shared" ref="D129:G129" si="20">D130</f>
        <v>0</v>
      </c>
      <c r="E129" s="8">
        <f t="shared" si="20"/>
        <v>0</v>
      </c>
      <c r="F129" s="8">
        <f t="shared" si="20"/>
        <v>4211</v>
      </c>
      <c r="G129" s="8">
        <f t="shared" si="20"/>
        <v>363</v>
      </c>
      <c r="H129" s="22">
        <f t="shared" si="14"/>
        <v>4574</v>
      </c>
      <c r="I129" s="8">
        <f>I130</f>
        <v>0</v>
      </c>
      <c r="J129" s="8">
        <f t="shared" ref="J129:K129" si="21">J130</f>
        <v>0</v>
      </c>
      <c r="K129" s="8">
        <f t="shared" si="21"/>
        <v>0</v>
      </c>
      <c r="L129" s="8">
        <f>L130</f>
        <v>1381</v>
      </c>
      <c r="M129" s="8">
        <f>M130</f>
        <v>130</v>
      </c>
      <c r="N129" s="22">
        <f t="shared" si="15"/>
        <v>1511</v>
      </c>
    </row>
    <row r="130" spans="1:14" s="31" customFormat="1" ht="55.5" customHeight="1">
      <c r="A130" s="17" t="s">
        <v>282</v>
      </c>
      <c r="B130" s="42" t="s">
        <v>281</v>
      </c>
      <c r="C130" s="8">
        <v>0</v>
      </c>
      <c r="D130" s="8">
        <v>0</v>
      </c>
      <c r="E130" s="8">
        <v>0</v>
      </c>
      <c r="F130" s="8">
        <v>4211</v>
      </c>
      <c r="G130" s="8">
        <v>363</v>
      </c>
      <c r="H130" s="22">
        <f t="shared" si="14"/>
        <v>4574</v>
      </c>
      <c r="I130" s="8">
        <v>0</v>
      </c>
      <c r="J130" s="8">
        <v>0</v>
      </c>
      <c r="K130" s="8">
        <v>0</v>
      </c>
      <c r="L130" s="8">
        <v>1381</v>
      </c>
      <c r="M130" s="8">
        <v>130</v>
      </c>
      <c r="N130" s="22">
        <f t="shared" si="15"/>
        <v>1511</v>
      </c>
    </row>
    <row r="131" spans="1:14" s="31" customFormat="1" ht="31.5" hidden="1">
      <c r="A131" s="33" t="s">
        <v>196</v>
      </c>
      <c r="B131" s="34" t="s">
        <v>194</v>
      </c>
      <c r="C131" s="8">
        <f>C132</f>
        <v>1362500</v>
      </c>
      <c r="D131" s="8">
        <f>D132</f>
        <v>0</v>
      </c>
      <c r="E131" s="8">
        <f>E132</f>
        <v>0</v>
      </c>
      <c r="F131" s="8">
        <f>F132</f>
        <v>0</v>
      </c>
      <c r="G131" s="8">
        <f>G132</f>
        <v>0</v>
      </c>
      <c r="H131" s="22">
        <f t="shared" si="14"/>
        <v>1362500</v>
      </c>
      <c r="I131" s="8">
        <f>I132</f>
        <v>1498800</v>
      </c>
      <c r="J131" s="8">
        <f>J132</f>
        <v>0</v>
      </c>
      <c r="K131" s="8">
        <f>K132</f>
        <v>0</v>
      </c>
      <c r="L131" s="8">
        <f>L132</f>
        <v>0</v>
      </c>
      <c r="M131" s="8">
        <f>M132</f>
        <v>0</v>
      </c>
      <c r="N131" s="22">
        <f t="shared" si="15"/>
        <v>1498800</v>
      </c>
    </row>
    <row r="132" spans="1:14" s="31" customFormat="1" ht="31.5" hidden="1">
      <c r="A132" s="33" t="s">
        <v>197</v>
      </c>
      <c r="B132" s="34" t="s">
        <v>195</v>
      </c>
      <c r="C132" s="8">
        <v>1362500</v>
      </c>
      <c r="D132" s="8">
        <v>0</v>
      </c>
      <c r="E132" s="8">
        <v>0</v>
      </c>
      <c r="F132" s="8">
        <v>0</v>
      </c>
      <c r="G132" s="8">
        <v>0</v>
      </c>
      <c r="H132" s="22">
        <f t="shared" si="14"/>
        <v>1362500</v>
      </c>
      <c r="I132" s="8">
        <v>1498800</v>
      </c>
      <c r="J132" s="8">
        <v>0</v>
      </c>
      <c r="K132" s="8">
        <v>0</v>
      </c>
      <c r="L132" s="8">
        <v>0</v>
      </c>
      <c r="M132" s="8">
        <v>0</v>
      </c>
      <c r="N132" s="22">
        <f t="shared" si="15"/>
        <v>1498800</v>
      </c>
    </row>
    <row r="133" spans="1:14" s="31" customFormat="1" ht="21.75" hidden="1" customHeight="1">
      <c r="A133" s="4" t="s">
        <v>168</v>
      </c>
      <c r="B133" s="42" t="s">
        <v>169</v>
      </c>
      <c r="C133" s="8">
        <f>C134</f>
        <v>991900</v>
      </c>
      <c r="D133" s="8">
        <f>D134</f>
        <v>-75.240000000000009</v>
      </c>
      <c r="E133" s="8">
        <f>E134</f>
        <v>0</v>
      </c>
      <c r="F133" s="8">
        <f>F134</f>
        <v>0</v>
      </c>
      <c r="G133" s="8">
        <f>G134</f>
        <v>0</v>
      </c>
      <c r="H133" s="22">
        <f t="shared" si="14"/>
        <v>991824.76</v>
      </c>
      <c r="I133" s="8">
        <f>I134</f>
        <v>181100</v>
      </c>
      <c r="J133" s="8">
        <f>J134</f>
        <v>-5.24</v>
      </c>
      <c r="K133" s="8">
        <f>K134</f>
        <v>0</v>
      </c>
      <c r="L133" s="8">
        <f>L134</f>
        <v>0</v>
      </c>
      <c r="M133" s="8">
        <f>M134</f>
        <v>0</v>
      </c>
      <c r="N133" s="22">
        <f t="shared" si="15"/>
        <v>181094.76</v>
      </c>
    </row>
    <row r="134" spans="1:14" s="31" customFormat="1" ht="24" hidden="1" customHeight="1">
      <c r="A134" s="4" t="s">
        <v>170</v>
      </c>
      <c r="B134" s="42" t="s">
        <v>171</v>
      </c>
      <c r="C134" s="8">
        <f>C136+C137</f>
        <v>991900</v>
      </c>
      <c r="D134" s="8">
        <f>D136+D137</f>
        <v>-75.240000000000009</v>
      </c>
      <c r="E134" s="8">
        <f>E136+E137</f>
        <v>0</v>
      </c>
      <c r="F134" s="8">
        <f>F136+F137</f>
        <v>0</v>
      </c>
      <c r="G134" s="8">
        <f>G136+G137</f>
        <v>0</v>
      </c>
      <c r="H134" s="22">
        <f t="shared" si="14"/>
        <v>991824.76</v>
      </c>
      <c r="I134" s="8">
        <f>I136+I137</f>
        <v>181100</v>
      </c>
      <c r="J134" s="8">
        <f>J136+J137</f>
        <v>-5.24</v>
      </c>
      <c r="K134" s="8">
        <f>K136+K137</f>
        <v>0</v>
      </c>
      <c r="L134" s="8">
        <f>L136+L137</f>
        <v>0</v>
      </c>
      <c r="M134" s="8">
        <f>M136+M137</f>
        <v>0</v>
      </c>
      <c r="N134" s="22">
        <f t="shared" si="15"/>
        <v>181094.76</v>
      </c>
    </row>
    <row r="135" spans="1:14" s="31" customFormat="1" ht="15.75" hidden="1">
      <c r="A135" s="4"/>
      <c r="B135" s="42" t="s">
        <v>190</v>
      </c>
      <c r="C135" s="8"/>
      <c r="D135" s="8"/>
      <c r="E135" s="8"/>
      <c r="F135" s="8"/>
      <c r="G135" s="8"/>
      <c r="H135" s="22"/>
      <c r="I135" s="8"/>
      <c r="J135" s="8"/>
      <c r="K135" s="8"/>
      <c r="L135" s="8"/>
      <c r="M135" s="8"/>
      <c r="N135" s="22"/>
    </row>
    <row r="136" spans="1:14" s="31" customFormat="1" ht="51.75" hidden="1" customHeight="1">
      <c r="A136" s="4"/>
      <c r="B136" s="42" t="s">
        <v>189</v>
      </c>
      <c r="C136" s="8">
        <v>134800</v>
      </c>
      <c r="D136" s="8">
        <v>-37.24</v>
      </c>
      <c r="E136" s="8">
        <v>0</v>
      </c>
      <c r="F136" s="8">
        <v>0</v>
      </c>
      <c r="G136" s="8">
        <v>0</v>
      </c>
      <c r="H136" s="22">
        <f t="shared" si="14"/>
        <v>134762.76</v>
      </c>
      <c r="I136" s="8">
        <v>181100</v>
      </c>
      <c r="J136" s="8">
        <v>-5.24</v>
      </c>
      <c r="K136" s="8">
        <v>0</v>
      </c>
      <c r="L136" s="8">
        <v>0</v>
      </c>
      <c r="M136" s="8">
        <v>0</v>
      </c>
      <c r="N136" s="22">
        <f t="shared" si="15"/>
        <v>181094.76</v>
      </c>
    </row>
    <row r="137" spans="1:14" s="31" customFormat="1" ht="49.5" hidden="1" customHeight="1">
      <c r="A137" s="4"/>
      <c r="B137" s="42" t="s">
        <v>193</v>
      </c>
      <c r="C137" s="8">
        <v>857100</v>
      </c>
      <c r="D137" s="8">
        <v>-38</v>
      </c>
      <c r="E137" s="8">
        <v>0</v>
      </c>
      <c r="F137" s="8">
        <v>0</v>
      </c>
      <c r="G137" s="8">
        <v>0</v>
      </c>
      <c r="H137" s="22">
        <f t="shared" si="14"/>
        <v>857062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22">
        <f t="shared" si="15"/>
        <v>0</v>
      </c>
    </row>
    <row r="138" spans="1:14" s="37" customFormat="1" ht="18" customHeight="1">
      <c r="A138" s="4" t="s">
        <v>205</v>
      </c>
      <c r="B138" s="42" t="s">
        <v>202</v>
      </c>
      <c r="C138" s="21">
        <f>C141</f>
        <v>0</v>
      </c>
      <c r="D138" s="21">
        <f>D141+D139</f>
        <v>3139348</v>
      </c>
      <c r="E138" s="21">
        <f>E141+E139</f>
        <v>0</v>
      </c>
      <c r="F138" s="21">
        <f>F141+F139</f>
        <v>0</v>
      </c>
      <c r="G138" s="21">
        <f>G141+G139</f>
        <v>2129756.35</v>
      </c>
      <c r="H138" s="22">
        <f t="shared" si="14"/>
        <v>5269104.3499999996</v>
      </c>
      <c r="I138" s="21">
        <f>I141</f>
        <v>0</v>
      </c>
      <c r="J138" s="21">
        <f>J141</f>
        <v>2269348</v>
      </c>
      <c r="K138" s="21">
        <f>K141</f>
        <v>0</v>
      </c>
      <c r="L138" s="21">
        <f>L141</f>
        <v>0</v>
      </c>
      <c r="M138" s="21">
        <f>M141</f>
        <v>472302.2</v>
      </c>
      <c r="N138" s="22">
        <f t="shared" si="15"/>
        <v>2741650.2</v>
      </c>
    </row>
    <row r="139" spans="1:14" s="37" customFormat="1" ht="47.25">
      <c r="A139" s="4" t="s">
        <v>206</v>
      </c>
      <c r="B139" s="42" t="s">
        <v>203</v>
      </c>
      <c r="C139" s="8">
        <f t="shared" ref="C139:G139" si="22">C140</f>
        <v>0</v>
      </c>
      <c r="D139" s="8">
        <f t="shared" si="22"/>
        <v>870000</v>
      </c>
      <c r="E139" s="8">
        <f t="shared" si="22"/>
        <v>0</v>
      </c>
      <c r="F139" s="8">
        <f t="shared" si="22"/>
        <v>0</v>
      </c>
      <c r="G139" s="8">
        <f t="shared" si="22"/>
        <v>1177300</v>
      </c>
      <c r="H139" s="22">
        <f t="shared" si="14"/>
        <v>2047300</v>
      </c>
      <c r="I139" s="22">
        <f>I140</f>
        <v>0</v>
      </c>
      <c r="J139" s="21">
        <f>J140</f>
        <v>0</v>
      </c>
      <c r="K139" s="21">
        <f>K140</f>
        <v>0</v>
      </c>
      <c r="L139" s="21">
        <f>L140</f>
        <v>0</v>
      </c>
      <c r="M139" s="21">
        <f>M140</f>
        <v>0</v>
      </c>
      <c r="N139" s="22">
        <f t="shared" si="15"/>
        <v>0</v>
      </c>
    </row>
    <row r="140" spans="1:14" s="37" customFormat="1" ht="63">
      <c r="A140" s="4" t="s">
        <v>207</v>
      </c>
      <c r="B140" s="44" t="s">
        <v>204</v>
      </c>
      <c r="C140" s="21">
        <v>0</v>
      </c>
      <c r="D140" s="21">
        <v>870000</v>
      </c>
      <c r="E140" s="21">
        <v>0</v>
      </c>
      <c r="F140" s="21">
        <v>0</v>
      </c>
      <c r="G140" s="21">
        <v>1177300</v>
      </c>
      <c r="H140" s="22">
        <f t="shared" si="14"/>
        <v>2047300</v>
      </c>
      <c r="I140" s="22">
        <v>0</v>
      </c>
      <c r="J140" s="21">
        <v>0</v>
      </c>
      <c r="K140" s="21">
        <v>0</v>
      </c>
      <c r="L140" s="21">
        <v>0</v>
      </c>
      <c r="M140" s="21">
        <v>0</v>
      </c>
      <c r="N140" s="22">
        <f t="shared" si="15"/>
        <v>0</v>
      </c>
    </row>
    <row r="141" spans="1:14" s="37" customFormat="1" ht="18" customHeight="1">
      <c r="A141" s="4" t="s">
        <v>243</v>
      </c>
      <c r="B141" s="44" t="s">
        <v>246</v>
      </c>
      <c r="C141" s="21">
        <f>C142</f>
        <v>0</v>
      </c>
      <c r="D141" s="21">
        <f>D142</f>
        <v>2269348</v>
      </c>
      <c r="E141" s="21">
        <f>E142</f>
        <v>0</v>
      </c>
      <c r="F141" s="21">
        <f>F142</f>
        <v>0</v>
      </c>
      <c r="G141" s="21">
        <f>G142</f>
        <v>952456.35</v>
      </c>
      <c r="H141" s="22">
        <f t="shared" si="14"/>
        <v>3221804.35</v>
      </c>
      <c r="I141" s="21">
        <f>I142</f>
        <v>0</v>
      </c>
      <c r="J141" s="21">
        <f>J142</f>
        <v>2269348</v>
      </c>
      <c r="K141" s="21">
        <f>K142</f>
        <v>0</v>
      </c>
      <c r="L141" s="21">
        <f>L142</f>
        <v>0</v>
      </c>
      <c r="M141" s="21">
        <f>M142</f>
        <v>472302.2</v>
      </c>
      <c r="N141" s="22">
        <f>I141+J141+K141+L141+M141</f>
        <v>2741650.2</v>
      </c>
    </row>
    <row r="142" spans="1:14" s="37" customFormat="1" ht="31.5">
      <c r="A142" s="4" t="s">
        <v>242</v>
      </c>
      <c r="B142" s="44" t="s">
        <v>245</v>
      </c>
      <c r="C142" s="21">
        <f>C144</f>
        <v>0</v>
      </c>
      <c r="D142" s="21">
        <f>D144</f>
        <v>2269348</v>
      </c>
      <c r="E142" s="21">
        <f>E144</f>
        <v>0</v>
      </c>
      <c r="F142" s="21">
        <f>F144</f>
        <v>0</v>
      </c>
      <c r="G142" s="21">
        <f>G144+G145</f>
        <v>952456.35</v>
      </c>
      <c r="H142" s="22">
        <f t="shared" si="14"/>
        <v>3221804.35</v>
      </c>
      <c r="I142" s="21">
        <f>I144</f>
        <v>0</v>
      </c>
      <c r="J142" s="21">
        <f>J144</f>
        <v>2269348</v>
      </c>
      <c r="K142" s="21">
        <f>K144</f>
        <v>0</v>
      </c>
      <c r="L142" s="21">
        <f>L144</f>
        <v>0</v>
      </c>
      <c r="M142" s="21">
        <f>M144+M145</f>
        <v>472302.2</v>
      </c>
      <c r="N142" s="22">
        <f t="shared" si="15"/>
        <v>2741650.2</v>
      </c>
    </row>
    <row r="143" spans="1:14" s="37" customFormat="1" ht="18" customHeight="1">
      <c r="A143" s="4"/>
      <c r="B143" s="44" t="s">
        <v>190</v>
      </c>
      <c r="C143" s="21"/>
      <c r="D143" s="21"/>
      <c r="E143" s="21"/>
      <c r="F143" s="21"/>
      <c r="G143" s="21"/>
      <c r="H143" s="22"/>
      <c r="I143" s="21"/>
      <c r="J143" s="21"/>
      <c r="K143" s="21"/>
      <c r="L143" s="21"/>
      <c r="M143" s="21"/>
      <c r="N143" s="22"/>
    </row>
    <row r="144" spans="1:14" s="37" customFormat="1" ht="47.25" hidden="1">
      <c r="A144" s="4"/>
      <c r="B144" s="44" t="s">
        <v>244</v>
      </c>
      <c r="C144" s="21">
        <v>0</v>
      </c>
      <c r="D144" s="21">
        <v>2269348</v>
      </c>
      <c r="E144" s="21">
        <v>0</v>
      </c>
      <c r="F144" s="21">
        <v>0</v>
      </c>
      <c r="G144" s="21">
        <v>0</v>
      </c>
      <c r="H144" s="22">
        <f t="shared" ref="H144:H145" si="23">C144+D144+E144+F144+G144</f>
        <v>2269348</v>
      </c>
      <c r="I144" s="21">
        <v>0</v>
      </c>
      <c r="J144" s="21">
        <v>2269348</v>
      </c>
      <c r="K144" s="21">
        <v>0</v>
      </c>
      <c r="L144" s="21">
        <v>0</v>
      </c>
      <c r="M144" s="21">
        <v>0</v>
      </c>
      <c r="N144" s="22">
        <f>I144+J144+K144+L144+M144</f>
        <v>2269348</v>
      </c>
    </row>
    <row r="145" spans="1:14" ht="34.5" customHeight="1">
      <c r="A145" s="39"/>
      <c r="B145" s="45" t="s">
        <v>295</v>
      </c>
      <c r="C145" s="39"/>
      <c r="D145" s="39"/>
      <c r="E145" s="39"/>
      <c r="F145" s="39"/>
      <c r="G145" s="21">
        <v>952456.35</v>
      </c>
      <c r="H145" s="22">
        <f t="shared" si="23"/>
        <v>952456.35</v>
      </c>
      <c r="I145" s="21"/>
      <c r="J145" s="21"/>
      <c r="K145" s="21"/>
      <c r="L145" s="21"/>
      <c r="M145" s="21">
        <v>472302.2</v>
      </c>
      <c r="N145" s="22">
        <f>I145+J145+K145+L145+M145</f>
        <v>472302.2</v>
      </c>
    </row>
  </sheetData>
  <mergeCells count="15">
    <mergeCell ref="A6:N6"/>
    <mergeCell ref="N8:N10"/>
    <mergeCell ref="D8:D10"/>
    <mergeCell ref="H8:H10"/>
    <mergeCell ref="A8:A10"/>
    <mergeCell ref="B8:B10"/>
    <mergeCell ref="C8:C10"/>
    <mergeCell ref="I8:I10"/>
    <mergeCell ref="J8:J10"/>
    <mergeCell ref="E8:E10"/>
    <mergeCell ref="K8:K10"/>
    <mergeCell ref="L8:L10"/>
    <mergeCell ref="F8:F10"/>
    <mergeCell ref="G8:G10"/>
    <mergeCell ref="M8:M10"/>
  </mergeCells>
  <pageMargins left="0.70866141732283472" right="0.70866141732283472" top="0.74803149606299213" bottom="0.74803149606299213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2019 год</vt:lpstr>
      <vt:lpstr>2020-2021</vt:lpstr>
      <vt:lpstr>'2019 год'!Заголовки_для_печати</vt:lpstr>
      <vt:lpstr>'2020-2021'!Заголовки_для_печати</vt:lpstr>
      <vt:lpstr>'2020-2021'!Область_печати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rep:2.46.1.57</dc:description>
  <cp:lastModifiedBy>ksv</cp:lastModifiedBy>
  <cp:lastPrinted>2019-08-08T09:45:57Z</cp:lastPrinted>
  <dcterms:created xsi:type="dcterms:W3CDTF">2018-10-16T11:32:33Z</dcterms:created>
  <dcterms:modified xsi:type="dcterms:W3CDTF">2019-08-08T09:46:00Z</dcterms:modified>
</cp:coreProperties>
</file>