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tabRatio="848" activeTab="0"/>
  </bookViews>
  <sheets>
    <sheet name="прил.1" sheetId="1" r:id="rId1"/>
    <sheet name="Лист1" sheetId="2" r:id="rId2"/>
  </sheets>
  <definedNames>
    <definedName name="_xlnm.Print_Titles" localSheetId="0">'прил.1'!$14:$15</definedName>
  </definedNames>
  <calcPr fullCalcOnLoad="1"/>
</workbook>
</file>

<file path=xl/sharedStrings.xml><?xml version="1.0" encoding="utf-8"?>
<sst xmlns="http://schemas.openxmlformats.org/spreadsheetml/2006/main" count="296" uniqueCount="190">
  <si>
    <t>Содержание автомобильных дорог общего пользования и мостовых сооружений</t>
  </si>
  <si>
    <t>Основное мероприятие "Обеспечение деятельности органов местного самоуправления"</t>
  </si>
  <si>
    <t>Содержание деятельности органов местного самоуправления</t>
  </si>
  <si>
    <t>Основное мероприятие "Расходы на уплату взносов"</t>
  </si>
  <si>
    <t>Расходы на уплату членского взноса в Совет муниципальных образований</t>
  </si>
  <si>
    <t>НА 2015 ГОД</t>
  </si>
  <si>
    <t>РАСХОДОВ БЮДЖЕТА УИНСКОГО СЕЛЬСКОГО ПОСЕЛЕНИЯ</t>
  </si>
  <si>
    <t>Целевая статья расходов</t>
  </si>
  <si>
    <t>Вид рас-ходов</t>
  </si>
  <si>
    <t>Наименование расходов</t>
  </si>
  <si>
    <t>Глава муниципального образования</t>
  </si>
  <si>
    <t>Резервные фонды</t>
  </si>
  <si>
    <t>ИТОГО РАСХОДОВ</t>
  </si>
  <si>
    <t>рублей</t>
  </si>
  <si>
    <t>Составление протоколов об административных правонарушениях</t>
  </si>
  <si>
    <t>100</t>
  </si>
  <si>
    <t>200</t>
  </si>
  <si>
    <t>240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</si>
  <si>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</si>
  <si>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</si>
  <si>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</si>
  <si>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</si>
  <si>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</si>
  <si>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</si>
  <si>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41 0 00 00000</t>
  </si>
  <si>
    <t>Основное мероприятие "Организация сбора и вывоза бытовых отходов"</t>
  </si>
  <si>
    <t>Основное мероприятие "Уличное освещение"</t>
  </si>
  <si>
    <t xml:space="preserve">Основное мероприятие "Содержание объектов благоустройства" </t>
  </si>
  <si>
    <t>Прочие расходы в области жилищного хозяйства</t>
  </si>
  <si>
    <t>Прочие расходы в области коммунального хозяйства</t>
  </si>
  <si>
    <t>41 001 00000</t>
  </si>
  <si>
    <t>41 0 01 01010</t>
  </si>
  <si>
    <t xml:space="preserve">41 0 01 01090 </t>
  </si>
  <si>
    <t>41 0 02 00000</t>
  </si>
  <si>
    <t>41 0 02 01010</t>
  </si>
  <si>
    <t>Основное мероприятие "Резервный фонд администрации Аспинского сельского поселения"</t>
  </si>
  <si>
    <t>41 0 04 00000</t>
  </si>
  <si>
    <t>41 0 04 01010</t>
  </si>
  <si>
    <t>42 0 00 00000</t>
  </si>
  <si>
    <t>42 0 01 00000</t>
  </si>
  <si>
    <t>Основное мероприятие "Приведение в нормативное состояние автомобильных  дорог местного значения"</t>
  </si>
  <si>
    <t>42 0 01 01010</t>
  </si>
  <si>
    <t>43 0 00 00000</t>
  </si>
  <si>
    <t>43 0 01 00000</t>
  </si>
  <si>
    <t>Основное мероприятие "Обеспечение первичных мер пожарной безопасности в границах населенных пунктов Аспинского сельского поселения"</t>
  </si>
  <si>
    <t>43 0 01 01010</t>
  </si>
  <si>
    <t>44 0 00 00000</t>
  </si>
  <si>
    <t>44 0 02 00000</t>
  </si>
  <si>
    <t>44 0 02 01010</t>
  </si>
  <si>
    <t>44 0 03 00000</t>
  </si>
  <si>
    <t>44 0 03 01010</t>
  </si>
  <si>
    <t>45 0 05 00000</t>
  </si>
  <si>
    <t>44 0 05 00000</t>
  </si>
  <si>
    <t>44 0 05 01010</t>
  </si>
  <si>
    <t>44 0 06 00000</t>
  </si>
  <si>
    <t>Основное мероприятие "Жилищное хозяйство на территории Аспинского сельского поселения"</t>
  </si>
  <si>
    <t>44 0 06 01050</t>
  </si>
  <si>
    <t>44 0 07 00000</t>
  </si>
  <si>
    <t>Основное мероприятие "Коммунальное хозяйство на территории Аспинского сельского поселения"</t>
  </si>
  <si>
    <t>44 0 07 01010</t>
  </si>
  <si>
    <t xml:space="preserve">45 0 00 00000 </t>
  </si>
  <si>
    <t>45 0 01 00000</t>
  </si>
  <si>
    <t>Основное мероприятие "Культурно- досуговое обслуживание населения"</t>
  </si>
  <si>
    <t>45 0 02 00000</t>
  </si>
  <si>
    <t>Основное мероприятие "Культурные мероприятия на территории Аспинского сельского поселения"</t>
  </si>
  <si>
    <t>45 0 02 01010</t>
  </si>
  <si>
    <t>45 0 04 00000</t>
  </si>
  <si>
    <t>Основное мероприятие "Спортивные мероприятия на территории Аспинского сельского поселения"</t>
  </si>
  <si>
    <t>45 0 04 01010</t>
  </si>
  <si>
    <t>Основное мероприятие "Меры социальной поддержки специалистам,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</si>
  <si>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</si>
  <si>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46 0 00 00000</t>
  </si>
  <si>
    <t>46 0 01 00000</t>
  </si>
  <si>
    <t>Основное мероприятие "Противодействие экстремизму и профилактика терроризма на территории Аспинского сельского поселения"</t>
  </si>
  <si>
    <t>46 0 01 01010</t>
  </si>
  <si>
    <t>47 0 00 00000</t>
  </si>
  <si>
    <t>47 0 01 00000</t>
  </si>
  <si>
    <t>Основное мероприятие "Энергосбережение и повышение энергетической эффективности на территории Аспинского сельского поселения"</t>
  </si>
  <si>
    <t>47 0 01 01010</t>
  </si>
  <si>
    <t>44 0 07 01020</t>
  </si>
  <si>
    <t>Организация в границах поселения газоснабжения населения в части технического обслуживания газопроводов</t>
  </si>
  <si>
    <t>Обеспечение деятельности (оказания услуг,выполнения работ) муниципальных учреждений</t>
  </si>
  <si>
    <t>Реализация мероприятий по организации сбора и вывоза бытовых отходов на территории сельского поселения</t>
  </si>
  <si>
    <t xml:space="preserve">Реализация мероприятий по уличному освещению </t>
  </si>
  <si>
    <t xml:space="preserve">Реализация мероприятий по содержанию объектов благоустройства </t>
  </si>
  <si>
    <t>45 0 01 00110</t>
  </si>
  <si>
    <t>4900000000</t>
  </si>
  <si>
    <t>4900100000</t>
  </si>
  <si>
    <t>Основное мероприятие "Формирование комфортной городской среды,за исключением мероприятий, финансируемых за счет средств дорожного фонда"</t>
  </si>
  <si>
    <t xml:space="preserve">Софинансирование мероприятий по формированию комфортной городской среды </t>
  </si>
  <si>
    <t>49001L5550</t>
  </si>
  <si>
    <t xml:space="preserve">Реализация мероприятий по энергосбережению и повышению энергетической эффективности на территории  сельского поселения </t>
  </si>
  <si>
    <t>Реализация мероприятий по обеспечению первичных мер пожарной безопасности в границах населенных пунктов  сельского поселения</t>
  </si>
  <si>
    <t>Организация и проведение спортивных мероприятий, проводимых на территории  сельского поселения</t>
  </si>
  <si>
    <t>Организация и проведение культурных мероприятий, проводимых на территории  сельского поселения</t>
  </si>
  <si>
    <t>Реализация мероприятий по противодействию экстремизму и профилактике тарроризма на территории  сельского поселения</t>
  </si>
  <si>
    <t>42001ST040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</si>
  <si>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</si>
  <si>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41 0 01 2П040</t>
  </si>
  <si>
    <t>45 0 05 2С180</t>
  </si>
  <si>
    <t>средства местного бюджета, в том числе</t>
  </si>
  <si>
    <t>РАСПРЕДЕЛЕНИЕ БЮДЖЕТНЫХ АССИГНОВАНИЙ ПО ЦЕЛЕВЫМ СТАТЬЯМ (МУНИЦИПАЛЬНЫМ ПРОГРАММАМ И НЕПРОГРММНЫМ НАПРАВЛЕНИЯМ ДЕЯТЕЛЬНОСТИ), ГРУППАМ ВИДОВ РАСХОДОВ КЛАССИФИКАЦИИ РАСХОДОВ БЮДЖЕТА НА 2019 ГОД</t>
  </si>
  <si>
    <t>44 0 06 01030</t>
  </si>
  <si>
    <t>Приобретение муниципального жилищного фонда</t>
  </si>
  <si>
    <t>400</t>
  </si>
  <si>
    <t>Капитальные вложения в объекты недвижимого имущества государственной (муниципальной) собственности</t>
  </si>
  <si>
    <t xml:space="preserve"> 41 0 05 00000</t>
  </si>
  <si>
    <t>Основное мероприятие "Меры социальной помощи и поддержки отдельных категорий населения"</t>
  </si>
  <si>
    <t xml:space="preserve"> 41 0 05 01010</t>
  </si>
  <si>
    <t>Расходы на выплату пенсии за выслугу лет лицам,замещавшим муниципальные должности, должности муницуипальной службы в органах местного самоуправления</t>
  </si>
  <si>
    <t>Расходы на выплату пенсии за выслугу лет лицам, замещавшим выборные муниципальные должности</t>
  </si>
  <si>
    <t>41 0 05 01020</t>
  </si>
  <si>
    <t xml:space="preserve"> 4100800000</t>
  </si>
  <si>
    <t>Основное мероприятие "Страхование"</t>
  </si>
  <si>
    <t>4100801010</t>
  </si>
  <si>
    <t>Страхование опасных объектов</t>
  </si>
  <si>
    <t>Муниципальная программа "Управление муниципальными финансами и имуществом Аспинского сельского поселения" на 2019-2021 годы</t>
  </si>
  <si>
    <t>Муниципальная программа «Развитие транспортной системы Аспинского сельского поселения» на 2019-2021 годы</t>
  </si>
  <si>
    <t>Муниципальная программа «Обеспечение первичных мер пожарной безопасности в границах населенных пунктов Аспинского сельского поселения» на 2019-2021 годы</t>
  </si>
  <si>
    <t>Муниципальная программа «Благоустройствои жилищно-коммунальное хозяйство территории Аспинского сельского поселения » на 2019-2021 годы</t>
  </si>
  <si>
    <t>Муниципальная программа «Развитие сферы культуры, спорта и физической культуры в Аспинском сельском поселении» на 2019-2021 годы</t>
  </si>
  <si>
    <t>Муниципальная программа "Противодействие экстремизму, профилактика терроризма и охрана общественного порядка на территории Аспинского сельского поселения" на 2019-2021 годы</t>
  </si>
  <si>
    <t>Муниципальная программа "Энергосбережение и повышение энергетической эффективности на территории Аспинского сельского поселения" на 2019-2021 годы</t>
  </si>
  <si>
    <t>Муниципальная программа "Формирование комфортной городской среды Аспинского сельского поселения" на 2019-2021 годы</t>
  </si>
  <si>
    <t>500</t>
  </si>
  <si>
    <t>Межбюджетные трансферты</t>
  </si>
  <si>
    <t>540</t>
  </si>
  <si>
    <t>Иные межбюджетные трансферты</t>
  </si>
  <si>
    <t xml:space="preserve">Софинансирование ремонта автомобильных дорог по ул.Полевая. ул.Лесная в п. Аспинский; ул. Колхозная, ул.Дружбы в д.Ломь Аспинского сельского поселения Уинского муниципального района </t>
  </si>
  <si>
    <t>4200101030</t>
  </si>
  <si>
    <t>Передача полномочий на администрирование по ремонту автомобильных дорог общего пользования местного значения сельских поселений</t>
  </si>
  <si>
    <t>41 0 03 00000</t>
  </si>
  <si>
    <t>Основное мероприятие "Передача части полномочий по формированию, утверждению, исполнению бюджета поселений и контролю за исполнением  бюджета"</t>
  </si>
  <si>
    <t>41 0 03 05010</t>
  </si>
  <si>
    <t>Передача полномочий по решению вопросов местного значения в сфере закупок товаров, услуг для обеспечения муниципальных нужд сельских поселений</t>
  </si>
  <si>
    <t>41 0 03 05020</t>
  </si>
  <si>
    <t>Передача полномочий по внешнему финансовому контролю</t>
  </si>
  <si>
    <t>41 0 03 05030</t>
  </si>
  <si>
    <t>Передача части отдельных полномочий по органов местного самоуправления по организации исполнения бюджета сельского поселения</t>
  </si>
  <si>
    <t>41 0 03 05050</t>
  </si>
  <si>
    <t>Передача полномочий по решению вопросов местного значения в части осуществления контроля, предусмотреннего частью 5 статьи 99 Федерального закона от 05.04.2013 №44-ФЗ</t>
  </si>
  <si>
    <t>Передача полномочий по осуществлению внутреннего муниципального финансового контроля</t>
  </si>
  <si>
    <t>4100305060</t>
  </si>
  <si>
    <t>Передача полномочий в части ведения бюджетного учета и формированию бюджетной отчетности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</si>
  <si>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(ул.Полевая в д.Ломь,ул.Центральная в д.Большой Ась Аспинского сельского поселения Уинского муниципального района)</t>
  </si>
  <si>
    <t>49001SЖ090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</si>
  <si>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</si>
  <si>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41 0 06 00000</t>
  </si>
  <si>
    <t>Основное мероприятие "Обеспечение общественной безопасности"</t>
  </si>
  <si>
    <t>410 06 51180</t>
  </si>
  <si>
    <t>Осуществление первичного воинского учета на территориях, где отсутствуют военные комиссариаты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</si>
  <si>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</si>
  <si>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</si>
  <si>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Уточненный план расходов 2019г</t>
  </si>
  <si>
    <t>За счет остатков ср-в на  01.01.2019г</t>
  </si>
  <si>
    <t>Первоначальный план на               2019 год</t>
  </si>
  <si>
    <t>Изменен.              14.02.2019г</t>
  </si>
  <si>
    <t>Изменен.              26.02.2019г</t>
  </si>
  <si>
    <t>Изменен.              04.03.2019г</t>
  </si>
  <si>
    <t>490F255550</t>
  </si>
  <si>
    <t>Поддержка муниципальных программ формирования современной городской среды</t>
  </si>
  <si>
    <t>Изменен.              16.04.2019г</t>
  </si>
  <si>
    <t>4400100000</t>
  </si>
  <si>
    <t>Основное мероприятие "Организация и содержание мест захоронения"</t>
  </si>
  <si>
    <t>4400101010</t>
  </si>
  <si>
    <t>Реализация мероприятий по организации и содержанию мест захоронения на территории сельского поселения</t>
  </si>
  <si>
    <t>Изменен.              07.05.2019г</t>
  </si>
  <si>
    <t>Изменен.              19.06.2019г</t>
  </si>
  <si>
    <t xml:space="preserve">Софинансирование ремонта автомобильных дорог по ул. Центральная д.Митрохи Аспинского сельского поселения Уинского муниципального района </t>
  </si>
  <si>
    <t>Изменен.              08.07.2019г</t>
  </si>
  <si>
    <t>4100305070</t>
  </si>
  <si>
    <t>Передача исполнительно-распорядительных полномочий по решению вопросов местного значения</t>
  </si>
  <si>
    <t>43 0 01 01020</t>
  </si>
  <si>
    <t>Изменен.              02.08.2019г</t>
  </si>
  <si>
    <t>Основное мероприятие "Мероприятия по управлению муниципальным имуществом и земельными участками"</t>
  </si>
  <si>
    <t xml:space="preserve">    41 0 07 00000</t>
  </si>
  <si>
    <t>Управление объектами (инвентарные, кадастровые, оценочные, межевые работы)</t>
  </si>
  <si>
    <t xml:space="preserve">   41 0 07 01010</t>
  </si>
  <si>
    <t xml:space="preserve"> </t>
  </si>
  <si>
    <t>Изменен.              02.09.2019г</t>
  </si>
  <si>
    <t xml:space="preserve">                                                                Приложение2</t>
  </si>
  <si>
    <t>Изменен.              12.09.2019г</t>
  </si>
  <si>
    <t>410012Р210</t>
  </si>
  <si>
    <t xml:space="preserve">Иные межбюджетные трансферты на компенсацию расходов, связанных с формированием эффективной структуры органов местного самоуправления муниципальных образований Пермского края </t>
  </si>
  <si>
    <t xml:space="preserve">Софинансирование ремонта автомобильных дорог ул.Школьная с.Аспа Аспинского сельского поселения Уинского муниципального района </t>
  </si>
  <si>
    <t>Изменен.              14.10.2019г</t>
  </si>
  <si>
    <t xml:space="preserve">                                                                от 00.11.2019 № </t>
  </si>
  <si>
    <t>Изменен.              00.11.2019г</t>
  </si>
  <si>
    <t xml:space="preserve">                                                                к решению Думы Уинского</t>
  </si>
  <si>
    <t xml:space="preserve">                                                               муниципального округа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</si>
</sst>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00"/>
    <numFmt numFmtId="178" formatCode="#,##0.000"/>
    <numFmt numFmtId="179" formatCode="0.0"/>
    <numFmt numFmtId="180" formatCode="#,##0.00&quot;р.&quot;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wrapText="1"/>
    </xf>
    <xf numFmtId="0" fontId="1" fillId="0" borderId="0" xfId="0" applyFont="1" applyFill="1" applyAlignment="1">
      <alignment horizontal="left" wrapText="1"/>
    </xf>
    <xf numFmtId="4" fontId="1" fillId="0" borderId="0" xfId="0" applyNumberFormat="1" applyFont="1" applyAlignment="1">
      <alignment wrapText="1"/>
    </xf>
    <xf numFmtId="0" fontId="2" fillId="33" borderId="0" xfId="0" applyFont="1" applyFill="1" applyAlignment="1">
      <alignment horizontal="center" wrapText="1"/>
    </xf>
    <xf numFmtId="4" fontId="1" fillId="33" borderId="0" xfId="0" applyNumberFormat="1" applyFont="1" applyFill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horizontal="center" wrapText="1"/>
    </xf>
    <xf numFmtId="49" fontId="1" fillId="34" borderId="10" xfId="0" applyNumberFormat="1" applyFont="1" applyFill="1" applyBorder="1" applyAlignment="1">
      <alignment/>
    </xf>
    <xf numFmtId="49" fontId="1" fillId="34" borderId="10" xfId="0" applyNumberFormat="1" applyFont="1" applyFill="1" applyBorder="1" applyAlignment="1">
      <alignment horizontal="center" wrapText="1"/>
    </xf>
    <xf numFmtId="49" fontId="1" fillId="34" borderId="10" xfId="0" applyNumberFormat="1" applyFont="1" applyFill="1" applyBorder="1" applyAlignment="1">
      <alignment horizontal="center"/>
    </xf>
    <xf numFmtId="0" fontId="2" fillId="34" borderId="0" xfId="0" applyFont="1" applyFill="1" applyAlignment="1">
      <alignment wrapText="1"/>
    </xf>
    <xf numFmtId="49" fontId="2" fillId="34" borderId="10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 horizontal="center"/>
    </xf>
    <xf numFmtId="0" fontId="1" fillId="34" borderId="0" xfId="0" applyFont="1" applyFill="1" applyAlignment="1">
      <alignment wrapText="1"/>
    </xf>
    <xf numFmtId="49" fontId="1" fillId="34" borderId="0" xfId="0" applyNumberFormat="1" applyFont="1" applyFill="1" applyAlignment="1">
      <alignment wrapText="1"/>
    </xf>
    <xf numFmtId="49" fontId="2" fillId="34" borderId="11" xfId="0" applyNumberFormat="1" applyFont="1" applyFill="1" applyBorder="1" applyAlignment="1">
      <alignment horizontal="center" wrapText="1"/>
    </xf>
    <xf numFmtId="0" fontId="1" fillId="0" borderId="0" xfId="0" applyNumberFormat="1" applyFont="1" applyAlignment="1">
      <alignment wrapText="1"/>
    </xf>
    <xf numFmtId="49" fontId="2" fillId="34" borderId="11" xfId="0" applyNumberFormat="1" applyFont="1" applyFill="1" applyBorder="1" applyAlignment="1">
      <alignment/>
    </xf>
    <xf numFmtId="49" fontId="1" fillId="34" borderId="10" xfId="0" applyNumberFormat="1" applyFont="1" applyFill="1" applyBorder="1" applyAlignment="1">
      <alignment horizontal="center" vertical="top" wrapText="1"/>
    </xf>
    <xf numFmtId="49" fontId="8" fillId="34" borderId="10" xfId="0" applyNumberFormat="1" applyFont="1" applyFill="1" applyBorder="1" applyAlignment="1">
      <alignment horizontal="center" wrapText="1"/>
    </xf>
    <xf numFmtId="49" fontId="8" fillId="34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horizontal="left" wrapText="1"/>
    </xf>
    <xf numFmtId="0" fontId="1" fillId="34" borderId="12" xfId="0" applyNumberFormat="1" applyFont="1" applyFill="1" applyBorder="1" applyAlignment="1">
      <alignment horizontal="left" vertical="top" wrapText="1"/>
    </xf>
    <xf numFmtId="0" fontId="1" fillId="34" borderId="12" xfId="0" applyFont="1" applyFill="1" applyBorder="1" applyAlignment="1">
      <alignment horizontal="left" wrapText="1"/>
    </xf>
    <xf numFmtId="0" fontId="2" fillId="34" borderId="12" xfId="0" applyFont="1" applyFill="1" applyBorder="1" applyAlignment="1">
      <alignment horizontal="left" wrapText="1"/>
    </xf>
    <xf numFmtId="0" fontId="1" fillId="34" borderId="12" xfId="0" applyFont="1" applyFill="1" applyBorder="1" applyAlignment="1">
      <alignment horizontal="justify"/>
    </xf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horizontal="left" wrapText="1"/>
    </xf>
    <xf numFmtId="0" fontId="2" fillId="34" borderId="12" xfId="0" applyFont="1" applyFill="1" applyBorder="1" applyAlignment="1">
      <alignment wrapText="1"/>
    </xf>
    <xf numFmtId="0" fontId="1" fillId="34" borderId="12" xfId="0" applyFont="1" applyFill="1" applyBorder="1" applyAlignment="1">
      <alignment horizontal="left" vertical="top" wrapText="1"/>
    </xf>
    <xf numFmtId="0" fontId="1" fillId="34" borderId="12" xfId="0" applyFont="1" applyFill="1" applyBorder="1" applyAlignment="1">
      <alignment wrapText="1"/>
    </xf>
    <xf numFmtId="4" fontId="8" fillId="33" borderId="10" xfId="0" applyNumberFormat="1" applyFont="1" applyFill="1" applyBorder="1" applyAlignment="1">
      <alignment horizontal="right" wrapText="1"/>
    </xf>
    <xf numFmtId="4" fontId="7" fillId="34" borderId="10" xfId="0" applyNumberFormat="1" applyFont="1" applyFill="1" applyBorder="1" applyAlignment="1">
      <alignment horizontal="right" wrapText="1"/>
    </xf>
    <xf numFmtId="4" fontId="8" fillId="34" borderId="10" xfId="0" applyNumberFormat="1" applyFont="1" applyFill="1" applyBorder="1" applyAlignment="1">
      <alignment horizontal="right" wrapText="1"/>
    </xf>
    <xf numFmtId="4" fontId="7" fillId="34" borderId="10" xfId="0" applyNumberFormat="1" applyFont="1" applyFill="1" applyBorder="1" applyAlignment="1">
      <alignment horizontal="right" vertical="top" wrapText="1"/>
    </xf>
    <xf numFmtId="4" fontId="7" fillId="34" borderId="10" xfId="0" applyNumberFormat="1" applyFont="1" applyFill="1" applyBorder="1" applyAlignment="1">
      <alignment wrapText="1"/>
    </xf>
    <xf numFmtId="4" fontId="7" fillId="34" borderId="0" xfId="0" applyNumberFormat="1" applyFont="1" applyFill="1" applyBorder="1" applyAlignment="1">
      <alignment wrapText="1"/>
    </xf>
    <xf numFmtId="0" fontId="8" fillId="34" borderId="10" xfId="0" applyFont="1" applyFill="1" applyBorder="1" applyAlignment="1">
      <alignment wrapText="1"/>
    </xf>
    <xf numFmtId="49" fontId="7" fillId="34" borderId="10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left" wrapText="1"/>
    </xf>
    <xf numFmtId="49" fontId="2" fillId="34" borderId="13" xfId="0" applyNumberFormat="1" applyFont="1" applyFill="1" applyBorder="1" applyAlignment="1">
      <alignment horizontal="center" wrapText="1"/>
    </xf>
    <xf numFmtId="4" fontId="8" fillId="34" borderId="13" xfId="0" applyNumberFormat="1" applyFont="1" applyFill="1" applyBorder="1" applyAlignment="1">
      <alignment horizontal="right" wrapText="1"/>
    </xf>
    <xf numFmtId="0" fontId="1" fillId="34" borderId="10" xfId="0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4" fontId="1" fillId="33" borderId="14" xfId="0" applyNumberFormat="1" applyFont="1" applyFill="1" applyBorder="1" applyAlignment="1">
      <alignment horizontal="center" wrapText="1"/>
    </xf>
    <xf numFmtId="4" fontId="1" fillId="33" borderId="11" xfId="0" applyNumberFormat="1" applyFont="1" applyFill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6"/>
  <sheetViews>
    <sheetView tabSelected="1" view="pageBreakPreview" zoomScale="50" zoomScaleNormal="83" zoomScaleSheetLayoutView="50" zoomScalePageLayoutView="0" workbookViewId="0" topLeftCell="A131">
      <selection activeCell="Q156" sqref="Q156"/>
    </sheetView>
  </sheetViews>
  <sheetFormatPr defaultColWidth="9.00390625" defaultRowHeight="12.75"/>
  <cols>
    <col min="1" max="1" width="16.25390625" style="2" customWidth="1"/>
    <col min="2" max="2" width="8.125" style="2" customWidth="1"/>
    <col min="3" max="3" width="63.625" style="2" customWidth="1"/>
    <col min="4" max="4" width="20.625" style="7" customWidth="1"/>
    <col min="5" max="17" width="17.875" style="7" customWidth="1"/>
    <col min="18" max="18" width="20.125" style="7" customWidth="1"/>
    <col min="19" max="16384" width="9.125" style="2" customWidth="1"/>
  </cols>
  <sheetData>
    <row r="1" spans="3:18" ht="15.75" customHeight="1">
      <c r="C1" s="57" t="s">
        <v>180</v>
      </c>
      <c r="D1" s="57"/>
      <c r="E1" s="57"/>
      <c r="F1" s="57"/>
      <c r="G1" s="57"/>
      <c r="H1" s="57"/>
      <c r="I1" s="6"/>
      <c r="J1" s="6"/>
      <c r="K1" s="6"/>
      <c r="L1" s="6"/>
      <c r="M1" s="6"/>
      <c r="N1" s="6"/>
      <c r="O1" s="6"/>
      <c r="P1" s="6"/>
      <c r="Q1" s="6"/>
      <c r="R1" s="6"/>
    </row>
    <row r="2" spans="3:18" ht="15.75" customHeight="1">
      <c r="C2" s="57" t="s">
        <v>188</v>
      </c>
      <c r="D2" s="57"/>
      <c r="E2" s="57"/>
      <c r="F2" s="57"/>
      <c r="G2" s="57"/>
      <c r="H2" s="57"/>
      <c r="I2" s="6"/>
      <c r="J2" s="6"/>
      <c r="K2" s="6"/>
      <c r="L2" s="6"/>
      <c r="M2" s="6"/>
      <c r="N2" s="6"/>
      <c r="O2" s="6"/>
      <c r="P2" s="6"/>
      <c r="Q2" s="6"/>
      <c r="R2" s="6"/>
    </row>
    <row r="3" spans="3:18" ht="15.75" customHeight="1">
      <c r="C3" s="57" t="s">
        <v>189</v>
      </c>
      <c r="D3" s="57"/>
      <c r="E3" s="57"/>
      <c r="F3" s="57"/>
      <c r="G3" s="57"/>
      <c r="H3" s="57"/>
      <c r="I3" s="6"/>
      <c r="J3" s="6"/>
      <c r="K3" s="6"/>
      <c r="L3" s="6"/>
      <c r="M3" s="6"/>
      <c r="N3" s="6"/>
      <c r="O3" s="6"/>
      <c r="P3" s="6"/>
      <c r="Q3" s="6"/>
      <c r="R3" s="6"/>
    </row>
    <row r="4" spans="3:18" ht="15.75" customHeight="1">
      <c r="C4" s="57" t="s">
        <v>186</v>
      </c>
      <c r="D4" s="57"/>
      <c r="E4" s="57"/>
      <c r="F4" s="57"/>
      <c r="G4" s="57"/>
      <c r="H4" s="57"/>
      <c r="I4" s="6"/>
      <c r="J4" s="6"/>
      <c r="K4" s="6"/>
      <c r="L4" s="6"/>
      <c r="M4" s="6"/>
      <c r="N4" s="6"/>
      <c r="O4" s="6"/>
      <c r="P4" s="6"/>
      <c r="Q4" s="6"/>
      <c r="R4" s="6"/>
    </row>
    <row r="5" spans="3:18" ht="15.75" customHeight="1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42" customHeight="1">
      <c r="A6" s="58" t="s">
        <v>101</v>
      </c>
      <c r="B6" s="58"/>
      <c r="C6" s="58"/>
      <c r="D6" s="58"/>
      <c r="E6" s="58"/>
      <c r="F6" s="58"/>
      <c r="G6" s="58"/>
      <c r="H6" s="58"/>
      <c r="I6" s="58"/>
      <c r="J6" s="28"/>
      <c r="K6" s="28"/>
      <c r="L6" s="28"/>
      <c r="M6" s="28"/>
      <c r="N6" s="28"/>
      <c r="O6" s="28"/>
      <c r="P6" s="28"/>
      <c r="Q6" s="28"/>
      <c r="R6" s="28"/>
    </row>
    <row r="7" spans="1:18" ht="19.5" customHeight="1">
      <c r="A7" s="52"/>
      <c r="B7" s="52"/>
      <c r="C7" s="52"/>
      <c r="D7" s="5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.75" hidden="1">
      <c r="A8" s="52"/>
      <c r="B8" s="52"/>
      <c r="C8" s="52"/>
      <c r="D8" s="5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.75" customHeight="1" hidden="1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1.5" customHeight="1" hidden="1">
      <c r="A10" s="8" t="s">
        <v>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15.75" customHeight="1" hidden="1">
      <c r="A11" s="59"/>
      <c r="B11" s="59"/>
      <c r="C11" s="59"/>
      <c r="D11" s="59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5.75" customHeight="1" hidden="1">
      <c r="A12" s="59"/>
      <c r="B12" s="59"/>
      <c r="C12" s="59"/>
      <c r="D12" s="5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0.75" customHeight="1" hidden="1">
      <c r="A13" s="8"/>
      <c r="B13" s="8"/>
      <c r="C13" s="8"/>
      <c r="D13" s="9" t="s">
        <v>13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24" customHeight="1">
      <c r="A14" s="53" t="s">
        <v>7</v>
      </c>
      <c r="B14" s="53" t="s">
        <v>8</v>
      </c>
      <c r="C14" s="60" t="s">
        <v>9</v>
      </c>
      <c r="D14" s="56" t="s">
        <v>155</v>
      </c>
      <c r="E14" s="56" t="s">
        <v>154</v>
      </c>
      <c r="F14" s="54" t="s">
        <v>156</v>
      </c>
      <c r="G14" s="54" t="s">
        <v>157</v>
      </c>
      <c r="H14" s="54" t="s">
        <v>158</v>
      </c>
      <c r="I14" s="54" t="s">
        <v>161</v>
      </c>
      <c r="J14" s="54" t="s">
        <v>166</v>
      </c>
      <c r="K14" s="54" t="s">
        <v>167</v>
      </c>
      <c r="L14" s="54" t="s">
        <v>169</v>
      </c>
      <c r="M14" s="54" t="s">
        <v>173</v>
      </c>
      <c r="N14" s="54" t="s">
        <v>179</v>
      </c>
      <c r="O14" s="54" t="s">
        <v>181</v>
      </c>
      <c r="P14" s="54" t="s">
        <v>185</v>
      </c>
      <c r="Q14" s="54" t="s">
        <v>187</v>
      </c>
      <c r="R14" s="56" t="s">
        <v>153</v>
      </c>
    </row>
    <row r="15" spans="1:18" ht="24" customHeight="1">
      <c r="A15" s="53"/>
      <c r="B15" s="53"/>
      <c r="C15" s="60"/>
      <c r="D15" s="56"/>
      <c r="E15" s="56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6"/>
    </row>
    <row r="16" spans="1:18" ht="57" customHeight="1">
      <c r="A16" s="10" t="s">
        <v>24</v>
      </c>
      <c r="B16" s="11"/>
      <c r="C16" s="29" t="s">
        <v>116</v>
      </c>
      <c r="D16" s="40">
        <f>D17+D29+D32+D48+D51+D56+D63</f>
        <v>6911028</v>
      </c>
      <c r="E16" s="40">
        <f>E17</f>
        <v>98165</v>
      </c>
      <c r="F16" s="40">
        <v>37000</v>
      </c>
      <c r="G16" s="40"/>
      <c r="H16" s="40">
        <v>-18366</v>
      </c>
      <c r="I16" s="40">
        <v>78463.25</v>
      </c>
      <c r="J16" s="40">
        <v>47042.23</v>
      </c>
      <c r="K16" s="40"/>
      <c r="L16" s="40">
        <v>50000</v>
      </c>
      <c r="M16" s="40">
        <f>M17+M32</f>
        <v>-857815.9999999999</v>
      </c>
      <c r="N16" s="40">
        <f>N17+N32+N60</f>
        <v>76916</v>
      </c>
      <c r="O16" s="40"/>
      <c r="P16" s="40">
        <f>P17</f>
        <v>150358.9</v>
      </c>
      <c r="Q16" s="40">
        <v>-18813.35</v>
      </c>
      <c r="R16" s="40">
        <f>D16+E16+F16+G16+H16+I16+J16+K16+L16+M16+N16+O16+P16+Q16</f>
        <v>6553978.030000001</v>
      </c>
    </row>
    <row r="17" spans="1:18" ht="42.75" customHeight="1">
      <c r="A17" s="11" t="s">
        <v>30</v>
      </c>
      <c r="B17" s="11"/>
      <c r="C17" s="30" t="s">
        <v>1</v>
      </c>
      <c r="D17" s="40">
        <f>D18+D20+D27</f>
        <v>6097108</v>
      </c>
      <c r="E17" s="40">
        <f>E20</f>
        <v>98165</v>
      </c>
      <c r="F17" s="40">
        <v>37000</v>
      </c>
      <c r="G17" s="40"/>
      <c r="H17" s="40">
        <v>-18366</v>
      </c>
      <c r="I17" s="40">
        <v>78463.25</v>
      </c>
      <c r="J17" s="40">
        <v>47042.23</v>
      </c>
      <c r="K17" s="40"/>
      <c r="L17" s="40">
        <v>50000</v>
      </c>
      <c r="M17" s="40">
        <f>M20</f>
        <v>-1378595.65</v>
      </c>
      <c r="N17" s="40">
        <v>38000</v>
      </c>
      <c r="O17" s="40"/>
      <c r="P17" s="40">
        <f>P20+P25</f>
        <v>150358.9</v>
      </c>
      <c r="Q17" s="40">
        <v>-18813.35</v>
      </c>
      <c r="R17" s="40">
        <f aca="true" t="shared" si="0" ref="R17:R80">D17+E17+F17+G17+H17+I17+J17+K17+L17+M17+N17+O17+P17+Q17</f>
        <v>5180362.380000001</v>
      </c>
    </row>
    <row r="18" spans="1:18" ht="16.5" customHeight="1">
      <c r="A18" s="14" t="s">
        <v>31</v>
      </c>
      <c r="B18" s="13"/>
      <c r="C18" s="31" t="s">
        <v>10</v>
      </c>
      <c r="D18" s="41">
        <f>D19</f>
        <v>723050</v>
      </c>
      <c r="E18" s="40"/>
      <c r="F18" s="40"/>
      <c r="G18" s="40"/>
      <c r="H18" s="40"/>
      <c r="I18" s="40">
        <v>78463.25</v>
      </c>
      <c r="J18" s="40"/>
      <c r="K18" s="40"/>
      <c r="L18" s="40"/>
      <c r="M18" s="40"/>
      <c r="N18" s="40"/>
      <c r="O18" s="40"/>
      <c r="P18" s="40"/>
      <c r="Q18" s="40"/>
      <c r="R18" s="40">
        <f t="shared" si="0"/>
        <v>801513.25</v>
      </c>
    </row>
    <row r="19" spans="1:18" ht="63.75">
      <c r="A19" s="14"/>
      <c r="B19" s="15" t="s">
        <v>15</v>
      </c>
      <c r="C19" s="32" t="s">
        <v>22</v>
      </c>
      <c r="D19" s="41">
        <v>723050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>
        <f t="shared" si="0"/>
        <v>723050</v>
      </c>
    </row>
    <row r="20" spans="1:18" ht="24" customHeight="1">
      <c r="A20" s="14" t="s">
        <v>32</v>
      </c>
      <c r="B20" s="15"/>
      <c r="C20" s="31" t="s">
        <v>2</v>
      </c>
      <c r="D20" s="42">
        <f>D21+D22+D24</f>
        <v>5373058</v>
      </c>
      <c r="E20" s="40">
        <f>E22+E23+E21</f>
        <v>98165</v>
      </c>
      <c r="F20" s="40">
        <v>37000</v>
      </c>
      <c r="G20" s="40"/>
      <c r="H20" s="40">
        <v>-18366</v>
      </c>
      <c r="I20" s="40"/>
      <c r="J20" s="40">
        <v>47042.23</v>
      </c>
      <c r="K20" s="40"/>
      <c r="L20" s="40">
        <v>50000</v>
      </c>
      <c r="M20" s="40">
        <f>M21+M22</f>
        <v>-1378595.65</v>
      </c>
      <c r="N20" s="40">
        <v>38000</v>
      </c>
      <c r="O20" s="40"/>
      <c r="P20" s="40">
        <v>38026.84</v>
      </c>
      <c r="Q20" s="40">
        <f>Q21+Q22+Q24</f>
        <v>-18813.350000000002</v>
      </c>
      <c r="R20" s="40">
        <f t="shared" si="0"/>
        <v>4265517.07</v>
      </c>
    </row>
    <row r="21" spans="1:18" ht="66" customHeight="1">
      <c r="A21" s="14"/>
      <c r="B21" s="15" t="s">
        <v>15</v>
      </c>
      <c r="C21" s="32" t="s">
        <v>22</v>
      </c>
      <c r="D21" s="41">
        <v>4394478</v>
      </c>
      <c r="E21" s="41">
        <v>-105059</v>
      </c>
      <c r="F21" s="40"/>
      <c r="G21" s="40"/>
      <c r="H21" s="41">
        <v>-18366</v>
      </c>
      <c r="I21" s="41"/>
      <c r="J21" s="41"/>
      <c r="K21" s="41"/>
      <c r="L21" s="41"/>
      <c r="M21" s="41">
        <v>-1432322.65</v>
      </c>
      <c r="N21" s="41"/>
      <c r="O21" s="41"/>
      <c r="P21" s="41"/>
      <c r="Q21" s="41">
        <v>-7036.09</v>
      </c>
      <c r="R21" s="40">
        <f t="shared" si="0"/>
        <v>2831694.2600000002</v>
      </c>
    </row>
    <row r="22" spans="1:18" ht="31.5" customHeight="1">
      <c r="A22" s="14"/>
      <c r="B22" s="14" t="s">
        <v>16</v>
      </c>
      <c r="C22" s="32" t="s">
        <v>151</v>
      </c>
      <c r="D22" s="41">
        <v>956286</v>
      </c>
      <c r="E22" s="40">
        <v>98165</v>
      </c>
      <c r="F22" s="41">
        <v>37000</v>
      </c>
      <c r="G22" s="41"/>
      <c r="H22" s="41"/>
      <c r="I22" s="41">
        <v>78463.25</v>
      </c>
      <c r="J22" s="41">
        <v>47042.23</v>
      </c>
      <c r="K22" s="41"/>
      <c r="L22" s="41">
        <v>45000</v>
      </c>
      <c r="M22" s="41">
        <v>53727</v>
      </c>
      <c r="N22" s="40">
        <v>38000</v>
      </c>
      <c r="O22" s="40"/>
      <c r="P22" s="40">
        <v>38026.84</v>
      </c>
      <c r="Q22" s="40">
        <v>-15240.04</v>
      </c>
      <c r="R22" s="40">
        <f t="shared" si="0"/>
        <v>1376470.28</v>
      </c>
    </row>
    <row r="23" spans="1:18" ht="31.5" customHeight="1">
      <c r="A23" s="14"/>
      <c r="B23" s="14" t="s">
        <v>20</v>
      </c>
      <c r="C23" s="32" t="s">
        <v>21</v>
      </c>
      <c r="D23" s="41"/>
      <c r="E23" s="40">
        <v>105059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>
        <f t="shared" si="0"/>
        <v>105059</v>
      </c>
    </row>
    <row r="24" spans="1:18" ht="21.75" customHeight="1">
      <c r="A24" s="14"/>
      <c r="B24" s="15" t="s">
        <v>18</v>
      </c>
      <c r="C24" s="32" t="s">
        <v>19</v>
      </c>
      <c r="D24" s="41">
        <v>22294</v>
      </c>
      <c r="E24" s="40"/>
      <c r="F24" s="40"/>
      <c r="G24" s="40"/>
      <c r="H24" s="40"/>
      <c r="I24" s="40"/>
      <c r="J24" s="40"/>
      <c r="K24" s="40"/>
      <c r="L24" s="40">
        <v>5000</v>
      </c>
      <c r="M24" s="40"/>
      <c r="N24" s="40"/>
      <c r="O24" s="40"/>
      <c r="P24" s="40"/>
      <c r="Q24" s="40">
        <v>3462.78</v>
      </c>
      <c r="R24" s="40">
        <f t="shared" si="0"/>
        <v>30756.78</v>
      </c>
    </row>
    <row r="25" spans="1:18" ht="74.25" customHeight="1">
      <c r="A25" s="14" t="s">
        <v>182</v>
      </c>
      <c r="B25" s="15"/>
      <c r="C25" s="32" t="s">
        <v>183</v>
      </c>
      <c r="D25" s="41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>
        <v>112332.06</v>
      </c>
      <c r="Q25" s="40"/>
      <c r="R25" s="40">
        <f t="shared" si="0"/>
        <v>112332.06</v>
      </c>
    </row>
    <row r="26" spans="1:18" ht="81.75" customHeight="1">
      <c r="A26" s="14"/>
      <c r="B26" s="15" t="s">
        <v>15</v>
      </c>
      <c r="C26" s="32" t="s">
        <v>22</v>
      </c>
      <c r="D26" s="41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>
        <v>112332.06</v>
      </c>
      <c r="Q26" s="40"/>
      <c r="R26" s="40">
        <f t="shared" si="0"/>
        <v>112332.06</v>
      </c>
    </row>
    <row r="27" spans="1:18" ht="23.25" customHeight="1">
      <c r="A27" s="14" t="s">
        <v>98</v>
      </c>
      <c r="B27" s="15"/>
      <c r="C27" s="32" t="s">
        <v>14</v>
      </c>
      <c r="D27" s="41">
        <f>D28</f>
        <v>1000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>
        <f t="shared" si="0"/>
        <v>1000</v>
      </c>
    </row>
    <row r="28" spans="1:18" ht="35.25" customHeight="1">
      <c r="A28" s="14"/>
      <c r="B28" s="14" t="s">
        <v>16</v>
      </c>
      <c r="C28" s="32" t="s">
        <v>151</v>
      </c>
      <c r="D28" s="41">
        <v>1000</v>
      </c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>
        <f t="shared" si="0"/>
        <v>1000</v>
      </c>
    </row>
    <row r="29" spans="1:18" ht="21" customHeight="1">
      <c r="A29" s="12" t="s">
        <v>33</v>
      </c>
      <c r="B29" s="12"/>
      <c r="C29" s="33" t="s">
        <v>3</v>
      </c>
      <c r="D29" s="42">
        <f>D30</f>
        <v>25000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>
        <f t="shared" si="0"/>
        <v>25000</v>
      </c>
    </row>
    <row r="30" spans="1:18" ht="32.25" customHeight="1">
      <c r="A30" s="14" t="s">
        <v>34</v>
      </c>
      <c r="B30" s="14"/>
      <c r="C30" s="34" t="s">
        <v>4</v>
      </c>
      <c r="D30" s="41">
        <f>D31</f>
        <v>25000</v>
      </c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>
        <f t="shared" si="0"/>
        <v>25000</v>
      </c>
    </row>
    <row r="31" spans="1:18" ht="32.25" customHeight="1">
      <c r="A31" s="14"/>
      <c r="B31" s="15" t="s">
        <v>18</v>
      </c>
      <c r="C31" s="32" t="s">
        <v>23</v>
      </c>
      <c r="D31" s="41">
        <v>25000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>
        <f t="shared" si="0"/>
        <v>25000</v>
      </c>
    </row>
    <row r="32" spans="1:18" ht="55.5" customHeight="1">
      <c r="A32" s="12" t="s">
        <v>131</v>
      </c>
      <c r="B32" s="12"/>
      <c r="C32" s="33" t="s">
        <v>132</v>
      </c>
      <c r="D32" s="41">
        <f>D33+D35+D37+D39+D42+D44</f>
        <v>430920</v>
      </c>
      <c r="E32" s="40"/>
      <c r="F32" s="40"/>
      <c r="G32" s="40"/>
      <c r="H32" s="40"/>
      <c r="I32" s="40"/>
      <c r="J32" s="40"/>
      <c r="K32" s="40"/>
      <c r="L32" s="40"/>
      <c r="M32" s="40">
        <v>520779.65</v>
      </c>
      <c r="N32" s="40">
        <v>30916</v>
      </c>
      <c r="O32" s="40"/>
      <c r="P32" s="40"/>
      <c r="Q32" s="40"/>
      <c r="R32" s="40">
        <f t="shared" si="0"/>
        <v>982615.65</v>
      </c>
    </row>
    <row r="33" spans="1:18" ht="53.25" customHeight="1">
      <c r="A33" s="14" t="s">
        <v>133</v>
      </c>
      <c r="B33" s="14"/>
      <c r="C33" s="32" t="s">
        <v>134</v>
      </c>
      <c r="D33" s="41">
        <f>D34</f>
        <v>950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>
        <f t="shared" si="0"/>
        <v>950</v>
      </c>
    </row>
    <row r="34" spans="1:18" ht="32.25" customHeight="1">
      <c r="A34" s="14"/>
      <c r="B34" s="14" t="s">
        <v>124</v>
      </c>
      <c r="C34" s="32" t="s">
        <v>125</v>
      </c>
      <c r="D34" s="41">
        <v>950</v>
      </c>
      <c r="E34" s="40"/>
      <c r="F34" s="40"/>
      <c r="G34" s="40"/>
      <c r="H34" s="40"/>
      <c r="I34" s="40" t="s">
        <v>178</v>
      </c>
      <c r="J34" s="40"/>
      <c r="K34" s="40"/>
      <c r="L34" s="40"/>
      <c r="M34" s="40"/>
      <c r="N34" s="40"/>
      <c r="O34" s="40"/>
      <c r="P34" s="40"/>
      <c r="Q34" s="40"/>
      <c r="R34" s="40" t="e">
        <f t="shared" si="0"/>
        <v>#VALUE!</v>
      </c>
    </row>
    <row r="35" spans="1:18" ht="24.75" customHeight="1">
      <c r="A35" s="14" t="s">
        <v>135</v>
      </c>
      <c r="B35" s="14"/>
      <c r="C35" s="32" t="s">
        <v>136</v>
      </c>
      <c r="D35" s="41">
        <f>D36</f>
        <v>47035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>
        <f t="shared" si="0"/>
        <v>47035</v>
      </c>
    </row>
    <row r="36" spans="1:18" ht="24" customHeight="1">
      <c r="A36" s="14"/>
      <c r="B36" s="14" t="s">
        <v>124</v>
      </c>
      <c r="C36" s="32" t="s">
        <v>125</v>
      </c>
      <c r="D36" s="41">
        <v>47035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>
        <f t="shared" si="0"/>
        <v>47035</v>
      </c>
    </row>
    <row r="37" spans="1:18" ht="51.75" customHeight="1">
      <c r="A37" s="14" t="s">
        <v>137</v>
      </c>
      <c r="B37" s="14"/>
      <c r="C37" s="32" t="s">
        <v>138</v>
      </c>
      <c r="D37" s="41">
        <f>D38</f>
        <v>29643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>
        <f t="shared" si="0"/>
        <v>29643</v>
      </c>
    </row>
    <row r="38" spans="1:18" ht="32.25" customHeight="1">
      <c r="A38" s="14"/>
      <c r="B38" s="14" t="s">
        <v>124</v>
      </c>
      <c r="C38" s="32" t="s">
        <v>125</v>
      </c>
      <c r="D38" s="41">
        <v>29643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>
        <f t="shared" si="0"/>
        <v>29643</v>
      </c>
    </row>
    <row r="39" spans="1:18" ht="41.25" customHeight="1">
      <c r="A39" s="3">
        <v>4100305040</v>
      </c>
      <c r="B39" s="3"/>
      <c r="C39" s="35" t="s">
        <v>141</v>
      </c>
      <c r="D39" s="41">
        <f>D40</f>
        <v>36900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>
        <f t="shared" si="0"/>
        <v>36900</v>
      </c>
    </row>
    <row r="40" spans="1:18" ht="32.25" customHeight="1">
      <c r="A40" s="3"/>
      <c r="B40" s="14" t="s">
        <v>124</v>
      </c>
      <c r="C40" s="32" t="s">
        <v>125</v>
      </c>
      <c r="D40" s="41">
        <f>D41</f>
        <v>36900</v>
      </c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>
        <f t="shared" si="0"/>
        <v>36900</v>
      </c>
    </row>
    <row r="41" spans="1:18" ht="32.25" customHeight="1">
      <c r="A41" s="3"/>
      <c r="B41" s="14" t="s">
        <v>126</v>
      </c>
      <c r="C41" s="32" t="s">
        <v>127</v>
      </c>
      <c r="D41" s="41">
        <v>36900</v>
      </c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>
        <f t="shared" si="0"/>
        <v>36900</v>
      </c>
    </row>
    <row r="42" spans="1:18" ht="56.25" customHeight="1">
      <c r="A42" s="14" t="s">
        <v>139</v>
      </c>
      <c r="B42" s="14"/>
      <c r="C42" s="32" t="s">
        <v>140</v>
      </c>
      <c r="D42" s="41">
        <f>D43</f>
        <v>1447</v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>
        <f t="shared" si="0"/>
        <v>1447</v>
      </c>
    </row>
    <row r="43" spans="1:18" ht="32.25" customHeight="1">
      <c r="A43" s="14"/>
      <c r="B43" s="14" t="s">
        <v>124</v>
      </c>
      <c r="C43" s="32" t="s">
        <v>125</v>
      </c>
      <c r="D43" s="41">
        <v>1447</v>
      </c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>
        <f t="shared" si="0"/>
        <v>1447</v>
      </c>
    </row>
    <row r="44" spans="1:18" ht="34.5" customHeight="1">
      <c r="A44" s="14" t="s">
        <v>142</v>
      </c>
      <c r="B44" s="15"/>
      <c r="C44" s="32" t="s">
        <v>143</v>
      </c>
      <c r="D44" s="41">
        <f>D45</f>
        <v>314945</v>
      </c>
      <c r="E44" s="40"/>
      <c r="F44" s="40"/>
      <c r="G44" s="40"/>
      <c r="H44" s="40"/>
      <c r="I44" s="40"/>
      <c r="J44" s="40"/>
      <c r="K44" s="40"/>
      <c r="L44" s="40"/>
      <c r="M44" s="40"/>
      <c r="N44" s="40">
        <v>30916</v>
      </c>
      <c r="O44" s="40"/>
      <c r="P44" s="40"/>
      <c r="Q44" s="40"/>
      <c r="R44" s="40">
        <f t="shared" si="0"/>
        <v>345861</v>
      </c>
    </row>
    <row r="45" spans="1:18" ht="32.25" customHeight="1">
      <c r="A45" s="14"/>
      <c r="B45" s="14" t="s">
        <v>124</v>
      </c>
      <c r="C45" s="32" t="s">
        <v>125</v>
      </c>
      <c r="D45" s="41">
        <v>314945</v>
      </c>
      <c r="E45" s="40"/>
      <c r="F45" s="40"/>
      <c r="G45" s="40"/>
      <c r="H45" s="40"/>
      <c r="I45" s="40"/>
      <c r="J45" s="40"/>
      <c r="K45" s="40"/>
      <c r="L45" s="40"/>
      <c r="M45" s="40"/>
      <c r="N45" s="40">
        <v>30916</v>
      </c>
      <c r="O45" s="40"/>
      <c r="P45" s="40"/>
      <c r="Q45" s="40"/>
      <c r="R45" s="40">
        <f t="shared" si="0"/>
        <v>345861</v>
      </c>
    </row>
    <row r="46" spans="1:18" ht="42" customHeight="1">
      <c r="A46" s="14" t="s">
        <v>170</v>
      </c>
      <c r="B46" s="14"/>
      <c r="C46" s="32" t="s">
        <v>171</v>
      </c>
      <c r="D46" s="41"/>
      <c r="E46" s="40"/>
      <c r="F46" s="40"/>
      <c r="G46" s="40"/>
      <c r="H46" s="40"/>
      <c r="I46" s="40"/>
      <c r="J46" s="40"/>
      <c r="K46" s="40"/>
      <c r="L46" s="40"/>
      <c r="M46" s="40">
        <v>520779.65</v>
      </c>
      <c r="N46" s="40"/>
      <c r="O46" s="40"/>
      <c r="P46" s="40"/>
      <c r="Q46" s="40"/>
      <c r="R46" s="40">
        <f t="shared" si="0"/>
        <v>520779.65</v>
      </c>
    </row>
    <row r="47" spans="1:18" ht="32.25" customHeight="1">
      <c r="A47" s="14"/>
      <c r="B47" s="14" t="s">
        <v>124</v>
      </c>
      <c r="C47" s="32" t="s">
        <v>125</v>
      </c>
      <c r="D47" s="41"/>
      <c r="E47" s="40"/>
      <c r="F47" s="40"/>
      <c r="G47" s="40"/>
      <c r="H47" s="40"/>
      <c r="I47" s="40"/>
      <c r="J47" s="40"/>
      <c r="K47" s="40"/>
      <c r="L47" s="40"/>
      <c r="M47" s="40">
        <v>520779.65</v>
      </c>
      <c r="N47" s="40"/>
      <c r="O47" s="40"/>
      <c r="P47" s="40"/>
      <c r="Q47" s="40"/>
      <c r="R47" s="40">
        <f t="shared" si="0"/>
        <v>520779.65</v>
      </c>
    </row>
    <row r="48" spans="1:18" ht="33.75" customHeight="1">
      <c r="A48" s="12" t="s">
        <v>36</v>
      </c>
      <c r="B48" s="12"/>
      <c r="C48" s="33" t="s">
        <v>35</v>
      </c>
      <c r="D48" s="42">
        <f>D49</f>
        <v>10000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>
        <f t="shared" si="0"/>
        <v>10000</v>
      </c>
    </row>
    <row r="49" spans="1:18" ht="17.25" customHeight="1">
      <c r="A49" s="14" t="s">
        <v>37</v>
      </c>
      <c r="B49" s="14"/>
      <c r="C49" s="32" t="s">
        <v>11</v>
      </c>
      <c r="D49" s="41">
        <f>D50</f>
        <v>10000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>
        <f t="shared" si="0"/>
        <v>10000</v>
      </c>
    </row>
    <row r="50" spans="1:18" ht="17.25" customHeight="1">
      <c r="A50" s="14"/>
      <c r="B50" s="14" t="s">
        <v>18</v>
      </c>
      <c r="C50" s="32" t="s">
        <v>19</v>
      </c>
      <c r="D50" s="41">
        <v>10000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>
        <f t="shared" si="0"/>
        <v>10000</v>
      </c>
    </row>
    <row r="51" spans="1:18" ht="37.5" customHeight="1">
      <c r="A51" s="12" t="s">
        <v>106</v>
      </c>
      <c r="B51" s="18"/>
      <c r="C51" s="33" t="s">
        <v>107</v>
      </c>
      <c r="D51" s="42">
        <f>D52+D54</f>
        <v>102000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>
        <f t="shared" si="0"/>
        <v>102000</v>
      </c>
    </row>
    <row r="52" spans="1:18" ht="53.25" customHeight="1">
      <c r="A52" s="14" t="s">
        <v>108</v>
      </c>
      <c r="B52" s="15"/>
      <c r="C52" s="32" t="s">
        <v>109</v>
      </c>
      <c r="D52" s="41">
        <v>49000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>
        <f t="shared" si="0"/>
        <v>49000</v>
      </c>
    </row>
    <row r="53" spans="1:18" ht="17.25" customHeight="1">
      <c r="A53" s="14"/>
      <c r="B53" s="12" t="s">
        <v>20</v>
      </c>
      <c r="C53" s="32" t="s">
        <v>21</v>
      </c>
      <c r="D53" s="41">
        <v>49000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>
        <f t="shared" si="0"/>
        <v>49000</v>
      </c>
    </row>
    <row r="54" spans="1:18" ht="33.75" customHeight="1">
      <c r="A54" s="27" t="s">
        <v>111</v>
      </c>
      <c r="B54" s="27"/>
      <c r="C54" s="36" t="s">
        <v>110</v>
      </c>
      <c r="D54" s="41">
        <v>53000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>
        <f t="shared" si="0"/>
        <v>53000</v>
      </c>
    </row>
    <row r="55" spans="1:18" ht="17.25" customHeight="1">
      <c r="A55" s="27"/>
      <c r="B55" s="27" t="s">
        <v>20</v>
      </c>
      <c r="C55" s="36" t="s">
        <v>21</v>
      </c>
      <c r="D55" s="41">
        <v>53000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>
        <f t="shared" si="0"/>
        <v>53000</v>
      </c>
    </row>
    <row r="56" spans="1:18" ht="39.75" customHeight="1">
      <c r="A56" s="12" t="s">
        <v>147</v>
      </c>
      <c r="B56" s="12"/>
      <c r="C56" s="33" t="s">
        <v>148</v>
      </c>
      <c r="D56" s="41">
        <f>D57</f>
        <v>220800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>
        <v>0</v>
      </c>
      <c r="R56" s="40">
        <f t="shared" si="0"/>
        <v>220800</v>
      </c>
    </row>
    <row r="57" spans="1:18" ht="33.75" customHeight="1">
      <c r="A57" s="14" t="s">
        <v>149</v>
      </c>
      <c r="B57" s="14"/>
      <c r="C57" s="32" t="s">
        <v>150</v>
      </c>
      <c r="D57" s="41">
        <f>D58+D59</f>
        <v>220800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>
        <v>0</v>
      </c>
      <c r="R57" s="40">
        <f t="shared" si="0"/>
        <v>220800</v>
      </c>
    </row>
    <row r="58" spans="1:18" ht="69" customHeight="1">
      <c r="A58" s="14"/>
      <c r="B58" s="15" t="s">
        <v>15</v>
      </c>
      <c r="C58" s="32" t="s">
        <v>22</v>
      </c>
      <c r="D58" s="41">
        <v>217588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>
        <f t="shared" si="0"/>
        <v>217588</v>
      </c>
    </row>
    <row r="59" spans="1:18" ht="39.75" customHeight="1">
      <c r="A59" s="14"/>
      <c r="B59" s="14" t="s">
        <v>16</v>
      </c>
      <c r="C59" s="32" t="s">
        <v>151</v>
      </c>
      <c r="D59" s="41">
        <v>3212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>
        <f t="shared" si="0"/>
        <v>3212</v>
      </c>
    </row>
    <row r="60" spans="1:18" ht="38.25" customHeight="1">
      <c r="A60" s="14" t="s">
        <v>175</v>
      </c>
      <c r="B60" s="14"/>
      <c r="C60" s="32" t="s">
        <v>174</v>
      </c>
      <c r="D60" s="41"/>
      <c r="E60" s="40"/>
      <c r="F60" s="40"/>
      <c r="G60" s="40"/>
      <c r="H60" s="40"/>
      <c r="I60" s="40"/>
      <c r="J60" s="40"/>
      <c r="K60" s="40"/>
      <c r="L60" s="40"/>
      <c r="M60" s="40"/>
      <c r="N60" s="40">
        <v>8000</v>
      </c>
      <c r="O60" s="40"/>
      <c r="P60" s="40"/>
      <c r="Q60" s="40"/>
      <c r="R60" s="40">
        <f t="shared" si="0"/>
        <v>8000</v>
      </c>
    </row>
    <row r="61" spans="1:18" ht="39.75" customHeight="1">
      <c r="A61" s="14" t="s">
        <v>177</v>
      </c>
      <c r="B61" s="14"/>
      <c r="C61" s="32" t="s">
        <v>176</v>
      </c>
      <c r="D61" s="41"/>
      <c r="E61" s="40"/>
      <c r="F61" s="40"/>
      <c r="G61" s="40"/>
      <c r="H61" s="40"/>
      <c r="I61" s="40"/>
      <c r="J61" s="40"/>
      <c r="K61" s="40"/>
      <c r="L61" s="40"/>
      <c r="M61" s="40"/>
      <c r="N61" s="40">
        <v>8000</v>
      </c>
      <c r="O61" s="40"/>
      <c r="P61" s="40"/>
      <c r="Q61" s="40"/>
      <c r="R61" s="40">
        <f t="shared" si="0"/>
        <v>8000</v>
      </c>
    </row>
    <row r="62" spans="1:18" ht="44.25" customHeight="1">
      <c r="A62" s="14"/>
      <c r="B62" s="14" t="s">
        <v>16</v>
      </c>
      <c r="C62" s="32" t="s">
        <v>151</v>
      </c>
      <c r="D62" s="41"/>
      <c r="E62" s="40"/>
      <c r="F62" s="40"/>
      <c r="G62" s="40"/>
      <c r="H62" s="40"/>
      <c r="I62" s="40"/>
      <c r="J62" s="40"/>
      <c r="K62" s="40"/>
      <c r="L62" s="40"/>
      <c r="M62" s="40"/>
      <c r="N62" s="40">
        <v>8000</v>
      </c>
      <c r="O62" s="40"/>
      <c r="P62" s="40"/>
      <c r="Q62" s="40"/>
      <c r="R62" s="40">
        <f t="shared" si="0"/>
        <v>8000</v>
      </c>
    </row>
    <row r="63" spans="1:18" ht="40.5" customHeight="1">
      <c r="A63" s="12" t="s">
        <v>112</v>
      </c>
      <c r="B63" s="12"/>
      <c r="C63" s="33" t="s">
        <v>113</v>
      </c>
      <c r="D63" s="42">
        <f>D64</f>
        <v>25200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>
        <f t="shared" si="0"/>
        <v>25200</v>
      </c>
    </row>
    <row r="64" spans="1:18" ht="32.25" customHeight="1">
      <c r="A64" s="14" t="s">
        <v>114</v>
      </c>
      <c r="B64" s="14"/>
      <c r="C64" s="32" t="s">
        <v>115</v>
      </c>
      <c r="D64" s="41">
        <f>D65</f>
        <v>25200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>
        <f t="shared" si="0"/>
        <v>25200</v>
      </c>
    </row>
    <row r="65" spans="1:18" ht="32.25" customHeight="1">
      <c r="A65" s="14"/>
      <c r="B65" s="14" t="s">
        <v>16</v>
      </c>
      <c r="C65" s="32" t="s">
        <v>151</v>
      </c>
      <c r="D65" s="41">
        <v>25200</v>
      </c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>
        <f t="shared" si="0"/>
        <v>25200</v>
      </c>
    </row>
    <row r="66" spans="1:18" ht="49.5" customHeight="1">
      <c r="A66" s="12" t="s">
        <v>38</v>
      </c>
      <c r="B66" s="21"/>
      <c r="C66" s="16" t="s">
        <v>117</v>
      </c>
      <c r="D66" s="42">
        <f>D67</f>
        <v>1116754</v>
      </c>
      <c r="E66" s="40">
        <v>0</v>
      </c>
      <c r="F66" s="40">
        <v>18900</v>
      </c>
      <c r="G66" s="40">
        <v>770893</v>
      </c>
      <c r="H66" s="40"/>
      <c r="I66" s="40">
        <v>183816.93</v>
      </c>
      <c r="J66" s="40">
        <v>-770893</v>
      </c>
      <c r="K66" s="40">
        <v>-183816.93</v>
      </c>
      <c r="L66" s="40">
        <v>111380.98</v>
      </c>
      <c r="M66" s="40"/>
      <c r="N66" s="40"/>
      <c r="O66" s="40"/>
      <c r="P66" s="40">
        <v>0</v>
      </c>
      <c r="Q66" s="40"/>
      <c r="R66" s="40">
        <f t="shared" si="0"/>
        <v>1247034.98</v>
      </c>
    </row>
    <row r="67" spans="1:18" ht="36.75" customHeight="1">
      <c r="A67" s="12" t="s">
        <v>39</v>
      </c>
      <c r="B67" s="17"/>
      <c r="C67" s="37" t="s">
        <v>40</v>
      </c>
      <c r="D67" s="42">
        <f>D69+D73+D77+D83</f>
        <v>1116754</v>
      </c>
      <c r="E67" s="40">
        <v>0</v>
      </c>
      <c r="F67" s="41">
        <v>18900</v>
      </c>
      <c r="G67" s="40">
        <v>770893</v>
      </c>
      <c r="H67" s="40"/>
      <c r="I67" s="40">
        <v>183816.93</v>
      </c>
      <c r="J67" s="40">
        <v>-770893</v>
      </c>
      <c r="K67" s="40">
        <v>-183816.93</v>
      </c>
      <c r="L67" s="40">
        <v>111380.98</v>
      </c>
      <c r="M67" s="40"/>
      <c r="N67" s="40"/>
      <c r="O67" s="40"/>
      <c r="P67" s="40">
        <v>0</v>
      </c>
      <c r="Q67" s="40"/>
      <c r="R67" s="40">
        <f t="shared" si="0"/>
        <v>1247034.98</v>
      </c>
    </row>
    <row r="68" spans="1:18" ht="31.5" customHeight="1">
      <c r="A68" s="14" t="s">
        <v>41</v>
      </c>
      <c r="B68" s="13"/>
      <c r="C68" s="32" t="s">
        <v>0</v>
      </c>
      <c r="D68" s="41">
        <f>D69</f>
        <v>899067.76</v>
      </c>
      <c r="E68" s="40">
        <f>E69</f>
        <v>-9270.42</v>
      </c>
      <c r="F68" s="41">
        <v>18900</v>
      </c>
      <c r="G68" s="41"/>
      <c r="H68" s="41"/>
      <c r="I68" s="41"/>
      <c r="J68" s="41"/>
      <c r="K68" s="41"/>
      <c r="L68" s="41">
        <v>38970.04</v>
      </c>
      <c r="M68" s="41"/>
      <c r="N68" s="41"/>
      <c r="O68" s="41"/>
      <c r="P68" s="41">
        <v>-22605.16</v>
      </c>
      <c r="Q68" s="41"/>
      <c r="R68" s="40">
        <f t="shared" si="0"/>
        <v>925062.22</v>
      </c>
    </row>
    <row r="69" spans="1:18" ht="31.5" customHeight="1">
      <c r="A69" s="14"/>
      <c r="B69" s="14" t="s">
        <v>16</v>
      </c>
      <c r="C69" s="32" t="s">
        <v>151</v>
      </c>
      <c r="D69" s="41">
        <v>899067.76</v>
      </c>
      <c r="E69" s="41">
        <v>-9270.42</v>
      </c>
      <c r="F69" s="41">
        <v>18900</v>
      </c>
      <c r="G69" s="41"/>
      <c r="H69" s="41"/>
      <c r="I69" s="41"/>
      <c r="J69" s="41"/>
      <c r="K69" s="41"/>
      <c r="L69" s="41">
        <v>38970.04</v>
      </c>
      <c r="M69" s="41"/>
      <c r="N69" s="41"/>
      <c r="O69" s="41"/>
      <c r="P69" s="41">
        <v>-22605.16</v>
      </c>
      <c r="Q69" s="41"/>
      <c r="R69" s="40">
        <f t="shared" si="0"/>
        <v>925062.22</v>
      </c>
    </row>
    <row r="70" spans="1:18" ht="75" customHeight="1">
      <c r="A70" s="14" t="s">
        <v>96</v>
      </c>
      <c r="B70" s="14"/>
      <c r="C70" s="38" t="s">
        <v>97</v>
      </c>
      <c r="D70" s="41">
        <f>D72+D75</f>
        <v>193532.24</v>
      </c>
      <c r="E70" s="40">
        <v>9270.42</v>
      </c>
      <c r="F70" s="40"/>
      <c r="G70" s="40">
        <v>770893</v>
      </c>
      <c r="H70" s="40"/>
      <c r="I70" s="40">
        <v>183816.93</v>
      </c>
      <c r="J70" s="40">
        <v>-770893</v>
      </c>
      <c r="K70" s="40">
        <v>-183816.93</v>
      </c>
      <c r="L70" s="40">
        <v>68807.98</v>
      </c>
      <c r="M70" s="40"/>
      <c r="N70" s="40"/>
      <c r="O70" s="40"/>
      <c r="P70" s="40">
        <v>0</v>
      </c>
      <c r="Q70" s="40"/>
      <c r="R70" s="40">
        <f t="shared" si="0"/>
        <v>271610.6400000001</v>
      </c>
    </row>
    <row r="71" spans="1:18" ht="24.75" customHeight="1">
      <c r="A71" s="14"/>
      <c r="B71" s="14"/>
      <c r="C71" s="38" t="s">
        <v>100</v>
      </c>
      <c r="D71" s="43">
        <f>D72</f>
        <v>31302.9</v>
      </c>
      <c r="E71" s="40">
        <v>9270.42</v>
      </c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>
        <f t="shared" si="0"/>
        <v>40573.32</v>
      </c>
    </row>
    <row r="72" spans="1:18" ht="94.5" customHeight="1">
      <c r="A72" s="24" t="s">
        <v>96</v>
      </c>
      <c r="B72" s="14"/>
      <c r="C72" s="38" t="s">
        <v>144</v>
      </c>
      <c r="D72" s="41">
        <f>D73</f>
        <v>31302.9</v>
      </c>
      <c r="E72" s="41">
        <v>9270.42</v>
      </c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0">
        <f t="shared" si="0"/>
        <v>40573.32</v>
      </c>
    </row>
    <row r="73" spans="1:18" ht="48.75" customHeight="1">
      <c r="A73" s="14"/>
      <c r="B73" s="14" t="s">
        <v>16</v>
      </c>
      <c r="C73" s="32" t="s">
        <v>151</v>
      </c>
      <c r="D73" s="41">
        <v>31302.9</v>
      </c>
      <c r="E73" s="41">
        <v>9270.42</v>
      </c>
      <c r="F73" s="41"/>
      <c r="G73" s="41">
        <v>-40573.32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0">
        <f t="shared" si="0"/>
        <v>0</v>
      </c>
    </row>
    <row r="74" spans="1:18" ht="31.5" customHeight="1">
      <c r="A74" s="14"/>
      <c r="B74" s="14" t="s">
        <v>124</v>
      </c>
      <c r="C74" s="32" t="s">
        <v>125</v>
      </c>
      <c r="D74" s="41"/>
      <c r="E74" s="41"/>
      <c r="F74" s="41"/>
      <c r="G74" s="41">
        <v>811466.32</v>
      </c>
      <c r="H74" s="41"/>
      <c r="I74" s="41"/>
      <c r="J74" s="41">
        <v>-770893</v>
      </c>
      <c r="K74" s="41"/>
      <c r="L74" s="41"/>
      <c r="M74" s="41"/>
      <c r="N74" s="41"/>
      <c r="O74" s="41"/>
      <c r="P74" s="41"/>
      <c r="Q74" s="41"/>
      <c r="R74" s="40">
        <f t="shared" si="0"/>
        <v>40573.31999999995</v>
      </c>
    </row>
    <row r="75" spans="1:18" ht="66" customHeight="1">
      <c r="A75" s="14" t="s">
        <v>96</v>
      </c>
      <c r="B75" s="13"/>
      <c r="C75" s="32" t="s">
        <v>128</v>
      </c>
      <c r="D75" s="41">
        <v>162229.34</v>
      </c>
      <c r="E75" s="40"/>
      <c r="F75" s="40"/>
      <c r="G75" s="40"/>
      <c r="H75" s="40"/>
      <c r="I75" s="41">
        <v>183816.93</v>
      </c>
      <c r="J75" s="41"/>
      <c r="K75" s="40">
        <v>-183816.93</v>
      </c>
      <c r="L75" s="40">
        <v>36381.3</v>
      </c>
      <c r="M75" s="40"/>
      <c r="N75" s="40"/>
      <c r="O75" s="40"/>
      <c r="P75" s="40"/>
      <c r="Q75" s="40"/>
      <c r="R75" s="40">
        <f t="shared" si="0"/>
        <v>198610.64</v>
      </c>
    </row>
    <row r="76" spans="1:18" ht="42.75" customHeight="1">
      <c r="A76" s="14"/>
      <c r="B76" s="14" t="s">
        <v>16</v>
      </c>
      <c r="C76" s="32" t="s">
        <v>151</v>
      </c>
      <c r="D76" s="41"/>
      <c r="E76" s="40"/>
      <c r="F76" s="40"/>
      <c r="G76" s="40"/>
      <c r="H76" s="40"/>
      <c r="I76" s="41">
        <v>183816.93</v>
      </c>
      <c r="J76" s="41"/>
      <c r="K76" s="40">
        <v>-183816.93</v>
      </c>
      <c r="L76" s="40"/>
      <c r="M76" s="40"/>
      <c r="N76" s="40"/>
      <c r="O76" s="40"/>
      <c r="P76" s="40"/>
      <c r="Q76" s="40"/>
      <c r="R76" s="40">
        <f t="shared" si="0"/>
        <v>0</v>
      </c>
    </row>
    <row r="77" spans="1:18" ht="31.5" customHeight="1">
      <c r="A77" s="14"/>
      <c r="B77" s="14" t="s">
        <v>124</v>
      </c>
      <c r="C77" s="32" t="s">
        <v>125</v>
      </c>
      <c r="D77" s="41">
        <v>162229.34</v>
      </c>
      <c r="E77" s="40"/>
      <c r="F77" s="40"/>
      <c r="G77" s="40"/>
      <c r="H77" s="40"/>
      <c r="I77" s="40"/>
      <c r="J77" s="40"/>
      <c r="K77" s="40"/>
      <c r="L77" s="40">
        <v>36381.3</v>
      </c>
      <c r="M77" s="40"/>
      <c r="N77" s="40"/>
      <c r="O77" s="40"/>
      <c r="P77" s="40"/>
      <c r="Q77" s="40"/>
      <c r="R77" s="40">
        <f t="shared" si="0"/>
        <v>198610.64</v>
      </c>
    </row>
    <row r="78" spans="1:18" ht="69" customHeight="1">
      <c r="A78" s="14" t="s">
        <v>96</v>
      </c>
      <c r="B78" s="14"/>
      <c r="C78" s="32" t="s">
        <v>168</v>
      </c>
      <c r="D78" s="41"/>
      <c r="E78" s="40"/>
      <c r="F78" s="40"/>
      <c r="G78" s="40"/>
      <c r="H78" s="40"/>
      <c r="I78" s="40"/>
      <c r="J78" s="40"/>
      <c r="K78" s="40"/>
      <c r="L78" s="40">
        <v>36029.64</v>
      </c>
      <c r="M78" s="40"/>
      <c r="N78" s="40"/>
      <c r="O78" s="40"/>
      <c r="P78" s="40"/>
      <c r="Q78" s="40"/>
      <c r="R78" s="40">
        <f t="shared" si="0"/>
        <v>36029.64</v>
      </c>
    </row>
    <row r="79" spans="1:18" ht="31.5" customHeight="1">
      <c r="A79" s="14"/>
      <c r="B79" s="14" t="s">
        <v>124</v>
      </c>
      <c r="C79" s="32" t="s">
        <v>125</v>
      </c>
      <c r="D79" s="41"/>
      <c r="E79" s="40"/>
      <c r="F79" s="40"/>
      <c r="G79" s="40"/>
      <c r="H79" s="40"/>
      <c r="I79" s="40"/>
      <c r="J79" s="40"/>
      <c r="K79" s="40"/>
      <c r="L79" s="40">
        <v>36029.64</v>
      </c>
      <c r="M79" s="40"/>
      <c r="N79" s="40"/>
      <c r="O79" s="40"/>
      <c r="P79" s="40"/>
      <c r="Q79" s="40"/>
      <c r="R79" s="40">
        <f t="shared" si="0"/>
        <v>36029.64</v>
      </c>
    </row>
    <row r="80" spans="1:18" ht="60" customHeight="1">
      <c r="A80" s="14" t="s">
        <v>96</v>
      </c>
      <c r="B80" s="14"/>
      <c r="C80" s="32" t="s">
        <v>184</v>
      </c>
      <c r="D80" s="41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>
        <v>22605.16</v>
      </c>
      <c r="Q80" s="40"/>
      <c r="R80" s="40">
        <f t="shared" si="0"/>
        <v>22605.16</v>
      </c>
    </row>
    <row r="81" spans="1:18" ht="31.5" customHeight="1">
      <c r="A81" s="14"/>
      <c r="B81" s="14" t="s">
        <v>124</v>
      </c>
      <c r="C81" s="32" t="s">
        <v>125</v>
      </c>
      <c r="D81" s="41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>
        <v>22605.16</v>
      </c>
      <c r="Q81" s="40"/>
      <c r="R81" s="40">
        <f aca="true" t="shared" si="1" ref="R81:R144">D81+E81+F81+G81+H81+I81+J81+K81+L81+M81+N81+O81+P81+Q81</f>
        <v>22605.16</v>
      </c>
    </row>
    <row r="82" spans="1:18" ht="51.75" customHeight="1">
      <c r="A82" s="14" t="s">
        <v>129</v>
      </c>
      <c r="B82" s="14"/>
      <c r="C82" s="32" t="s">
        <v>130</v>
      </c>
      <c r="D82" s="41">
        <f>D83</f>
        <v>24154</v>
      </c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>
        <f t="shared" si="1"/>
        <v>24154</v>
      </c>
    </row>
    <row r="83" spans="1:18" ht="31.5" customHeight="1">
      <c r="A83" s="14"/>
      <c r="B83" s="14" t="s">
        <v>124</v>
      </c>
      <c r="C83" s="32" t="s">
        <v>125</v>
      </c>
      <c r="D83" s="41">
        <v>24154</v>
      </c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>
        <f t="shared" si="1"/>
        <v>24154</v>
      </c>
    </row>
    <row r="84" spans="1:18" ht="72.75" customHeight="1">
      <c r="A84" s="21" t="s">
        <v>42</v>
      </c>
      <c r="B84" s="23"/>
      <c r="C84" s="16" t="s">
        <v>118</v>
      </c>
      <c r="D84" s="42">
        <f>D85</f>
        <v>50000</v>
      </c>
      <c r="E84" s="40"/>
      <c r="F84" s="40"/>
      <c r="G84" s="40"/>
      <c r="H84" s="40"/>
      <c r="I84" s="40"/>
      <c r="J84" s="40"/>
      <c r="K84" s="40"/>
      <c r="L84" s="40"/>
      <c r="M84" s="40">
        <v>922852.82</v>
      </c>
      <c r="N84" s="40"/>
      <c r="O84" s="40"/>
      <c r="P84" s="40"/>
      <c r="Q84" s="40">
        <v>-10000</v>
      </c>
      <c r="R84" s="40">
        <f t="shared" si="1"/>
        <v>962852.82</v>
      </c>
    </row>
    <row r="85" spans="1:18" ht="48">
      <c r="A85" s="12" t="s">
        <v>43</v>
      </c>
      <c r="B85" s="13"/>
      <c r="C85" s="37" t="s">
        <v>44</v>
      </c>
      <c r="D85" s="42">
        <f>D86</f>
        <v>50000</v>
      </c>
      <c r="E85" s="40"/>
      <c r="F85" s="40"/>
      <c r="G85" s="40"/>
      <c r="H85" s="40"/>
      <c r="I85" s="40"/>
      <c r="J85" s="40"/>
      <c r="K85" s="40"/>
      <c r="L85" s="40"/>
      <c r="M85" s="40">
        <v>922852.82</v>
      </c>
      <c r="N85" s="40"/>
      <c r="O85" s="40"/>
      <c r="P85" s="40"/>
      <c r="Q85" s="40">
        <v>-10000</v>
      </c>
      <c r="R85" s="40">
        <f t="shared" si="1"/>
        <v>962852.82</v>
      </c>
    </row>
    <row r="86" spans="1:18" ht="48">
      <c r="A86" s="14" t="s">
        <v>45</v>
      </c>
      <c r="B86" s="13"/>
      <c r="C86" s="32" t="s">
        <v>92</v>
      </c>
      <c r="D86" s="41">
        <f>D87</f>
        <v>50000</v>
      </c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>
        <v>-10000</v>
      </c>
      <c r="R86" s="40">
        <f t="shared" si="1"/>
        <v>40000</v>
      </c>
    </row>
    <row r="87" spans="1:18" ht="32.25">
      <c r="A87" s="14"/>
      <c r="B87" s="14" t="s">
        <v>16</v>
      </c>
      <c r="C87" s="32" t="s">
        <v>151</v>
      </c>
      <c r="D87" s="41">
        <v>50000</v>
      </c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>
        <v>-10000</v>
      </c>
      <c r="R87" s="40">
        <f t="shared" si="1"/>
        <v>40000</v>
      </c>
    </row>
    <row r="88" spans="1:18" ht="32.25">
      <c r="A88" s="14" t="s">
        <v>172</v>
      </c>
      <c r="B88" s="14"/>
      <c r="C88" s="51" t="s">
        <v>171</v>
      </c>
      <c r="D88" s="41"/>
      <c r="E88" s="40"/>
      <c r="F88" s="40"/>
      <c r="G88" s="40"/>
      <c r="H88" s="40"/>
      <c r="I88" s="40"/>
      <c r="J88" s="40"/>
      <c r="K88" s="40"/>
      <c r="L88" s="40"/>
      <c r="M88" s="40">
        <f>M89</f>
        <v>922852.82</v>
      </c>
      <c r="N88" s="40"/>
      <c r="O88" s="40"/>
      <c r="P88" s="40"/>
      <c r="Q88" s="40"/>
      <c r="R88" s="40">
        <f t="shared" si="1"/>
        <v>922852.82</v>
      </c>
    </row>
    <row r="89" spans="1:18" ht="18.75">
      <c r="A89" s="14"/>
      <c r="B89" s="14" t="s">
        <v>124</v>
      </c>
      <c r="C89" s="32" t="s">
        <v>125</v>
      </c>
      <c r="D89" s="41"/>
      <c r="E89" s="40"/>
      <c r="F89" s="40"/>
      <c r="G89" s="40"/>
      <c r="H89" s="40"/>
      <c r="I89" s="40"/>
      <c r="J89" s="40"/>
      <c r="K89" s="40"/>
      <c r="L89" s="40"/>
      <c r="M89" s="40">
        <v>922852.82</v>
      </c>
      <c r="N89" s="40"/>
      <c r="O89" s="40"/>
      <c r="P89" s="40"/>
      <c r="Q89" s="40"/>
      <c r="R89" s="40">
        <f t="shared" si="1"/>
        <v>922852.82</v>
      </c>
    </row>
    <row r="90" spans="1:18" ht="48" customHeight="1">
      <c r="A90" s="12" t="s">
        <v>46</v>
      </c>
      <c r="B90" s="49"/>
      <c r="C90" s="16" t="s">
        <v>119</v>
      </c>
      <c r="D90" s="50">
        <f>D94+D97+D100+D104+D110</f>
        <v>1333719</v>
      </c>
      <c r="E90" s="40">
        <f>E97+E110</f>
        <v>58435</v>
      </c>
      <c r="F90" s="40"/>
      <c r="G90" s="40"/>
      <c r="H90" s="40"/>
      <c r="I90" s="40"/>
      <c r="J90" s="40">
        <v>8580</v>
      </c>
      <c r="K90" s="40"/>
      <c r="L90" s="40"/>
      <c r="M90" s="40">
        <v>-142036.82</v>
      </c>
      <c r="N90" s="40">
        <v>-131916</v>
      </c>
      <c r="O90" s="40"/>
      <c r="P90" s="40">
        <f>P97+P104+P110</f>
        <v>-114500</v>
      </c>
      <c r="Q90" s="40">
        <f>Q94+Q97</f>
        <v>-21400</v>
      </c>
      <c r="R90" s="40">
        <f t="shared" si="1"/>
        <v>990881.1799999999</v>
      </c>
    </row>
    <row r="91" spans="1:18" ht="48" customHeight="1">
      <c r="A91" s="25" t="s">
        <v>162</v>
      </c>
      <c r="B91" s="25"/>
      <c r="C91" s="46" t="s">
        <v>163</v>
      </c>
      <c r="D91" s="42"/>
      <c r="E91" s="40"/>
      <c r="F91" s="40"/>
      <c r="G91" s="40"/>
      <c r="H91" s="40"/>
      <c r="I91" s="40"/>
      <c r="J91" s="40">
        <v>8580</v>
      </c>
      <c r="K91" s="40"/>
      <c r="L91" s="40"/>
      <c r="M91" s="40"/>
      <c r="N91" s="40"/>
      <c r="O91" s="40"/>
      <c r="P91" s="40"/>
      <c r="Q91" s="40"/>
      <c r="R91" s="40">
        <f t="shared" si="1"/>
        <v>8580</v>
      </c>
    </row>
    <row r="92" spans="1:18" ht="66" customHeight="1">
      <c r="A92" s="25" t="s">
        <v>164</v>
      </c>
      <c r="B92" s="25"/>
      <c r="C92" s="46" t="s">
        <v>165</v>
      </c>
      <c r="D92" s="42"/>
      <c r="E92" s="40"/>
      <c r="F92" s="40"/>
      <c r="G92" s="40"/>
      <c r="H92" s="40"/>
      <c r="I92" s="40"/>
      <c r="J92" s="40">
        <v>8580</v>
      </c>
      <c r="K92" s="40"/>
      <c r="L92" s="40"/>
      <c r="M92" s="40"/>
      <c r="N92" s="40"/>
      <c r="O92" s="40"/>
      <c r="P92" s="40"/>
      <c r="Q92" s="40"/>
      <c r="R92" s="40">
        <f t="shared" si="1"/>
        <v>8580</v>
      </c>
    </row>
    <row r="93" spans="1:18" ht="48" customHeight="1">
      <c r="A93" s="25"/>
      <c r="B93" s="47" t="s">
        <v>16</v>
      </c>
      <c r="C93" s="48" t="s">
        <v>23</v>
      </c>
      <c r="D93" s="42"/>
      <c r="E93" s="40"/>
      <c r="F93" s="40"/>
      <c r="G93" s="40"/>
      <c r="H93" s="40"/>
      <c r="I93" s="40"/>
      <c r="J93" s="40">
        <v>8580</v>
      </c>
      <c r="K93" s="40"/>
      <c r="L93" s="40"/>
      <c r="M93" s="40"/>
      <c r="N93" s="40"/>
      <c r="O93" s="40"/>
      <c r="P93" s="40"/>
      <c r="Q93" s="40"/>
      <c r="R93" s="40">
        <f t="shared" si="1"/>
        <v>8580</v>
      </c>
    </row>
    <row r="94" spans="1:18" ht="32.25" customHeight="1">
      <c r="A94" s="12" t="s">
        <v>47</v>
      </c>
      <c r="B94" s="17"/>
      <c r="C94" s="37" t="s">
        <v>25</v>
      </c>
      <c r="D94" s="42">
        <f>D95</f>
        <v>34900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>
        <v>-34900</v>
      </c>
      <c r="R94" s="40">
        <f t="shared" si="1"/>
        <v>0</v>
      </c>
    </row>
    <row r="95" spans="1:18" ht="32.25" customHeight="1">
      <c r="A95" s="14" t="s">
        <v>48</v>
      </c>
      <c r="B95" s="14"/>
      <c r="C95" s="39" t="s">
        <v>82</v>
      </c>
      <c r="D95" s="41">
        <f>D96</f>
        <v>34900</v>
      </c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>
        <v>-34900</v>
      </c>
      <c r="R95" s="40">
        <f t="shared" si="1"/>
        <v>0</v>
      </c>
    </row>
    <row r="96" spans="1:18" ht="32.25" customHeight="1">
      <c r="A96" s="14"/>
      <c r="B96" s="14" t="s">
        <v>16</v>
      </c>
      <c r="C96" s="32" t="s">
        <v>151</v>
      </c>
      <c r="D96" s="41">
        <v>34900</v>
      </c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>
        <v>-34900</v>
      </c>
      <c r="R96" s="40">
        <f t="shared" si="1"/>
        <v>0</v>
      </c>
    </row>
    <row r="97" spans="1:18" s="4" customFormat="1" ht="24" customHeight="1">
      <c r="A97" s="12" t="s">
        <v>49</v>
      </c>
      <c r="B97" s="18"/>
      <c r="C97" s="33" t="s">
        <v>26</v>
      </c>
      <c r="D97" s="42">
        <f>D98</f>
        <v>352198</v>
      </c>
      <c r="E97" s="40">
        <f>E98</f>
        <v>43435</v>
      </c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>
        <v>102000</v>
      </c>
      <c r="Q97" s="40">
        <v>13500</v>
      </c>
      <c r="R97" s="40">
        <f t="shared" si="1"/>
        <v>511133</v>
      </c>
    </row>
    <row r="98" spans="1:18" s="4" customFormat="1" ht="33.75" customHeight="1">
      <c r="A98" s="14" t="s">
        <v>50</v>
      </c>
      <c r="B98" s="15"/>
      <c r="C98" s="32" t="s">
        <v>83</v>
      </c>
      <c r="D98" s="41">
        <f>D99</f>
        <v>352198</v>
      </c>
      <c r="E98" s="40">
        <f>E99</f>
        <v>43435</v>
      </c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>
        <v>102000</v>
      </c>
      <c r="Q98" s="40">
        <v>13500</v>
      </c>
      <c r="R98" s="40">
        <f t="shared" si="1"/>
        <v>511133</v>
      </c>
    </row>
    <row r="99" spans="1:18" s="4" customFormat="1" ht="33.75" customHeight="1">
      <c r="A99" s="14"/>
      <c r="B99" s="14" t="s">
        <v>16</v>
      </c>
      <c r="C99" s="32" t="s">
        <v>151</v>
      </c>
      <c r="D99" s="41">
        <v>352198</v>
      </c>
      <c r="E99" s="40">
        <v>43435</v>
      </c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>
        <v>102000</v>
      </c>
      <c r="Q99" s="40">
        <v>13500</v>
      </c>
      <c r="R99" s="40">
        <f t="shared" si="1"/>
        <v>511133</v>
      </c>
    </row>
    <row r="100" spans="1:18" s="4" customFormat="1" ht="33.75" customHeight="1">
      <c r="A100" s="12" t="s">
        <v>52</v>
      </c>
      <c r="B100" s="18"/>
      <c r="C100" s="33" t="s">
        <v>27</v>
      </c>
      <c r="D100" s="42">
        <f>D101</f>
        <v>14979</v>
      </c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>
        <f t="shared" si="1"/>
        <v>14979</v>
      </c>
    </row>
    <row r="101" spans="1:18" s="4" customFormat="1" ht="33.75" customHeight="1">
      <c r="A101" s="14" t="s">
        <v>53</v>
      </c>
      <c r="B101" s="15"/>
      <c r="C101" s="32" t="s">
        <v>84</v>
      </c>
      <c r="D101" s="41">
        <f>D102+D103</f>
        <v>14979</v>
      </c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>
        <f t="shared" si="1"/>
        <v>14979</v>
      </c>
    </row>
    <row r="102" spans="1:18" s="4" customFormat="1" ht="33.75" customHeight="1">
      <c r="A102" s="14"/>
      <c r="B102" s="14" t="s">
        <v>16</v>
      </c>
      <c r="C102" s="32" t="s">
        <v>151</v>
      </c>
      <c r="D102" s="41">
        <v>10000</v>
      </c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>
        <f t="shared" si="1"/>
        <v>10000</v>
      </c>
    </row>
    <row r="103" spans="1:18" s="4" customFormat="1" ht="33.75" customHeight="1">
      <c r="A103" s="14"/>
      <c r="B103" s="15" t="s">
        <v>18</v>
      </c>
      <c r="C103" s="32" t="s">
        <v>19</v>
      </c>
      <c r="D103" s="41">
        <v>4979</v>
      </c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>
        <f t="shared" si="1"/>
        <v>4979</v>
      </c>
    </row>
    <row r="104" spans="1:18" s="4" customFormat="1" ht="36" customHeight="1">
      <c r="A104" s="12" t="s">
        <v>54</v>
      </c>
      <c r="B104" s="15"/>
      <c r="C104" s="37" t="s">
        <v>55</v>
      </c>
      <c r="D104" s="42">
        <f>D105+D107</f>
        <v>595850</v>
      </c>
      <c r="E104" s="40"/>
      <c r="F104" s="40"/>
      <c r="G104" s="40"/>
      <c r="H104" s="40"/>
      <c r="I104" s="40"/>
      <c r="J104" s="40"/>
      <c r="K104" s="40"/>
      <c r="L104" s="40"/>
      <c r="M104" s="40">
        <v>-142036.82</v>
      </c>
      <c r="N104" s="40">
        <v>-131916</v>
      </c>
      <c r="O104" s="40"/>
      <c r="P104" s="40">
        <v>-280000</v>
      </c>
      <c r="Q104" s="40"/>
      <c r="R104" s="40">
        <f t="shared" si="1"/>
        <v>41897.17999999999</v>
      </c>
    </row>
    <row r="105" spans="1:18" s="4" customFormat="1" ht="36" customHeight="1">
      <c r="A105" s="12" t="s">
        <v>102</v>
      </c>
      <c r="B105" s="26"/>
      <c r="C105" s="37" t="s">
        <v>103</v>
      </c>
      <c r="D105" s="42">
        <v>555000</v>
      </c>
      <c r="E105" s="40"/>
      <c r="F105" s="40"/>
      <c r="G105" s="40"/>
      <c r="H105" s="40"/>
      <c r="I105" s="40"/>
      <c r="J105" s="40"/>
      <c r="K105" s="40"/>
      <c r="L105" s="40"/>
      <c r="M105" s="40">
        <v>-142036.82</v>
      </c>
      <c r="N105" s="40">
        <v>-131916</v>
      </c>
      <c r="O105" s="40"/>
      <c r="P105" s="40">
        <v>-280000</v>
      </c>
      <c r="Q105" s="40"/>
      <c r="R105" s="40">
        <f t="shared" si="1"/>
        <v>1047.179999999993</v>
      </c>
    </row>
    <row r="106" spans="1:18" s="4" customFormat="1" ht="36" customHeight="1">
      <c r="A106" s="25"/>
      <c r="B106" s="15" t="s">
        <v>104</v>
      </c>
      <c r="C106" s="39" t="s">
        <v>105</v>
      </c>
      <c r="D106" s="41">
        <v>555000</v>
      </c>
      <c r="E106" s="40"/>
      <c r="F106" s="40"/>
      <c r="G106" s="40"/>
      <c r="H106" s="40"/>
      <c r="I106" s="40"/>
      <c r="J106" s="40"/>
      <c r="K106" s="40"/>
      <c r="L106" s="40"/>
      <c r="M106" s="40">
        <v>-142036.82</v>
      </c>
      <c r="N106" s="40">
        <v>-131916</v>
      </c>
      <c r="O106" s="40"/>
      <c r="P106" s="40">
        <v>-280000</v>
      </c>
      <c r="Q106" s="40"/>
      <c r="R106" s="40">
        <f t="shared" si="1"/>
        <v>1047.179999999993</v>
      </c>
    </row>
    <row r="107" spans="1:18" s="4" customFormat="1" ht="21" customHeight="1">
      <c r="A107" s="12" t="s">
        <v>56</v>
      </c>
      <c r="B107" s="12"/>
      <c r="C107" s="33" t="s">
        <v>28</v>
      </c>
      <c r="D107" s="42">
        <f>D108+D109</f>
        <v>40850</v>
      </c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>
        <f t="shared" si="1"/>
        <v>40850</v>
      </c>
    </row>
    <row r="108" spans="1:18" s="4" customFormat="1" ht="33" customHeight="1">
      <c r="A108" s="12"/>
      <c r="B108" s="14" t="s">
        <v>16</v>
      </c>
      <c r="C108" s="32" t="s">
        <v>151</v>
      </c>
      <c r="D108" s="41">
        <v>8600</v>
      </c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>
        <f t="shared" si="1"/>
        <v>8600</v>
      </c>
    </row>
    <row r="109" spans="1:18" s="4" customFormat="1" ht="30.75" customHeight="1">
      <c r="A109" s="14"/>
      <c r="B109" s="15" t="s">
        <v>18</v>
      </c>
      <c r="C109" s="32" t="s">
        <v>19</v>
      </c>
      <c r="D109" s="41">
        <v>32250</v>
      </c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>
        <f t="shared" si="1"/>
        <v>32250</v>
      </c>
    </row>
    <row r="110" spans="1:18" s="4" customFormat="1" ht="30" customHeight="1">
      <c r="A110" s="12" t="s">
        <v>57</v>
      </c>
      <c r="B110" s="14"/>
      <c r="C110" s="37" t="s">
        <v>58</v>
      </c>
      <c r="D110" s="42">
        <f>D111+D113</f>
        <v>335792</v>
      </c>
      <c r="E110" s="40">
        <f>E111</f>
        <v>15000</v>
      </c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>
        <v>63500</v>
      </c>
      <c r="Q110" s="40"/>
      <c r="R110" s="40">
        <f t="shared" si="1"/>
        <v>414292</v>
      </c>
    </row>
    <row r="111" spans="1:18" s="4" customFormat="1" ht="19.5" customHeight="1">
      <c r="A111" s="14" t="s">
        <v>59</v>
      </c>
      <c r="B111" s="14"/>
      <c r="C111" s="32" t="s">
        <v>29</v>
      </c>
      <c r="D111" s="41">
        <f>D112</f>
        <v>77282</v>
      </c>
      <c r="E111" s="40">
        <f>E112</f>
        <v>15000</v>
      </c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>
        <v>63500</v>
      </c>
      <c r="Q111" s="40"/>
      <c r="R111" s="40">
        <f t="shared" si="1"/>
        <v>155782</v>
      </c>
    </row>
    <row r="112" spans="1:18" s="4" customFormat="1" ht="31.5" customHeight="1">
      <c r="A112" s="14"/>
      <c r="B112" s="14" t="s">
        <v>16</v>
      </c>
      <c r="C112" s="32" t="s">
        <v>151</v>
      </c>
      <c r="D112" s="41">
        <v>77282</v>
      </c>
      <c r="E112" s="40">
        <v>15000</v>
      </c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>
        <v>63500</v>
      </c>
      <c r="Q112" s="40"/>
      <c r="R112" s="40">
        <f t="shared" si="1"/>
        <v>155782</v>
      </c>
    </row>
    <row r="113" spans="1:18" s="4" customFormat="1" ht="31.5" customHeight="1">
      <c r="A113" s="14" t="s">
        <v>79</v>
      </c>
      <c r="B113" s="14"/>
      <c r="C113" s="32" t="s">
        <v>80</v>
      </c>
      <c r="D113" s="41">
        <f>D114</f>
        <v>258510</v>
      </c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>
        <f t="shared" si="1"/>
        <v>258510</v>
      </c>
    </row>
    <row r="114" spans="1:18" s="4" customFormat="1" ht="31.5" customHeight="1">
      <c r="A114" s="14"/>
      <c r="B114" s="14" t="s">
        <v>16</v>
      </c>
      <c r="C114" s="32" t="s">
        <v>151</v>
      </c>
      <c r="D114" s="41">
        <v>258510</v>
      </c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>
        <f t="shared" si="1"/>
        <v>258510</v>
      </c>
    </row>
    <row r="115" spans="1:18" s="4" customFormat="1" ht="47.25" customHeight="1">
      <c r="A115" s="12" t="s">
        <v>60</v>
      </c>
      <c r="B115" s="18"/>
      <c r="C115" s="33" t="s">
        <v>120</v>
      </c>
      <c r="D115" s="42">
        <f>D116+D122+D125+D128</f>
        <v>3230511</v>
      </c>
      <c r="E115" s="40">
        <f>E116</f>
        <v>26913</v>
      </c>
      <c r="F115" s="40">
        <v>135466.8</v>
      </c>
      <c r="G115" s="40"/>
      <c r="H115" s="40">
        <f>H116</f>
        <v>-72590.95</v>
      </c>
      <c r="I115" s="40">
        <v>-78463.25</v>
      </c>
      <c r="J115" s="40"/>
      <c r="K115" s="40"/>
      <c r="L115" s="40">
        <v>91778.06</v>
      </c>
      <c r="M115" s="40">
        <f>M118+M119</f>
        <v>77000</v>
      </c>
      <c r="N115" s="40">
        <v>55000</v>
      </c>
      <c r="O115" s="40">
        <v>90000</v>
      </c>
      <c r="P115" s="40">
        <v>76473.16</v>
      </c>
      <c r="Q115" s="40">
        <v>58213.35</v>
      </c>
      <c r="R115" s="40">
        <f t="shared" si="1"/>
        <v>3690301.17</v>
      </c>
    </row>
    <row r="116" spans="1:18" s="4" customFormat="1" ht="32.25" customHeight="1">
      <c r="A116" s="14" t="s">
        <v>61</v>
      </c>
      <c r="B116" s="15"/>
      <c r="C116" s="39" t="s">
        <v>62</v>
      </c>
      <c r="D116" s="41">
        <f>D118+D119+D121</f>
        <v>3113511</v>
      </c>
      <c r="E116" s="40">
        <f>E117</f>
        <v>26913</v>
      </c>
      <c r="F116" s="41">
        <v>135466.8</v>
      </c>
      <c r="G116" s="41"/>
      <c r="H116" s="40">
        <f>H117</f>
        <v>-72590.95</v>
      </c>
      <c r="I116" s="40">
        <v>-78463.25</v>
      </c>
      <c r="J116" s="40"/>
      <c r="K116" s="40"/>
      <c r="L116" s="40">
        <v>63778.06</v>
      </c>
      <c r="M116" s="40"/>
      <c r="N116" s="40">
        <v>55000</v>
      </c>
      <c r="O116" s="40">
        <v>90000</v>
      </c>
      <c r="P116" s="40">
        <v>76473.16</v>
      </c>
      <c r="Q116" s="40">
        <v>50213.35</v>
      </c>
      <c r="R116" s="40">
        <f t="shared" si="1"/>
        <v>3460301.17</v>
      </c>
    </row>
    <row r="117" spans="1:18" s="4" customFormat="1" ht="32.25" customHeight="1">
      <c r="A117" s="14" t="s">
        <v>85</v>
      </c>
      <c r="B117" s="15"/>
      <c r="C117" s="39" t="s">
        <v>81</v>
      </c>
      <c r="D117" s="41">
        <f>D118+D119+D121</f>
        <v>3113511</v>
      </c>
      <c r="E117" s="40">
        <f>E118+E119</f>
        <v>26913</v>
      </c>
      <c r="F117" s="41">
        <v>135466.8</v>
      </c>
      <c r="G117" s="41"/>
      <c r="H117" s="40">
        <f>H120+H121</f>
        <v>-72590.95</v>
      </c>
      <c r="I117" s="40">
        <v>-78463.25</v>
      </c>
      <c r="J117" s="40"/>
      <c r="K117" s="40"/>
      <c r="L117" s="40">
        <v>63778.06</v>
      </c>
      <c r="M117" s="40"/>
      <c r="N117" s="40">
        <v>55000</v>
      </c>
      <c r="O117" s="40">
        <v>90000</v>
      </c>
      <c r="P117" s="40">
        <v>76473.16</v>
      </c>
      <c r="Q117" s="40">
        <v>50213.35</v>
      </c>
      <c r="R117" s="40">
        <f t="shared" si="1"/>
        <v>3460301.17</v>
      </c>
    </row>
    <row r="118" spans="1:18" s="4" customFormat="1" ht="76.5" customHeight="1">
      <c r="A118" s="14"/>
      <c r="B118" s="15" t="s">
        <v>15</v>
      </c>
      <c r="C118" s="32" t="s">
        <v>22</v>
      </c>
      <c r="D118" s="41">
        <v>1744620</v>
      </c>
      <c r="E118" s="40">
        <v>11488</v>
      </c>
      <c r="F118" s="40"/>
      <c r="G118" s="40"/>
      <c r="H118" s="40"/>
      <c r="I118" s="40"/>
      <c r="J118" s="40"/>
      <c r="K118" s="40"/>
      <c r="L118" s="40"/>
      <c r="M118" s="41">
        <v>254440</v>
      </c>
      <c r="N118" s="41"/>
      <c r="O118" s="41"/>
      <c r="P118" s="41">
        <v>75673.16</v>
      </c>
      <c r="Q118" s="41">
        <v>49644.64</v>
      </c>
      <c r="R118" s="40">
        <f t="shared" si="1"/>
        <v>2135865.8</v>
      </c>
    </row>
    <row r="119" spans="1:18" s="4" customFormat="1" ht="32.25" customHeight="1">
      <c r="A119" s="14"/>
      <c r="B119" s="14" t="s">
        <v>16</v>
      </c>
      <c r="C119" s="32" t="s">
        <v>151</v>
      </c>
      <c r="D119" s="41">
        <v>1082432</v>
      </c>
      <c r="E119" s="40">
        <v>15425</v>
      </c>
      <c r="F119" s="41">
        <v>40466.8</v>
      </c>
      <c r="G119" s="41"/>
      <c r="H119" s="41"/>
      <c r="I119" s="41">
        <v>-78463.25</v>
      </c>
      <c r="J119" s="41"/>
      <c r="K119" s="41"/>
      <c r="L119" s="41">
        <v>63778.06</v>
      </c>
      <c r="M119" s="41">
        <v>-177440</v>
      </c>
      <c r="N119" s="40">
        <v>55000</v>
      </c>
      <c r="O119" s="40">
        <v>90000</v>
      </c>
      <c r="P119" s="40"/>
      <c r="Q119" s="40">
        <v>568.71</v>
      </c>
      <c r="R119" s="40">
        <f t="shared" si="1"/>
        <v>1091767.32</v>
      </c>
    </row>
    <row r="120" spans="1:18" s="4" customFormat="1" ht="32.25" customHeight="1">
      <c r="A120" s="14"/>
      <c r="B120" s="14" t="s">
        <v>20</v>
      </c>
      <c r="C120" s="32" t="s">
        <v>21</v>
      </c>
      <c r="D120" s="41"/>
      <c r="E120" s="40"/>
      <c r="F120" s="41"/>
      <c r="G120" s="41"/>
      <c r="H120" s="41">
        <v>18366</v>
      </c>
      <c r="I120" s="41"/>
      <c r="J120" s="41"/>
      <c r="K120" s="41"/>
      <c r="L120" s="41"/>
      <c r="M120" s="41"/>
      <c r="N120" s="41"/>
      <c r="O120" s="41"/>
      <c r="P120" s="41"/>
      <c r="Q120" s="41"/>
      <c r="R120" s="40">
        <f t="shared" si="1"/>
        <v>18366</v>
      </c>
    </row>
    <row r="121" spans="1:18" s="4" customFormat="1" ht="32.25" customHeight="1">
      <c r="A121" s="14"/>
      <c r="B121" s="15" t="s">
        <v>18</v>
      </c>
      <c r="C121" s="32" t="s">
        <v>19</v>
      </c>
      <c r="D121" s="41">
        <v>286459</v>
      </c>
      <c r="E121" s="40"/>
      <c r="F121" s="41">
        <v>95000</v>
      </c>
      <c r="G121" s="41"/>
      <c r="H121" s="41">
        <v>-90956.95</v>
      </c>
      <c r="I121" s="41"/>
      <c r="J121" s="41"/>
      <c r="K121" s="41"/>
      <c r="L121" s="41"/>
      <c r="M121" s="41"/>
      <c r="N121" s="41"/>
      <c r="O121" s="41"/>
      <c r="P121" s="41">
        <v>800</v>
      </c>
      <c r="Q121" s="41"/>
      <c r="R121" s="40">
        <f t="shared" si="1"/>
        <v>291302.05</v>
      </c>
    </row>
    <row r="122" spans="1:18" s="4" customFormat="1" ht="32.25" customHeight="1">
      <c r="A122" s="12" t="s">
        <v>63</v>
      </c>
      <c r="B122" s="12"/>
      <c r="C122" s="37" t="s">
        <v>64</v>
      </c>
      <c r="D122" s="42">
        <f>D123</f>
        <v>25000</v>
      </c>
      <c r="E122" s="40"/>
      <c r="F122" s="40"/>
      <c r="G122" s="40"/>
      <c r="H122" s="40"/>
      <c r="I122" s="40"/>
      <c r="J122" s="40"/>
      <c r="K122" s="40"/>
      <c r="L122" s="40">
        <v>28000</v>
      </c>
      <c r="M122" s="40"/>
      <c r="N122" s="40"/>
      <c r="O122" s="40"/>
      <c r="P122" s="40"/>
      <c r="Q122" s="40"/>
      <c r="R122" s="40">
        <f t="shared" si="1"/>
        <v>53000</v>
      </c>
    </row>
    <row r="123" spans="1:18" s="4" customFormat="1" ht="32.25" customHeight="1">
      <c r="A123" s="14" t="s">
        <v>65</v>
      </c>
      <c r="B123" s="14"/>
      <c r="C123" s="39" t="s">
        <v>94</v>
      </c>
      <c r="D123" s="41">
        <f>D124</f>
        <v>25000</v>
      </c>
      <c r="E123" s="40"/>
      <c r="F123" s="40"/>
      <c r="G123" s="40"/>
      <c r="H123" s="40"/>
      <c r="I123" s="40"/>
      <c r="J123" s="40"/>
      <c r="K123" s="40"/>
      <c r="L123" s="41">
        <v>28000</v>
      </c>
      <c r="M123" s="41"/>
      <c r="N123" s="41"/>
      <c r="O123" s="41"/>
      <c r="P123" s="41"/>
      <c r="Q123" s="41"/>
      <c r="R123" s="40">
        <f t="shared" si="1"/>
        <v>53000</v>
      </c>
    </row>
    <row r="124" spans="1:18" ht="31.5" customHeight="1">
      <c r="A124" s="14"/>
      <c r="B124" s="14" t="s">
        <v>16</v>
      </c>
      <c r="C124" s="32" t="s">
        <v>151</v>
      </c>
      <c r="D124" s="41">
        <v>25000</v>
      </c>
      <c r="E124" s="40"/>
      <c r="F124" s="40"/>
      <c r="G124" s="40"/>
      <c r="H124" s="40"/>
      <c r="I124" s="40"/>
      <c r="J124" s="40"/>
      <c r="K124" s="40"/>
      <c r="L124" s="41">
        <v>28000</v>
      </c>
      <c r="M124" s="41"/>
      <c r="N124" s="41"/>
      <c r="O124" s="41"/>
      <c r="P124" s="41"/>
      <c r="Q124" s="41"/>
      <c r="R124" s="40">
        <f t="shared" si="1"/>
        <v>53000</v>
      </c>
    </row>
    <row r="125" spans="1:18" ht="31.5" customHeight="1">
      <c r="A125" s="12" t="s">
        <v>66</v>
      </c>
      <c r="B125" s="14"/>
      <c r="C125" s="37" t="s">
        <v>67</v>
      </c>
      <c r="D125" s="42">
        <f>D126</f>
        <v>40000</v>
      </c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>
        <f t="shared" si="1"/>
        <v>40000</v>
      </c>
    </row>
    <row r="126" spans="1:18" ht="36" customHeight="1">
      <c r="A126" s="14" t="s">
        <v>68</v>
      </c>
      <c r="B126" s="14"/>
      <c r="C126" s="39" t="s">
        <v>93</v>
      </c>
      <c r="D126" s="41">
        <f>D127</f>
        <v>40000</v>
      </c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>
        <f t="shared" si="1"/>
        <v>40000</v>
      </c>
    </row>
    <row r="127" spans="1:18" ht="70.5" customHeight="1">
      <c r="A127" s="14"/>
      <c r="B127" s="15" t="s">
        <v>15</v>
      </c>
      <c r="C127" s="32" t="s">
        <v>22</v>
      </c>
      <c r="D127" s="41">
        <v>40000</v>
      </c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>
        <f t="shared" si="1"/>
        <v>40000</v>
      </c>
    </row>
    <row r="128" spans="1:18" ht="71.25" customHeight="1">
      <c r="A128" s="12" t="s">
        <v>51</v>
      </c>
      <c r="B128" s="12"/>
      <c r="C128" s="33" t="s">
        <v>69</v>
      </c>
      <c r="D128" s="42">
        <f>D129</f>
        <v>52000</v>
      </c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>
        <v>8000</v>
      </c>
      <c r="R128" s="40">
        <f t="shared" si="1"/>
        <v>60000</v>
      </c>
    </row>
    <row r="129" spans="1:18" ht="92.25" customHeight="1">
      <c r="A129" s="14" t="s">
        <v>99</v>
      </c>
      <c r="B129" s="14"/>
      <c r="C129" s="32" t="s">
        <v>70</v>
      </c>
      <c r="D129" s="41">
        <f>D130+D131</f>
        <v>52000</v>
      </c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>
        <v>8000</v>
      </c>
      <c r="R129" s="40">
        <f t="shared" si="1"/>
        <v>60000</v>
      </c>
    </row>
    <row r="130" spans="1:18" ht="69.75" customHeight="1">
      <c r="A130" s="14"/>
      <c r="B130" s="15" t="s">
        <v>15</v>
      </c>
      <c r="C130" s="32" t="s">
        <v>22</v>
      </c>
      <c r="D130" s="41">
        <v>29580</v>
      </c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>
        <v>-4525</v>
      </c>
      <c r="R130" s="40">
        <f t="shared" si="1"/>
        <v>25055</v>
      </c>
    </row>
    <row r="131" spans="1:18" ht="41.25" customHeight="1">
      <c r="A131" s="14"/>
      <c r="B131" s="14" t="s">
        <v>20</v>
      </c>
      <c r="C131" s="32" t="s">
        <v>21</v>
      </c>
      <c r="D131" s="41">
        <v>22420</v>
      </c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>
        <v>12525</v>
      </c>
      <c r="R131" s="40">
        <f t="shared" si="1"/>
        <v>34945</v>
      </c>
    </row>
    <row r="132" spans="1:18" ht="60.75" customHeight="1">
      <c r="A132" s="12" t="s">
        <v>71</v>
      </c>
      <c r="B132" s="12"/>
      <c r="C132" s="33" t="s">
        <v>121</v>
      </c>
      <c r="D132" s="42">
        <f>D133</f>
        <v>3000</v>
      </c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>
        <f t="shared" si="1"/>
        <v>3000</v>
      </c>
    </row>
    <row r="133" spans="1:18" ht="46.5" customHeight="1">
      <c r="A133" s="12" t="s">
        <v>72</v>
      </c>
      <c r="B133" s="12"/>
      <c r="C133" s="33" t="s">
        <v>73</v>
      </c>
      <c r="D133" s="41">
        <f>D134</f>
        <v>3000</v>
      </c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>
        <f t="shared" si="1"/>
        <v>3000</v>
      </c>
    </row>
    <row r="134" spans="1:18" ht="45" customHeight="1">
      <c r="A134" s="14" t="s">
        <v>74</v>
      </c>
      <c r="B134" s="14"/>
      <c r="C134" s="32" t="s">
        <v>95</v>
      </c>
      <c r="D134" s="41">
        <f>D135</f>
        <v>3000</v>
      </c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>
        <f t="shared" si="1"/>
        <v>3000</v>
      </c>
    </row>
    <row r="135" spans="1:18" ht="30" customHeight="1">
      <c r="A135" s="14"/>
      <c r="B135" s="14" t="s">
        <v>16</v>
      </c>
      <c r="C135" s="32" t="s">
        <v>151</v>
      </c>
      <c r="D135" s="41">
        <f>D136</f>
        <v>3000</v>
      </c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>
        <f t="shared" si="1"/>
        <v>3000</v>
      </c>
    </row>
    <row r="136" spans="1:18" ht="31.5" customHeight="1">
      <c r="A136" s="14"/>
      <c r="B136" s="14" t="s">
        <v>17</v>
      </c>
      <c r="C136" s="32" t="s">
        <v>152</v>
      </c>
      <c r="D136" s="41">
        <v>3000</v>
      </c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>
        <f t="shared" si="1"/>
        <v>3000</v>
      </c>
    </row>
    <row r="137" spans="1:18" ht="57.75" customHeight="1">
      <c r="A137" s="12" t="s">
        <v>75</v>
      </c>
      <c r="B137" s="12"/>
      <c r="C137" s="33" t="s">
        <v>122</v>
      </c>
      <c r="D137" s="42">
        <f>D138</f>
        <v>20000</v>
      </c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>
        <f t="shared" si="1"/>
        <v>20000</v>
      </c>
    </row>
    <row r="138" spans="1:18" ht="45" customHeight="1">
      <c r="A138" s="12" t="s">
        <v>76</v>
      </c>
      <c r="B138" s="12"/>
      <c r="C138" s="33" t="s">
        <v>77</v>
      </c>
      <c r="D138" s="42">
        <f>D139</f>
        <v>20000</v>
      </c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>
        <f t="shared" si="1"/>
        <v>20000</v>
      </c>
    </row>
    <row r="139" spans="1:18" ht="53.25" customHeight="1">
      <c r="A139" s="14" t="s">
        <v>78</v>
      </c>
      <c r="B139" s="14"/>
      <c r="C139" s="32" t="s">
        <v>91</v>
      </c>
      <c r="D139" s="41">
        <f>D140</f>
        <v>20000</v>
      </c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>
        <f t="shared" si="1"/>
        <v>20000</v>
      </c>
    </row>
    <row r="140" spans="1:18" ht="36" customHeight="1">
      <c r="A140" s="14"/>
      <c r="B140" s="14" t="s">
        <v>16</v>
      </c>
      <c r="C140" s="32" t="s">
        <v>151</v>
      </c>
      <c r="D140" s="41">
        <v>20000</v>
      </c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>
        <f t="shared" si="1"/>
        <v>20000</v>
      </c>
    </row>
    <row r="141" spans="1:18" ht="57.75" customHeight="1">
      <c r="A141" s="12" t="s">
        <v>86</v>
      </c>
      <c r="B141" s="12"/>
      <c r="C141" s="33" t="s">
        <v>123</v>
      </c>
      <c r="D141" s="42">
        <f>D142</f>
        <v>50988</v>
      </c>
      <c r="E141" s="40"/>
      <c r="F141" s="40"/>
      <c r="G141" s="40"/>
      <c r="H141" s="40">
        <v>90956.95</v>
      </c>
      <c r="I141" s="40">
        <v>0</v>
      </c>
      <c r="J141" s="40"/>
      <c r="K141" s="40"/>
      <c r="L141" s="40"/>
      <c r="M141" s="40"/>
      <c r="N141" s="40"/>
      <c r="O141" s="40"/>
      <c r="P141" s="40"/>
      <c r="Q141" s="40"/>
      <c r="R141" s="40">
        <f t="shared" si="1"/>
        <v>141944.95</v>
      </c>
    </row>
    <row r="142" spans="1:18" ht="54" customHeight="1">
      <c r="A142" s="14" t="s">
        <v>87</v>
      </c>
      <c r="B142" s="14"/>
      <c r="C142" s="32" t="s">
        <v>88</v>
      </c>
      <c r="D142" s="41">
        <f>D143+D152</f>
        <v>50988</v>
      </c>
      <c r="E142" s="40"/>
      <c r="F142" s="40"/>
      <c r="G142" s="40"/>
      <c r="H142" s="40">
        <v>90956.95</v>
      </c>
      <c r="I142" s="40">
        <f>I143+I152</f>
        <v>-111932.59999999999</v>
      </c>
      <c r="J142" s="40"/>
      <c r="K142" s="40"/>
      <c r="L142" s="40"/>
      <c r="M142" s="40"/>
      <c r="N142" s="40"/>
      <c r="O142" s="40"/>
      <c r="P142" s="40"/>
      <c r="Q142" s="40"/>
      <c r="R142" s="40">
        <f t="shared" si="1"/>
        <v>30012.35000000002</v>
      </c>
    </row>
    <row r="143" spans="1:18" ht="46.5" customHeight="1">
      <c r="A143" s="14" t="s">
        <v>90</v>
      </c>
      <c r="B143" s="14"/>
      <c r="C143" s="22" t="s">
        <v>89</v>
      </c>
      <c r="D143" s="41">
        <f>D144</f>
        <v>40066.42</v>
      </c>
      <c r="E143" s="40"/>
      <c r="F143" s="40"/>
      <c r="G143" s="40"/>
      <c r="H143" s="40">
        <v>90956.95</v>
      </c>
      <c r="I143" s="40">
        <v>-131023.37</v>
      </c>
      <c r="J143" s="40"/>
      <c r="K143" s="40"/>
      <c r="L143" s="40"/>
      <c r="M143" s="40"/>
      <c r="N143" s="40"/>
      <c r="O143" s="40"/>
      <c r="P143" s="40"/>
      <c r="Q143" s="40"/>
      <c r="R143" s="40">
        <f t="shared" si="1"/>
        <v>0</v>
      </c>
    </row>
    <row r="144" spans="1:18" ht="34.5" customHeight="1">
      <c r="A144" s="14"/>
      <c r="B144" s="14" t="s">
        <v>16</v>
      </c>
      <c r="C144" s="32" t="s">
        <v>151</v>
      </c>
      <c r="D144" s="41">
        <v>40066.42</v>
      </c>
      <c r="E144" s="40"/>
      <c r="F144" s="40"/>
      <c r="G144" s="40">
        <v>-40066.42</v>
      </c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>
        <f t="shared" si="1"/>
        <v>0</v>
      </c>
    </row>
    <row r="145" spans="1:18" ht="0.75" customHeight="1">
      <c r="A145" s="12"/>
      <c r="B145" s="12"/>
      <c r="C145" s="33"/>
      <c r="D145" s="42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>
        <f aca="true" t="shared" si="2" ref="R145:R155">D145+E145+F145+G145+H145+I145+J145+K145+L145+M145+N145+O145+P145+Q145</f>
        <v>0</v>
      </c>
    </row>
    <row r="146" spans="1:18" ht="33" customHeight="1" hidden="1">
      <c r="A146" s="14"/>
      <c r="B146" s="14"/>
      <c r="C146" s="32"/>
      <c r="D146" s="41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>
        <f t="shared" si="2"/>
        <v>0</v>
      </c>
    </row>
    <row r="147" spans="1:18" ht="19.5" customHeight="1" hidden="1">
      <c r="A147" s="14"/>
      <c r="B147" s="14"/>
      <c r="C147" s="32"/>
      <c r="D147" s="41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>
        <f t="shared" si="2"/>
        <v>0</v>
      </c>
    </row>
    <row r="148" spans="1:18" ht="40.5" customHeight="1" hidden="1">
      <c r="A148" s="14"/>
      <c r="B148" s="14"/>
      <c r="C148" s="32"/>
      <c r="D148" s="41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>
        <f t="shared" si="2"/>
        <v>0</v>
      </c>
    </row>
    <row r="149" spans="1:18" ht="40.5" customHeight="1">
      <c r="A149" s="14"/>
      <c r="B149" s="14" t="s">
        <v>124</v>
      </c>
      <c r="C149" s="32" t="s">
        <v>125</v>
      </c>
      <c r="D149" s="41"/>
      <c r="E149" s="40"/>
      <c r="F149" s="40"/>
      <c r="G149" s="40">
        <v>40066.42</v>
      </c>
      <c r="H149" s="40">
        <v>90956.95</v>
      </c>
      <c r="I149" s="40">
        <v>-131023.37</v>
      </c>
      <c r="J149" s="40"/>
      <c r="K149" s="40"/>
      <c r="L149" s="40"/>
      <c r="M149" s="40"/>
      <c r="N149" s="40"/>
      <c r="O149" s="40"/>
      <c r="P149" s="40"/>
      <c r="Q149" s="40"/>
      <c r="R149" s="40">
        <f t="shared" si="2"/>
        <v>0</v>
      </c>
    </row>
    <row r="150" spans="1:18" ht="40.5" customHeight="1">
      <c r="A150" s="14" t="s">
        <v>159</v>
      </c>
      <c r="B150" s="14"/>
      <c r="C150" s="32" t="s">
        <v>160</v>
      </c>
      <c r="D150" s="41"/>
      <c r="E150" s="40"/>
      <c r="F150" s="40"/>
      <c r="G150" s="40"/>
      <c r="H150" s="40"/>
      <c r="I150" s="40">
        <v>111932.6</v>
      </c>
      <c r="J150" s="40"/>
      <c r="K150" s="40"/>
      <c r="L150" s="40"/>
      <c r="M150" s="40"/>
      <c r="N150" s="40"/>
      <c r="O150" s="40"/>
      <c r="P150" s="40"/>
      <c r="Q150" s="40"/>
      <c r="R150" s="40">
        <f t="shared" si="2"/>
        <v>111932.6</v>
      </c>
    </row>
    <row r="151" spans="1:18" ht="40.5" customHeight="1">
      <c r="A151" s="14"/>
      <c r="B151" s="14" t="s">
        <v>124</v>
      </c>
      <c r="C151" s="32" t="s">
        <v>125</v>
      </c>
      <c r="D151" s="41"/>
      <c r="E151" s="40"/>
      <c r="F151" s="40"/>
      <c r="G151" s="40"/>
      <c r="H151" s="40"/>
      <c r="I151" s="40">
        <v>111932.6</v>
      </c>
      <c r="J151" s="40"/>
      <c r="K151" s="40"/>
      <c r="L151" s="40"/>
      <c r="M151" s="40"/>
      <c r="N151" s="40"/>
      <c r="O151" s="40"/>
      <c r="P151" s="40"/>
      <c r="Q151" s="40"/>
      <c r="R151" s="40">
        <f t="shared" si="2"/>
        <v>111932.6</v>
      </c>
    </row>
    <row r="152" spans="1:18" ht="55.5" customHeight="1">
      <c r="A152" s="14" t="s">
        <v>145</v>
      </c>
      <c r="B152" s="14"/>
      <c r="C152" s="32" t="s">
        <v>146</v>
      </c>
      <c r="D152" s="41">
        <f>D153</f>
        <v>10921.58</v>
      </c>
      <c r="E152" s="40"/>
      <c r="F152" s="40"/>
      <c r="G152" s="40"/>
      <c r="H152" s="40"/>
      <c r="I152" s="40">
        <v>19090.77</v>
      </c>
      <c r="J152" s="40"/>
      <c r="K152" s="40"/>
      <c r="L152" s="40"/>
      <c r="M152" s="40"/>
      <c r="N152" s="40"/>
      <c r="O152" s="40"/>
      <c r="P152" s="40"/>
      <c r="Q152" s="40"/>
      <c r="R152" s="40">
        <f t="shared" si="2"/>
        <v>30012.35</v>
      </c>
    </row>
    <row r="153" spans="1:18" ht="30.75" customHeight="1">
      <c r="A153" s="14"/>
      <c r="B153" s="14" t="s">
        <v>16</v>
      </c>
      <c r="C153" s="32" t="s">
        <v>151</v>
      </c>
      <c r="D153" s="41">
        <v>10921.58</v>
      </c>
      <c r="E153" s="40"/>
      <c r="F153" s="40"/>
      <c r="G153" s="40">
        <v>-10921.58</v>
      </c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>
        <f t="shared" si="2"/>
        <v>0</v>
      </c>
    </row>
    <row r="154" spans="1:18" ht="30.75" customHeight="1">
      <c r="A154" s="14"/>
      <c r="B154" s="14" t="s">
        <v>124</v>
      </c>
      <c r="C154" s="32" t="s">
        <v>125</v>
      </c>
      <c r="D154" s="41"/>
      <c r="E154" s="40"/>
      <c r="F154" s="40"/>
      <c r="G154" s="40">
        <v>10921.58</v>
      </c>
      <c r="H154" s="40"/>
      <c r="I154" s="40">
        <v>19090.77</v>
      </c>
      <c r="J154" s="40"/>
      <c r="K154" s="40"/>
      <c r="L154" s="40"/>
      <c r="M154" s="40"/>
      <c r="N154" s="40"/>
      <c r="O154" s="40"/>
      <c r="P154" s="40"/>
      <c r="Q154" s="40"/>
      <c r="R154" s="40">
        <f t="shared" si="2"/>
        <v>30012.35</v>
      </c>
    </row>
    <row r="155" spans="1:18" ht="22.5" customHeight="1">
      <c r="A155" s="14"/>
      <c r="B155" s="14"/>
      <c r="C155" s="37" t="s">
        <v>12</v>
      </c>
      <c r="D155" s="42">
        <f>D16+D66+D84+D90+D115+D132+D137+D141</f>
        <v>12716000</v>
      </c>
      <c r="E155" s="40">
        <f>E16+E90+E115</f>
        <v>183513</v>
      </c>
      <c r="F155" s="40">
        <v>191366.8</v>
      </c>
      <c r="G155" s="40">
        <v>770893</v>
      </c>
      <c r="H155" s="40">
        <v>0</v>
      </c>
      <c r="I155" s="40">
        <v>183816.93</v>
      </c>
      <c r="J155" s="40">
        <f>J16+J66+J90</f>
        <v>-715270.77</v>
      </c>
      <c r="K155" s="40">
        <v>-183816.93</v>
      </c>
      <c r="L155" s="40">
        <v>253159.04</v>
      </c>
      <c r="M155" s="40">
        <f>M16+M84+M90+M115</f>
        <v>0</v>
      </c>
      <c r="N155" s="40">
        <v>0</v>
      </c>
      <c r="O155" s="40">
        <v>90000</v>
      </c>
      <c r="P155" s="40">
        <f>P16+P90+P115</f>
        <v>112332.06</v>
      </c>
      <c r="Q155" s="40">
        <f>Q16+Q66+Q84+Q90+Q115</f>
        <v>8000</v>
      </c>
      <c r="R155" s="40">
        <f t="shared" si="2"/>
        <v>13609993.13</v>
      </c>
    </row>
    <row r="156" spans="1:18" s="4" customFormat="1" ht="15.75" customHeight="1">
      <c r="A156" s="19"/>
      <c r="B156" s="20"/>
      <c r="C156" s="19"/>
      <c r="D156" s="44"/>
      <c r="E156" s="44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</row>
    <row r="157" spans="1:18" s="4" customFormat="1" ht="15.75" customHeight="1">
      <c r="A157" s="2"/>
      <c r="B157" s="5"/>
      <c r="C157" s="2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</row>
    <row r="158" spans="1:18" s="4" customFormat="1" ht="15.75" customHeight="1">
      <c r="A158" s="2"/>
      <c r="B158" s="5"/>
      <c r="C158" s="2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</row>
    <row r="159" ht="16.5" customHeight="1">
      <c r="B159" s="5"/>
    </row>
    <row r="160" ht="16.5" customHeight="1">
      <c r="B160" s="5"/>
    </row>
    <row r="161" ht="16.5" customHeight="1">
      <c r="B161" s="5"/>
    </row>
    <row r="162" ht="15.75" customHeight="1">
      <c r="B162" s="5"/>
    </row>
    <row r="163" ht="16.5" customHeight="1">
      <c r="B163" s="5"/>
    </row>
    <row r="164" ht="16.5" customHeight="1">
      <c r="B164" s="5"/>
    </row>
    <row r="165" ht="16.5" customHeight="1">
      <c r="B165" s="5"/>
    </row>
    <row r="166" spans="1:18" s="4" customFormat="1" ht="15.75" customHeight="1">
      <c r="A166" s="2"/>
      <c r="B166" s="5"/>
      <c r="C166" s="2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</row>
    <row r="167" spans="1:18" s="4" customFormat="1" ht="15.75" customHeight="1">
      <c r="A167" s="2"/>
      <c r="B167" s="5"/>
      <c r="C167" s="2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</row>
    <row r="168" ht="15.75">
      <c r="B168" s="5"/>
    </row>
    <row r="169" ht="15.75">
      <c r="B169" s="5"/>
    </row>
    <row r="170" ht="15.75">
      <c r="B170" s="5"/>
    </row>
    <row r="171" ht="15.75">
      <c r="B171" s="5"/>
    </row>
    <row r="172" ht="15.75">
      <c r="B172" s="5"/>
    </row>
    <row r="173" ht="15.75">
      <c r="B173" s="5"/>
    </row>
    <row r="174" ht="15.75">
      <c r="B174" s="5"/>
    </row>
    <row r="175" ht="15.75">
      <c r="B175" s="5"/>
    </row>
    <row r="176" ht="15.75">
      <c r="B176" s="5"/>
    </row>
    <row r="177" ht="15.75">
      <c r="B177" s="5"/>
    </row>
    <row r="178" ht="15.75">
      <c r="B178" s="5"/>
    </row>
    <row r="179" ht="15.75">
      <c r="B179" s="5"/>
    </row>
    <row r="180" ht="15.75">
      <c r="B180" s="5"/>
    </row>
    <row r="181" ht="15.75">
      <c r="B181" s="5"/>
    </row>
    <row r="182" ht="15.75">
      <c r="B182" s="5"/>
    </row>
    <row r="183" ht="15.75">
      <c r="B183" s="5"/>
    </row>
    <row r="184" ht="15.75">
      <c r="B184" s="5"/>
    </row>
    <row r="185" ht="15.75">
      <c r="B185" s="5"/>
    </row>
    <row r="186" ht="15.75">
      <c r="B186" s="5"/>
    </row>
    <row r="187" ht="15.75">
      <c r="B187" s="5"/>
    </row>
    <row r="188" ht="15.75">
      <c r="B188" s="5"/>
    </row>
    <row r="189" ht="15.75">
      <c r="B189" s="5"/>
    </row>
    <row r="190" ht="15.75">
      <c r="B190" s="5"/>
    </row>
    <row r="191" ht="15.75">
      <c r="B191" s="5"/>
    </row>
    <row r="192" ht="15.75">
      <c r="B192" s="5"/>
    </row>
    <row r="193" ht="15.75">
      <c r="B193" s="5"/>
    </row>
    <row r="194" ht="15.75">
      <c r="B194" s="5"/>
    </row>
    <row r="195" ht="15.75">
      <c r="B195" s="5"/>
    </row>
    <row r="196" ht="15.75">
      <c r="B196" s="5"/>
    </row>
    <row r="197" ht="15.75">
      <c r="B197" s="5"/>
    </row>
    <row r="198" ht="15.75">
      <c r="B198" s="5"/>
    </row>
    <row r="199" ht="15.75">
      <c r="B199" s="5"/>
    </row>
    <row r="200" ht="15.75">
      <c r="B200" s="5"/>
    </row>
    <row r="201" ht="15.75">
      <c r="B201" s="5"/>
    </row>
    <row r="202" ht="15.75">
      <c r="B202" s="5"/>
    </row>
    <row r="203" ht="15.75">
      <c r="B203" s="5"/>
    </row>
    <row r="204" ht="15.75">
      <c r="B204" s="5"/>
    </row>
    <row r="205" ht="15.75">
      <c r="B205" s="5"/>
    </row>
    <row r="206" ht="15.75">
      <c r="B206" s="5"/>
    </row>
    <row r="207" ht="15.75">
      <c r="B207" s="5"/>
    </row>
    <row r="208" ht="15.75">
      <c r="B208" s="5"/>
    </row>
    <row r="209" ht="15.75">
      <c r="B209" s="5"/>
    </row>
    <row r="210" ht="15.75">
      <c r="B210" s="5"/>
    </row>
    <row r="211" ht="15.75">
      <c r="B211" s="5"/>
    </row>
    <row r="212" ht="15.75">
      <c r="B212" s="5"/>
    </row>
    <row r="213" ht="15.75">
      <c r="B213" s="5"/>
    </row>
    <row r="214" ht="15.75">
      <c r="B214" s="5"/>
    </row>
    <row r="215" ht="15.75">
      <c r="B215" s="5"/>
    </row>
    <row r="216" ht="15.75">
      <c r="B216" s="5"/>
    </row>
    <row r="217" ht="15.75">
      <c r="B217" s="5"/>
    </row>
    <row r="218" ht="15.75">
      <c r="B218" s="5"/>
    </row>
    <row r="219" ht="15.75">
      <c r="B219" s="5"/>
    </row>
    <row r="220" ht="15.75">
      <c r="B220" s="5"/>
    </row>
    <row r="221" ht="15.75">
      <c r="B221" s="5"/>
    </row>
    <row r="222" ht="15.75">
      <c r="B222" s="5"/>
    </row>
    <row r="223" ht="15.75">
      <c r="B223" s="5"/>
    </row>
    <row r="224" ht="15.75">
      <c r="B224" s="5"/>
    </row>
    <row r="225" ht="15.75">
      <c r="B225" s="5"/>
    </row>
    <row r="226" ht="15.75">
      <c r="B226" s="5"/>
    </row>
    <row r="227" ht="15.75">
      <c r="B227" s="5"/>
    </row>
    <row r="228" ht="15.75">
      <c r="B228" s="5"/>
    </row>
    <row r="229" ht="15.75">
      <c r="B229" s="5"/>
    </row>
    <row r="230" ht="15.75">
      <c r="B230" s="5"/>
    </row>
    <row r="231" ht="15.75">
      <c r="B231" s="5"/>
    </row>
    <row r="232" ht="15.75">
      <c r="B232" s="5"/>
    </row>
    <row r="233" ht="15.75">
      <c r="B233" s="5"/>
    </row>
    <row r="234" ht="15.75">
      <c r="B234" s="5"/>
    </row>
    <row r="235" ht="15.75">
      <c r="B235" s="5"/>
    </row>
    <row r="236" ht="15.75">
      <c r="B236" s="5"/>
    </row>
    <row r="237" ht="15.75">
      <c r="B237" s="5"/>
    </row>
    <row r="238" ht="15.75">
      <c r="B238" s="5"/>
    </row>
    <row r="239" ht="15.75">
      <c r="B239" s="5"/>
    </row>
    <row r="240" ht="15.75">
      <c r="B240" s="5"/>
    </row>
    <row r="241" ht="15.75">
      <c r="B241" s="5"/>
    </row>
    <row r="242" ht="15.75">
      <c r="B242" s="5"/>
    </row>
    <row r="243" ht="15.75">
      <c r="B243" s="5"/>
    </row>
    <row r="244" ht="15.75">
      <c r="B244" s="5"/>
    </row>
    <row r="245" ht="15.75">
      <c r="B245" s="5"/>
    </row>
    <row r="246" ht="15.75">
      <c r="B246" s="5"/>
    </row>
    <row r="247" ht="15.75">
      <c r="B247" s="5"/>
    </row>
    <row r="248" ht="15.75">
      <c r="B248" s="5"/>
    </row>
    <row r="249" ht="15.75">
      <c r="B249" s="5"/>
    </row>
    <row r="250" ht="15.75">
      <c r="B250" s="5"/>
    </row>
    <row r="251" ht="15.75">
      <c r="B251" s="5"/>
    </row>
    <row r="252" ht="15.75">
      <c r="B252" s="5"/>
    </row>
    <row r="253" ht="15.75">
      <c r="B253" s="5"/>
    </row>
    <row r="254" ht="15.75">
      <c r="B254" s="5"/>
    </row>
    <row r="255" ht="15.75">
      <c r="B255" s="5"/>
    </row>
    <row r="256" ht="15.75">
      <c r="B256" s="5"/>
    </row>
    <row r="257" ht="15.75">
      <c r="B257" s="5"/>
    </row>
    <row r="258" ht="15.75">
      <c r="B258" s="5"/>
    </row>
    <row r="259" ht="15.75">
      <c r="B259" s="5"/>
    </row>
    <row r="260" ht="15.75">
      <c r="B260" s="5"/>
    </row>
    <row r="261" ht="15.75">
      <c r="B261" s="5"/>
    </row>
    <row r="262" ht="15.75">
      <c r="B262" s="5"/>
    </row>
    <row r="263" ht="15.75">
      <c r="B263" s="5"/>
    </row>
    <row r="264" ht="15.75">
      <c r="B264" s="5"/>
    </row>
    <row r="265" ht="15.75">
      <c r="B265" s="5"/>
    </row>
    <row r="266" ht="15.75">
      <c r="B266" s="5"/>
    </row>
    <row r="267" ht="15.75">
      <c r="B267" s="5"/>
    </row>
    <row r="268" ht="15.75">
      <c r="B268" s="5"/>
    </row>
    <row r="269" ht="15.75">
      <c r="B269" s="5"/>
    </row>
    <row r="270" ht="15.75">
      <c r="B270" s="5"/>
    </row>
    <row r="271" ht="15.75">
      <c r="B271" s="5"/>
    </row>
    <row r="272" ht="15.75">
      <c r="B272" s="5"/>
    </row>
    <row r="273" ht="15.75">
      <c r="B273" s="5"/>
    </row>
    <row r="274" ht="15.75">
      <c r="B274" s="5"/>
    </row>
    <row r="275" ht="15.75">
      <c r="B275" s="5"/>
    </row>
    <row r="276" ht="15.75">
      <c r="B276" s="5"/>
    </row>
    <row r="277" ht="15.75">
      <c r="B277" s="5"/>
    </row>
    <row r="278" ht="15.75">
      <c r="B278" s="5"/>
    </row>
    <row r="279" ht="15.75">
      <c r="B279" s="5"/>
    </row>
    <row r="280" ht="15.75">
      <c r="B280" s="5"/>
    </row>
    <row r="281" ht="15.75">
      <c r="B281" s="5"/>
    </row>
    <row r="282" ht="15.75">
      <c r="B282" s="5"/>
    </row>
    <row r="283" ht="15.75">
      <c r="B283" s="5"/>
    </row>
    <row r="284" ht="15.75">
      <c r="B284" s="5"/>
    </row>
    <row r="285" ht="15.75">
      <c r="B285" s="5"/>
    </row>
    <row r="286" ht="15.75">
      <c r="B286" s="5"/>
    </row>
    <row r="287" ht="15.75">
      <c r="B287" s="5"/>
    </row>
    <row r="288" ht="15.75">
      <c r="B288" s="5"/>
    </row>
    <row r="289" ht="15.75">
      <c r="B289" s="5"/>
    </row>
    <row r="290" ht="15.75">
      <c r="B290" s="5"/>
    </row>
    <row r="291" ht="15.75">
      <c r="B291" s="5"/>
    </row>
    <row r="292" ht="15.75">
      <c r="B292" s="5"/>
    </row>
    <row r="293" ht="15.75">
      <c r="B293" s="5"/>
    </row>
    <row r="294" ht="15.75">
      <c r="B294" s="5"/>
    </row>
    <row r="295" ht="15.75">
      <c r="B295" s="5"/>
    </row>
    <row r="296" ht="15.75">
      <c r="B296" s="5"/>
    </row>
    <row r="297" ht="15.75">
      <c r="B297" s="5"/>
    </row>
    <row r="298" ht="15.75">
      <c r="B298" s="5"/>
    </row>
    <row r="299" ht="15.75">
      <c r="B299" s="5"/>
    </row>
    <row r="300" ht="15.75">
      <c r="B300" s="5"/>
    </row>
    <row r="301" ht="15.75">
      <c r="B301" s="5"/>
    </row>
    <row r="302" ht="15.75">
      <c r="B302" s="5"/>
    </row>
    <row r="303" ht="15.75">
      <c r="B303" s="5"/>
    </row>
    <row r="304" ht="15.75">
      <c r="B304" s="5"/>
    </row>
    <row r="305" ht="15.75">
      <c r="B305" s="5"/>
    </row>
    <row r="306" ht="15.75">
      <c r="B306" s="5"/>
    </row>
    <row r="307" ht="15.75">
      <c r="B307" s="5"/>
    </row>
    <row r="308" ht="15.75">
      <c r="B308" s="5"/>
    </row>
    <row r="309" ht="15.75">
      <c r="B309" s="5"/>
    </row>
    <row r="310" ht="15.75">
      <c r="B310" s="5"/>
    </row>
    <row r="311" ht="15.75">
      <c r="B311" s="5"/>
    </row>
    <row r="312" ht="15.75">
      <c r="B312" s="5"/>
    </row>
    <row r="313" ht="15.75">
      <c r="B313" s="5"/>
    </row>
    <row r="314" ht="15.75">
      <c r="B314" s="5"/>
    </row>
    <row r="315" ht="15.75">
      <c r="B315" s="5"/>
    </row>
    <row r="316" ht="15.75">
      <c r="B316" s="5"/>
    </row>
  </sheetData>
  <sheetProtection/>
  <mergeCells count="26">
    <mergeCell ref="O14:O15"/>
    <mergeCell ref="R14:R15"/>
    <mergeCell ref="F14:F15"/>
    <mergeCell ref="G14:G15"/>
    <mergeCell ref="I14:I15"/>
    <mergeCell ref="C14:C15"/>
    <mergeCell ref="P14:P15"/>
    <mergeCell ref="Q14:Q15"/>
    <mergeCell ref="C1:H1"/>
    <mergeCell ref="C2:H2"/>
    <mergeCell ref="C3:H3"/>
    <mergeCell ref="C4:H4"/>
    <mergeCell ref="H14:H15"/>
    <mergeCell ref="A6:I6"/>
    <mergeCell ref="E14:E15"/>
    <mergeCell ref="B14:B15"/>
    <mergeCell ref="A11:D11"/>
    <mergeCell ref="A12:D12"/>
    <mergeCell ref="A7:D8"/>
    <mergeCell ref="A14:A15"/>
    <mergeCell ref="K14:K15"/>
    <mergeCell ref="M14:M15"/>
    <mergeCell ref="N14:N15"/>
    <mergeCell ref="L14:L15"/>
    <mergeCell ref="D14:D15"/>
    <mergeCell ref="J14:J15"/>
  </mergeCells>
  <printOptions/>
  <pageMargins left="0.7874015748031497" right="0" top="0.5118110236220472" bottom="0.31496062992125984" header="0.3937007874015748" footer="0.3937007874015748"/>
  <pageSetup horizontalDpi="600" verticalDpi="600" orientation="landscape" paperSize="9" scale="38" r:id="rId1"/>
  <headerFooter alignWithMargins="0">
    <oddHeader>&amp;C&amp;8&amp;P</oddHeader>
  </headerFooter>
  <rowBreaks count="4" manualBreakCount="4">
    <brk id="46" max="17" man="1"/>
    <brk id="71" max="255" man="1"/>
    <brk id="94" max="255" man="1"/>
    <brk id="12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3" sqref="Q3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AspaBuh</cp:lastModifiedBy>
  <cp:lastPrinted>2019-11-12T10:36:01Z</cp:lastPrinted>
  <dcterms:created xsi:type="dcterms:W3CDTF">2006-09-26T05:55:29Z</dcterms:created>
  <dcterms:modified xsi:type="dcterms:W3CDTF">2019-11-12T10:36:04Z</dcterms:modified>
  <cp:category/>
  <cp:version/>
  <cp:contentType/>
  <cp:contentStatus/>
</cp:coreProperties>
</file>