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0 год" sheetId="1" r:id="rId1"/>
  </sheets>
  <definedNames>
    <definedName name="_xlnm.Print_Titles" localSheetId="0">'2020 год'!$7:$10</definedName>
  </definedNames>
  <calcPr calcId="145621"/>
</workbook>
</file>

<file path=xl/calcChain.xml><?xml version="1.0" encoding="utf-8"?>
<calcChain xmlns="http://schemas.openxmlformats.org/spreadsheetml/2006/main">
  <c r="E126" i="1" l="1"/>
  <c r="F142" i="1" l="1"/>
  <c r="F141" i="1"/>
  <c r="F140" i="1"/>
  <c r="E179" i="1"/>
  <c r="F184" i="1"/>
  <c r="F139" i="1" l="1"/>
  <c r="F138" i="1"/>
  <c r="E99" i="1"/>
  <c r="E98" i="1" s="1"/>
  <c r="F101" i="1"/>
  <c r="F15" i="1" l="1"/>
  <c r="F16" i="1"/>
  <c r="F20" i="1"/>
  <c r="F22" i="1"/>
  <c r="F24" i="1"/>
  <c r="F26" i="1"/>
  <c r="F29" i="1"/>
  <c r="F31" i="1"/>
  <c r="F34" i="1"/>
  <c r="F36" i="1"/>
  <c r="F37" i="1"/>
  <c r="F40" i="1"/>
  <c r="F42" i="1"/>
  <c r="F45" i="1"/>
  <c r="F49" i="1"/>
  <c r="F51" i="1"/>
  <c r="F53" i="1"/>
  <c r="F55" i="1"/>
  <c r="F58" i="1"/>
  <c r="F61" i="1"/>
  <c r="F63" i="1"/>
  <c r="F66" i="1"/>
  <c r="F68" i="1"/>
  <c r="F69" i="1"/>
  <c r="F73" i="1"/>
  <c r="F76" i="1"/>
  <c r="F79" i="1"/>
  <c r="F80" i="1"/>
  <c r="F83" i="1"/>
  <c r="F85" i="1"/>
  <c r="F89" i="1"/>
  <c r="F91" i="1"/>
  <c r="F92" i="1"/>
  <c r="F97" i="1"/>
  <c r="F98" i="1"/>
  <c r="F100" i="1"/>
  <c r="F105" i="1"/>
  <c r="F107" i="1"/>
  <c r="F109" i="1"/>
  <c r="F111" i="1"/>
  <c r="F113" i="1"/>
  <c r="F115" i="1"/>
  <c r="F118" i="1"/>
  <c r="F119" i="1"/>
  <c r="F122" i="1"/>
  <c r="F124" i="1"/>
  <c r="F127" i="1"/>
  <c r="F128" i="1"/>
  <c r="F129" i="1"/>
  <c r="F130" i="1"/>
  <c r="F131" i="1"/>
  <c r="F132" i="1"/>
  <c r="F133" i="1"/>
  <c r="F134" i="1"/>
  <c r="F135" i="1"/>
  <c r="F136" i="1"/>
  <c r="F137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1" i="1"/>
  <c r="F163" i="1"/>
  <c r="F165" i="1"/>
  <c r="F167" i="1"/>
  <c r="F169" i="1"/>
  <c r="F171" i="1"/>
  <c r="F174" i="1"/>
  <c r="F175" i="1"/>
  <c r="F176" i="1"/>
  <c r="F180" i="1"/>
  <c r="F181" i="1"/>
  <c r="F182" i="1"/>
  <c r="F183" i="1"/>
  <c r="F187" i="1"/>
  <c r="F188" i="1"/>
  <c r="E186" i="1"/>
  <c r="E185" i="1" s="1"/>
  <c r="E178" i="1"/>
  <c r="E173" i="1"/>
  <c r="E172" i="1" s="1"/>
  <c r="E170" i="1"/>
  <c r="E168" i="1"/>
  <c r="E166" i="1"/>
  <c r="E164" i="1"/>
  <c r="E162" i="1"/>
  <c r="E160" i="1"/>
  <c r="E145" i="1"/>
  <c r="E144" i="1" s="1"/>
  <c r="E125" i="1"/>
  <c r="E123" i="1"/>
  <c r="E121" i="1"/>
  <c r="E120" i="1" s="1"/>
  <c r="E117" i="1"/>
  <c r="E116" i="1" s="1"/>
  <c r="E114" i="1"/>
  <c r="E112" i="1"/>
  <c r="E110" i="1"/>
  <c r="E108" i="1"/>
  <c r="E106" i="1"/>
  <c r="E104" i="1"/>
  <c r="E103" i="1" s="1"/>
  <c r="E96" i="1"/>
  <c r="E95" i="1" s="1"/>
  <c r="E90" i="1"/>
  <c r="E88" i="1"/>
  <c r="E87" i="1" s="1"/>
  <c r="E84" i="1"/>
  <c r="E82" i="1"/>
  <c r="E78" i="1"/>
  <c r="E75" i="1"/>
  <c r="E74" i="1" s="1"/>
  <c r="E72" i="1"/>
  <c r="E71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5" i="1"/>
  <c r="E23" i="1"/>
  <c r="E21" i="1"/>
  <c r="E19" i="1"/>
  <c r="E14" i="1"/>
  <c r="E13" i="1" s="1"/>
  <c r="D145" i="1"/>
  <c r="D126" i="1"/>
  <c r="D179" i="1"/>
  <c r="D108" i="1"/>
  <c r="C108" i="1"/>
  <c r="D110" i="1"/>
  <c r="C110" i="1"/>
  <c r="E18" i="1" l="1"/>
  <c r="E17" i="1" s="1"/>
  <c r="E27" i="1"/>
  <c r="E38" i="1"/>
  <c r="E32" i="1" s="1"/>
  <c r="E59" i="1"/>
  <c r="E86" i="1"/>
  <c r="F108" i="1"/>
  <c r="E47" i="1"/>
  <c r="E81" i="1"/>
  <c r="E77" i="1" s="1"/>
  <c r="F110" i="1"/>
  <c r="E177" i="1"/>
  <c r="E143" i="1"/>
  <c r="E102" i="1"/>
  <c r="E70" i="1"/>
  <c r="D112" i="1"/>
  <c r="F112" i="1" s="1"/>
  <c r="D166" i="1"/>
  <c r="F166" i="1" s="1"/>
  <c r="E46" i="1" l="1"/>
  <c r="E12" i="1"/>
  <c r="E94" i="1"/>
  <c r="D62" i="1"/>
  <c r="C62" i="1"/>
  <c r="F62" i="1" l="1"/>
  <c r="E93" i="1"/>
  <c r="D186" i="1"/>
  <c r="D185" i="1" s="1"/>
  <c r="D178" i="1"/>
  <c r="D177" i="1" s="1"/>
  <c r="D173" i="1"/>
  <c r="D172" i="1" s="1"/>
  <c r="D170" i="1"/>
  <c r="D168" i="1"/>
  <c r="D164" i="1"/>
  <c r="D162" i="1"/>
  <c r="D160" i="1"/>
  <c r="D144" i="1"/>
  <c r="D125" i="1"/>
  <c r="D123" i="1"/>
  <c r="D121" i="1"/>
  <c r="D120" i="1" s="1"/>
  <c r="D117" i="1"/>
  <c r="D116" i="1" s="1"/>
  <c r="D114" i="1"/>
  <c r="D106" i="1"/>
  <c r="D104" i="1"/>
  <c r="D99" i="1"/>
  <c r="D96" i="1"/>
  <c r="D90" i="1"/>
  <c r="D88" i="1"/>
  <c r="D84" i="1"/>
  <c r="D82" i="1"/>
  <c r="D78" i="1"/>
  <c r="D75" i="1"/>
  <c r="D74" i="1" s="1"/>
  <c r="D72" i="1"/>
  <c r="D71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C186" i="1"/>
  <c r="C114" i="1"/>
  <c r="F114" i="1" s="1"/>
  <c r="C117" i="1"/>
  <c r="C123" i="1"/>
  <c r="C126" i="1"/>
  <c r="F126" i="1" s="1"/>
  <c r="C106" i="1"/>
  <c r="C67" i="1"/>
  <c r="C14" i="1"/>
  <c r="C19" i="1"/>
  <c r="C21" i="1"/>
  <c r="F21" i="1" s="1"/>
  <c r="C23" i="1"/>
  <c r="F23" i="1" s="1"/>
  <c r="C25" i="1"/>
  <c r="F25" i="1" s="1"/>
  <c r="C28" i="1"/>
  <c r="C30" i="1"/>
  <c r="F30" i="1" s="1"/>
  <c r="C33" i="1"/>
  <c r="F33" i="1" s="1"/>
  <c r="C35" i="1"/>
  <c r="F35" i="1" s="1"/>
  <c r="C39" i="1"/>
  <c r="C41" i="1"/>
  <c r="F41" i="1" s="1"/>
  <c r="C44" i="1"/>
  <c r="F44" i="1" s="1"/>
  <c r="C48" i="1"/>
  <c r="F48" i="1" s="1"/>
  <c r="C50" i="1"/>
  <c r="C52" i="1"/>
  <c r="F52" i="1" s="1"/>
  <c r="C54" i="1"/>
  <c r="F54" i="1" s="1"/>
  <c r="C57" i="1"/>
  <c r="F57" i="1" s="1"/>
  <c r="C60" i="1"/>
  <c r="C72" i="1"/>
  <c r="F72" i="1" s="1"/>
  <c r="C75" i="1"/>
  <c r="C78" i="1"/>
  <c r="C82" i="1"/>
  <c r="C84" i="1"/>
  <c r="F84" i="1" s="1"/>
  <c r="C88" i="1"/>
  <c r="C90" i="1"/>
  <c r="C96" i="1"/>
  <c r="C99" i="1"/>
  <c r="C104" i="1"/>
  <c r="C121" i="1"/>
  <c r="F121" i="1" s="1"/>
  <c r="C125" i="1"/>
  <c r="C145" i="1"/>
  <c r="F145" i="1" s="1"/>
  <c r="C160" i="1"/>
  <c r="C162" i="1"/>
  <c r="C164" i="1"/>
  <c r="C168" i="1"/>
  <c r="F168" i="1" s="1"/>
  <c r="C170" i="1"/>
  <c r="C173" i="1"/>
  <c r="C179" i="1"/>
  <c r="F179" i="1" s="1"/>
  <c r="F170" i="1" l="1"/>
  <c r="F160" i="1"/>
  <c r="F125" i="1"/>
  <c r="F82" i="1"/>
  <c r="F75" i="1"/>
  <c r="F67" i="1"/>
  <c r="F164" i="1"/>
  <c r="F117" i="1"/>
  <c r="F99" i="1"/>
  <c r="C87" i="1"/>
  <c r="F88" i="1"/>
  <c r="C13" i="1"/>
  <c r="F14" i="1"/>
  <c r="C95" i="1"/>
  <c r="F96" i="1"/>
  <c r="C185" i="1"/>
  <c r="F185" i="1" s="1"/>
  <c r="F186" i="1"/>
  <c r="F173" i="1"/>
  <c r="F90" i="1"/>
  <c r="F78" i="1"/>
  <c r="F123" i="1"/>
  <c r="F60" i="1"/>
  <c r="F50" i="1"/>
  <c r="F39" i="1"/>
  <c r="F28" i="1"/>
  <c r="F19" i="1"/>
  <c r="C103" i="1"/>
  <c r="F104" i="1"/>
  <c r="F162" i="1"/>
  <c r="F106" i="1"/>
  <c r="E11" i="1"/>
  <c r="C81" i="1"/>
  <c r="C77" i="1" s="1"/>
  <c r="D143" i="1"/>
  <c r="C172" i="1"/>
  <c r="F172" i="1" s="1"/>
  <c r="C120" i="1"/>
  <c r="F120" i="1" s="1"/>
  <c r="C144" i="1"/>
  <c r="F144" i="1" s="1"/>
  <c r="C71" i="1"/>
  <c r="F71" i="1" s="1"/>
  <c r="C38" i="1"/>
  <c r="C74" i="1"/>
  <c r="F74" i="1" s="1"/>
  <c r="C43" i="1"/>
  <c r="F43" i="1" s="1"/>
  <c r="C65" i="1"/>
  <c r="F65" i="1" s="1"/>
  <c r="C116" i="1"/>
  <c r="F116" i="1" s="1"/>
  <c r="C56" i="1"/>
  <c r="F56" i="1" s="1"/>
  <c r="C178" i="1"/>
  <c r="F178" i="1" s="1"/>
  <c r="C59" i="1"/>
  <c r="F59" i="1" s="1"/>
  <c r="C27" i="1"/>
  <c r="D27" i="1"/>
  <c r="D103" i="1"/>
  <c r="D102" i="1" s="1"/>
  <c r="D95" i="1"/>
  <c r="D87" i="1"/>
  <c r="D81" i="1"/>
  <c r="D13" i="1"/>
  <c r="D47" i="1"/>
  <c r="D46" i="1" s="1"/>
  <c r="D38" i="1"/>
  <c r="D32" i="1" s="1"/>
  <c r="D18" i="1"/>
  <c r="D17" i="1" s="1"/>
  <c r="D70" i="1"/>
  <c r="C47" i="1"/>
  <c r="C18" i="1"/>
  <c r="F18" i="1" l="1"/>
  <c r="F95" i="1"/>
  <c r="F38" i="1"/>
  <c r="F87" i="1"/>
  <c r="F47" i="1"/>
  <c r="F27" i="1"/>
  <c r="C86" i="1"/>
  <c r="F103" i="1"/>
  <c r="F13" i="1"/>
  <c r="F81" i="1"/>
  <c r="C17" i="1"/>
  <c r="F17" i="1" s="1"/>
  <c r="C64" i="1"/>
  <c r="F64" i="1" s="1"/>
  <c r="C102" i="1"/>
  <c r="F102" i="1" s="1"/>
  <c r="C70" i="1"/>
  <c r="F70" i="1" s="1"/>
  <c r="C46" i="1"/>
  <c r="F46" i="1" s="1"/>
  <c r="C177" i="1"/>
  <c r="F177" i="1" s="1"/>
  <c r="C32" i="1"/>
  <c r="F32" i="1" s="1"/>
  <c r="C143" i="1"/>
  <c r="F143" i="1" s="1"/>
  <c r="D86" i="1"/>
  <c r="D77" i="1"/>
  <c r="F77" i="1" s="1"/>
  <c r="F86" i="1" l="1"/>
  <c r="C12" i="1"/>
  <c r="C94" i="1"/>
  <c r="D94" i="1"/>
  <c r="D12" i="1"/>
  <c r="C93" i="1" l="1"/>
  <c r="C11" i="1" s="1"/>
  <c r="F94" i="1"/>
  <c r="F12" i="1"/>
  <c r="D93" i="1"/>
  <c r="F93" i="1" l="1"/>
  <c r="D11" i="1"/>
  <c r="F11" i="1" s="1"/>
</calcChain>
</file>

<file path=xl/sharedStrings.xml><?xml version="1.0" encoding="utf-8"?>
<sst xmlns="http://schemas.openxmlformats.org/spreadsheetml/2006/main" count="328" uniqueCount="320">
  <si>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</si>
  <si>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</si>
  <si>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</si>
  <si>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</si>
  <si>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</si>
  <si>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</si>
  <si>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</si>
  <si>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</si>
  <si>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</si>
  <si>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</si>
  <si>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</si>
  <si>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</si>
  <si>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</si>
  <si>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</si>
  <si>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</si>
  <si>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</si>
  <si>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</si>
  <si>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</si>
  <si>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</si>
  <si>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</si>
  <si>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</si>
  <si>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</si>
  <si>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</si>
  <si>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</si>
  <si>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</si>
  <si>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</si>
  <si>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</si>
  <si>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</si>
  <si>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</si>
  <si>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</si>
  <si>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</si>
  <si>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</si>
  <si>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</si>
  <si>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</si>
  <si>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</si>
  <si>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</si>
  <si>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</si>
  <si>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</si>
  <si>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</si>
  <si>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</si>
  <si>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</si>
  <si>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</si>
  <si>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</si>
  <si>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</si>
  <si>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</si>
  <si>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</si>
  <si>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</si>
  <si>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</si>
  <si>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</si>
  <si>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</si>
  <si>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</si>
  <si>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</si>
  <si>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</si>
  <si>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</si>
  <si>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</si>
  <si>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</si>
  <si>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</si>
  <si>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</si>
  <si>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</si>
  <si>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</si>
  <si>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</si>
  <si>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</si>
  <si>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</si>
  <si>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</si>
  <si>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</si>
  <si>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</si>
  <si>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</si>
  <si>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</si>
  <si>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</si>
  <si>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</si>
  <si>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</si>
  <si>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</si>
  <si>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</si>
  <si>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</si>
  <si>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</si>
  <si>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</si>
  <si>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</si>
  <si>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</si>
  <si>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</si>
  <si>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</si>
  <si>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</si>
  <si>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</si>
  <si>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</si>
  <si>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</si>
  <si>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</si>
  <si>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</si>
  <si>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</si>
  <si>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</si>
  <si>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</si>
  <si>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</si>
  <si>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</si>
  <si>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</si>
  <si>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</si>
  <si>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</si>
  <si>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</si>
  <si>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</si>
  <si>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</si>
  <si>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</si>
  <si>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</si>
  <si>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</si>
  <si>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</si>
  <si>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</si>
  <si>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</si>
  <si>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</si>
  <si>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</si>
  <si>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</si>
  <si>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</si>
  <si>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</si>
  <si>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</si>
  <si>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</si>
  <si>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</si>
  <si>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</si>
  <si>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</si>
  <si>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</si>
  <si>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</si>
  <si>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</si>
  <si>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</si>
  <si>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</si>
  <si>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</si>
  <si>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</si>
  <si>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</si>
  <si>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</si>
  <si>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</si>
  <si>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</si>
  <si>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</si>
  <si>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</si>
  <si>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</si>
  <si>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</si>
  <si>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</si>
  <si>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</si>
  <si>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</si>
  <si>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</si>
  <si>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</si>
  <si>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</si>
  <si>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</si>
  <si>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</si>
  <si>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</si>
  <si>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</si>
  <si>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</si>
  <si>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</si>
  <si>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</si>
  <si>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</si>
  <si>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</si>
  <si>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</si>
  <si>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</si>
  <si>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</si>
  <si>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</si>
  <si>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</si>
  <si>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</si>
  <si>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</si>
  <si>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</si>
  <si>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</si>
  <si>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</si>
  <si>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</si>
  <si>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</si>
  <si>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</si>
  <si>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</si>
  <si>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</si>
  <si>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</si>
  <si>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</si>
  <si>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</si>
  <si>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</si>
  <si>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</si>
  <si>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</si>
  <si>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</si>
  <si>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</si>
  <si>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</si>
  <si>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</si>
  <si>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</si>
  <si>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</si>
  <si>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</si>
  <si>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</si>
  <si>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</si>
  <si>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</si>
  <si>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</si>
  <si>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</si>
  <si>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</si>
  <si>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</si>
  <si>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</si>
  <si>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</si>
  <si>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</si>
  <si>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</si>
  <si>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</si>
  <si>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</si>
  <si>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</si>
  <si>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</si>
  <si>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</si>
  <si>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</si>
  <si>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</si>
  <si>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</si>
  <si>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</si>
  <si>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</si>
  <si>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</si>
  <si>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</si>
  <si>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</si>
  <si>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</si>
  <si>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</si>
  <si>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</si>
  <si>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</si>
  <si>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</si>
  <si>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</si>
  <si>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</si>
  <si>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</si>
  <si>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</si>
  <si>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</si>
  <si>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</si>
  <si>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</si>
  <si>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</si>
  <si>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</si>
  <si>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</si>
  <si>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</si>
  <si>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</si>
  <si>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</si>
  <si>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</si>
  <si>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</si>
  <si>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</si>
  <si>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</si>
  <si>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</si>
  <si>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</si>
  <si>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</si>
  <si>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</si>
  <si>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</si>
  <si>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</si>
  <si>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</si>
  <si>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</si>
  <si>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</si>
  <si>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</si>
  <si>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</si>
  <si>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</si>
  <si>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</si>
  <si>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</si>
  <si>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</si>
  <si>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</si>
  <si>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</si>
  <si>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</si>
  <si>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</si>
  <si>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</si>
  <si>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</si>
  <si>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</si>
  <si>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</si>
  <si>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</si>
  <si>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</si>
  <si>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</si>
  <si>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</si>
  <si>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</si>
  <si>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</si>
  <si>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</si>
  <si>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</si>
  <si>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</si>
  <si>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</si>
  <si>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</si>
  <si>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</si>
  <si>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</si>
  <si>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</si>
  <si>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</si>
  <si>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</si>
  <si>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</si>
  <si>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</si>
  <si>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</si>
  <si>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</si>
  <si>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</si>
  <si>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</si>
  <si>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</si>
  <si>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</si>
  <si>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</si>
  <si>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</si>
  <si>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</si>
  <si>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</si>
  <si>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</si>
  <si>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</si>
  <si>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</si>
  <si>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</si>
  <si>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</si>
  <si>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</si>
  <si>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</si>
  <si>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</si>
  <si>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</si>
  <si>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</si>
  <si>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</si>
  <si>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</si>
  <si>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</si>
  <si>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</si>
  <si>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</si>
  <si>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</si>
  <si>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</si>
  <si>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</si>
  <si>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</si>
  <si>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</si>
  <si>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</si>
  <si>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</si>
  <si>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</si>
  <si>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</si>
  <si>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</si>
  <si>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</si>
  <si>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</si>
  <si>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</si>
  <si>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</si>
  <si>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</si>
  <si>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</si>
  <si>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</si>
  <si>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</si>
  <si>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</si>
  <si>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</si>
  <si>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</si>
  <si>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</si>
  <si>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</si>
  <si>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</si>
  <si>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</si>
  <si>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</si>
  <si>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</si>
  <si>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</si>
  <si>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</si>
  <si>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</si>
  <si>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</si>
  <si>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Иные МБТ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</si>
  <si>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</si>
  <si>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</si>
  <si>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</si>
  <si>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</si>
  <si>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от 23 апреля 2020 г. № 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</si>
</sst>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tabSelected="1" workbookViewId="0">
      <selection activeCell="B2" sqref="B2"/>
    </sheetView>
  </sheetViews>
  <sheetFormatPr defaultColWidth="9.109375" defaultRowHeight="18" customHeight="1" x14ac:dyDescent="0.35"/>
  <cols>
    <col min="1" max="1" width="35.44140625" style="4" customWidth="1"/>
    <col min="2" max="2" width="83.5546875" style="4" customWidth="1"/>
    <col min="3" max="3" width="20.109375" style="4" hidden="1" customWidth="1"/>
    <col min="4" max="5" width="18" style="4" hidden="1" customWidth="1"/>
    <col min="6" max="6" width="39.109375" style="4" customWidth="1"/>
    <col min="7" max="16384" width="9.109375" style="4"/>
  </cols>
  <sheetData>
    <row r="1" spans="1:6" x14ac:dyDescent="0.35">
      <c r="A1" s="3"/>
      <c r="B1" s="3"/>
      <c r="C1" s="16"/>
      <c r="D1" s="16"/>
      <c r="E1" s="16"/>
      <c r="F1" s="16" t="s">
        <v>246</v>
      </c>
    </row>
    <row r="2" spans="1:6" x14ac:dyDescent="0.35">
      <c r="A2" s="3"/>
      <c r="B2" s="3"/>
      <c r="C2" s="16"/>
      <c r="D2" s="16"/>
      <c r="E2" s="16"/>
      <c r="F2" s="16" t="s">
        <v>0</v>
      </c>
    </row>
    <row r="3" spans="1:6" x14ac:dyDescent="0.35">
      <c r="A3" s="3"/>
      <c r="B3" s="3"/>
      <c r="C3" s="16"/>
      <c r="D3" s="16"/>
      <c r="E3" s="16"/>
      <c r="F3" s="16" t="s">
        <v>1</v>
      </c>
    </row>
    <row r="4" spans="1:6" x14ac:dyDescent="0.35">
      <c r="A4" s="3"/>
      <c r="B4" s="3"/>
      <c r="C4" s="16"/>
      <c r="D4" s="16"/>
      <c r="E4" s="16"/>
      <c r="F4" s="16" t="s">
        <v>319</v>
      </c>
    </row>
    <row r="5" spans="1:6" x14ac:dyDescent="0.35">
      <c r="A5" s="24" t="s">
        <v>273</v>
      </c>
      <c r="B5" s="24"/>
      <c r="C5" s="24"/>
      <c r="D5" s="24"/>
      <c r="E5" s="24"/>
      <c r="F5" s="24"/>
    </row>
    <row r="7" spans="1:6" ht="15" customHeight="1" x14ac:dyDescent="0.35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216</v>
      </c>
    </row>
    <row r="8" spans="1:6" ht="15" customHeight="1" x14ac:dyDescent="0.35">
      <c r="A8" s="22"/>
      <c r="B8" s="22"/>
      <c r="C8" s="23"/>
      <c r="D8" s="23"/>
      <c r="E8" s="23"/>
      <c r="F8" s="23"/>
    </row>
    <row r="9" spans="1:6" ht="24.75" customHeight="1" x14ac:dyDescent="0.35">
      <c r="A9" s="22"/>
      <c r="B9" s="22"/>
      <c r="C9" s="23"/>
      <c r="D9" s="23"/>
      <c r="E9" s="23"/>
      <c r="F9" s="23"/>
    </row>
    <row r="10" spans="1:6" ht="18.45" customHeight="1" x14ac:dyDescent="0.35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 t="s">
        <v>4</v>
      </c>
    </row>
    <row r="11" spans="1:6" s="2" customFormat="1" ht="31.5" customHeight="1" x14ac:dyDescent="0.35">
      <c r="A11" s="5"/>
      <c r="B11" s="6" t="s">
        <v>5</v>
      </c>
      <c r="C11" s="19">
        <f>C12+C93</f>
        <v>450487586.82999998</v>
      </c>
      <c r="D11" s="19">
        <f>D12+D93</f>
        <v>21936834.27</v>
      </c>
      <c r="E11" s="19">
        <f>E12+E93</f>
        <v>10170551.219999999</v>
      </c>
      <c r="F11" s="19">
        <f>C11+D11+E11</f>
        <v>482594972.31999993</v>
      </c>
    </row>
    <row r="12" spans="1:6" ht="31.5" hidden="1" customHeight="1" x14ac:dyDescent="0.35">
      <c r="A12" s="5" t="s">
        <v>6</v>
      </c>
      <c r="B12" s="6" t="s">
        <v>7</v>
      </c>
      <c r="C12" s="19">
        <f>C13+C17+C27+C32+C43+C46+C64+C70+C77+C86</f>
        <v>71033700</v>
      </c>
      <c r="D12" s="19">
        <f>D13+D17+D27+D32+D43+D46+D64+D70+D77+D86</f>
        <v>0</v>
      </c>
      <c r="E12" s="19">
        <f>E13+E17+E27+E32+E43+E46+E64+E70+E77+E86</f>
        <v>0</v>
      </c>
      <c r="F12" s="19">
        <f t="shared" ref="F12:F75" si="0">C12+D12+E12</f>
        <v>71033700</v>
      </c>
    </row>
    <row r="13" spans="1:6" ht="30.75" hidden="1" customHeight="1" x14ac:dyDescent="0.35">
      <c r="A13" s="5" t="s">
        <v>8</v>
      </c>
      <c r="B13" s="6" t="s">
        <v>9</v>
      </c>
      <c r="C13" s="19">
        <f>C14</f>
        <v>19948000</v>
      </c>
      <c r="D13" s="19">
        <f>D14</f>
        <v>0</v>
      </c>
      <c r="E13" s="19">
        <f>E14</f>
        <v>0</v>
      </c>
      <c r="F13" s="19">
        <f t="shared" si="0"/>
        <v>19948000</v>
      </c>
    </row>
    <row r="14" spans="1:6" ht="27.75" hidden="1" customHeight="1" x14ac:dyDescent="0.35">
      <c r="A14" s="7" t="s">
        <v>10</v>
      </c>
      <c r="B14" s="8" t="s">
        <v>11</v>
      </c>
      <c r="C14" s="20">
        <f>C15+C16</f>
        <v>19948000</v>
      </c>
      <c r="D14" s="20">
        <f>D15+D16</f>
        <v>0</v>
      </c>
      <c r="E14" s="20">
        <f>E15+E16</f>
        <v>0</v>
      </c>
      <c r="F14" s="20">
        <f t="shared" si="0"/>
        <v>19948000</v>
      </c>
    </row>
    <row r="15" spans="1:6" ht="72" hidden="1" x14ac:dyDescent="0.35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f t="shared" si="0"/>
        <v>19788000</v>
      </c>
    </row>
    <row r="16" spans="1:6" ht="54" hidden="1" x14ac:dyDescent="0.35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f t="shared" si="0"/>
        <v>160000</v>
      </c>
    </row>
    <row r="17" spans="1:6" ht="34.799999999999997" hidden="1" x14ac:dyDescent="0.35">
      <c r="A17" s="5" t="s">
        <v>16</v>
      </c>
      <c r="B17" s="6" t="s">
        <v>17</v>
      </c>
      <c r="C17" s="19">
        <f>C18</f>
        <v>7997000</v>
      </c>
      <c r="D17" s="19">
        <f>D18</f>
        <v>0</v>
      </c>
      <c r="E17" s="19">
        <f>E18</f>
        <v>0</v>
      </c>
      <c r="F17" s="19">
        <f t="shared" si="0"/>
        <v>7997000</v>
      </c>
    </row>
    <row r="18" spans="1:6" ht="36" hidden="1" x14ac:dyDescent="0.35">
      <c r="A18" s="7" t="s">
        <v>18</v>
      </c>
      <c r="B18" s="8" t="s">
        <v>19</v>
      </c>
      <c r="C18" s="20">
        <f>C19+C21+C23+C25</f>
        <v>7997000</v>
      </c>
      <c r="D18" s="20">
        <f>D19+D21+D23+D25</f>
        <v>0</v>
      </c>
      <c r="E18" s="20">
        <f>E19+E21+E23+E25</f>
        <v>0</v>
      </c>
      <c r="F18" s="20">
        <f t="shared" si="0"/>
        <v>7997000</v>
      </c>
    </row>
    <row r="19" spans="1:6" ht="72" hidden="1" x14ac:dyDescent="0.35">
      <c r="A19" s="7" t="s">
        <v>20</v>
      </c>
      <c r="B19" s="8" t="s">
        <v>21</v>
      </c>
      <c r="C19" s="20">
        <f>C20</f>
        <v>3614000</v>
      </c>
      <c r="D19" s="20">
        <f>D20</f>
        <v>0</v>
      </c>
      <c r="E19" s="20">
        <f>E20</f>
        <v>0</v>
      </c>
      <c r="F19" s="20">
        <f t="shared" si="0"/>
        <v>3614000</v>
      </c>
    </row>
    <row r="20" spans="1:6" ht="108" hidden="1" x14ac:dyDescent="0.35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f t="shared" si="0"/>
        <v>3614000</v>
      </c>
    </row>
    <row r="21" spans="1:6" ht="90" hidden="1" x14ac:dyDescent="0.35">
      <c r="A21" s="7" t="s">
        <v>24</v>
      </c>
      <c r="B21" s="8" t="s">
        <v>25</v>
      </c>
      <c r="C21" s="20">
        <f>C22</f>
        <v>28000</v>
      </c>
      <c r="D21" s="20">
        <f>D22</f>
        <v>0</v>
      </c>
      <c r="E21" s="20">
        <f>E22</f>
        <v>0</v>
      </c>
      <c r="F21" s="20">
        <f t="shared" si="0"/>
        <v>28000</v>
      </c>
    </row>
    <row r="22" spans="1:6" ht="126" hidden="1" x14ac:dyDescent="0.35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f t="shared" si="0"/>
        <v>28000</v>
      </c>
    </row>
    <row r="23" spans="1:6" ht="72" hidden="1" x14ac:dyDescent="0.35">
      <c r="A23" s="7" t="s">
        <v>28</v>
      </c>
      <c r="B23" s="8" t="s">
        <v>29</v>
      </c>
      <c r="C23" s="20">
        <f>C24</f>
        <v>4998000</v>
      </c>
      <c r="D23" s="20">
        <f>D24</f>
        <v>0</v>
      </c>
      <c r="E23" s="20">
        <f>E24</f>
        <v>0</v>
      </c>
      <c r="F23" s="20">
        <f t="shared" si="0"/>
        <v>4998000</v>
      </c>
    </row>
    <row r="24" spans="1:6" ht="108" hidden="1" x14ac:dyDescent="0.35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f t="shared" si="0"/>
        <v>4998000</v>
      </c>
    </row>
    <row r="25" spans="1:6" ht="72" hidden="1" x14ac:dyDescent="0.35">
      <c r="A25" s="7" t="s">
        <v>32</v>
      </c>
      <c r="B25" s="8" t="s">
        <v>33</v>
      </c>
      <c r="C25" s="20">
        <f>C26</f>
        <v>-643000</v>
      </c>
      <c r="D25" s="20">
        <f>D26</f>
        <v>0</v>
      </c>
      <c r="E25" s="20">
        <f>E26</f>
        <v>0</v>
      </c>
      <c r="F25" s="20">
        <f t="shared" si="0"/>
        <v>-643000</v>
      </c>
    </row>
    <row r="26" spans="1:6" ht="108" hidden="1" x14ac:dyDescent="0.35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f t="shared" si="0"/>
        <v>-643000</v>
      </c>
    </row>
    <row r="27" spans="1:6" ht="30.75" hidden="1" customHeight="1" x14ac:dyDescent="0.35">
      <c r="A27" s="5" t="s">
        <v>36</v>
      </c>
      <c r="B27" s="6" t="s">
        <v>37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 t="shared" si="0"/>
        <v>255700</v>
      </c>
    </row>
    <row r="28" spans="1:6" ht="30" hidden="1" customHeight="1" x14ac:dyDescent="0.35">
      <c r="A28" s="7" t="s">
        <v>38</v>
      </c>
      <c r="B28" s="8" t="s">
        <v>39</v>
      </c>
      <c r="C28" s="20">
        <f>C29</f>
        <v>102000</v>
      </c>
      <c r="D28" s="20">
        <f>D29</f>
        <v>0</v>
      </c>
      <c r="E28" s="20">
        <f>E29</f>
        <v>0</v>
      </c>
      <c r="F28" s="20">
        <f t="shared" si="0"/>
        <v>102000</v>
      </c>
    </row>
    <row r="29" spans="1:6" ht="31.5" hidden="1" customHeight="1" x14ac:dyDescent="0.35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f t="shared" si="0"/>
        <v>102000</v>
      </c>
    </row>
    <row r="30" spans="1:6" ht="36" hidden="1" x14ac:dyDescent="0.35">
      <c r="A30" s="7" t="s">
        <v>41</v>
      </c>
      <c r="B30" s="8" t="s">
        <v>42</v>
      </c>
      <c r="C30" s="20">
        <f>C31</f>
        <v>153700</v>
      </c>
      <c r="D30" s="20">
        <f>D31</f>
        <v>0</v>
      </c>
      <c r="E30" s="20">
        <f>E31</f>
        <v>0</v>
      </c>
      <c r="F30" s="20">
        <f t="shared" si="0"/>
        <v>153700</v>
      </c>
    </row>
    <row r="31" spans="1:6" ht="36" hidden="1" x14ac:dyDescent="0.35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f t="shared" si="0"/>
        <v>153700</v>
      </c>
    </row>
    <row r="32" spans="1:6" ht="28.5" hidden="1" customHeight="1" x14ac:dyDescent="0.35">
      <c r="A32" s="5" t="s">
        <v>45</v>
      </c>
      <c r="B32" s="6" t="s">
        <v>46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 t="shared" si="0"/>
        <v>15308000</v>
      </c>
    </row>
    <row r="33" spans="1:6" hidden="1" x14ac:dyDescent="0.35">
      <c r="A33" s="7" t="s">
        <v>47</v>
      </c>
      <c r="B33" s="8" t="s">
        <v>48</v>
      </c>
      <c r="C33" s="20">
        <f>C34</f>
        <v>2326000</v>
      </c>
      <c r="D33" s="20">
        <f>D34</f>
        <v>0</v>
      </c>
      <c r="E33" s="20">
        <f>E34</f>
        <v>0</v>
      </c>
      <c r="F33" s="20">
        <f t="shared" si="0"/>
        <v>2326000</v>
      </c>
    </row>
    <row r="34" spans="1:6" ht="54" hidden="1" x14ac:dyDescent="0.35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f t="shared" si="0"/>
        <v>2326000</v>
      </c>
    </row>
    <row r="35" spans="1:6" ht="24" hidden="1" customHeight="1" x14ac:dyDescent="0.35">
      <c r="A35" s="7" t="s">
        <v>51</v>
      </c>
      <c r="B35" s="8" t="s">
        <v>52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 t="shared" si="0"/>
        <v>10449000</v>
      </c>
    </row>
    <row r="36" spans="1:6" hidden="1" x14ac:dyDescent="0.35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f t="shared" si="0"/>
        <v>871000</v>
      </c>
    </row>
    <row r="37" spans="1:6" hidden="1" x14ac:dyDescent="0.35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f t="shared" si="0"/>
        <v>9578000</v>
      </c>
    </row>
    <row r="38" spans="1:6" hidden="1" x14ac:dyDescent="0.35">
      <c r="A38" s="7" t="s">
        <v>57</v>
      </c>
      <c r="B38" s="8" t="s">
        <v>58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 t="shared" si="0"/>
        <v>2533000</v>
      </c>
    </row>
    <row r="39" spans="1:6" hidden="1" x14ac:dyDescent="0.35">
      <c r="A39" s="7" t="s">
        <v>59</v>
      </c>
      <c r="B39" s="8" t="s">
        <v>60</v>
      </c>
      <c r="C39" s="20">
        <f>C40</f>
        <v>1044000</v>
      </c>
      <c r="D39" s="20">
        <f>D40</f>
        <v>0</v>
      </c>
      <c r="E39" s="20">
        <f>E40</f>
        <v>0</v>
      </c>
      <c r="F39" s="20">
        <f t="shared" si="0"/>
        <v>1044000</v>
      </c>
    </row>
    <row r="40" spans="1:6" ht="36" hidden="1" x14ac:dyDescent="0.35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f t="shared" si="0"/>
        <v>1044000</v>
      </c>
    </row>
    <row r="41" spans="1:6" hidden="1" x14ac:dyDescent="0.35">
      <c r="A41" s="7" t="s">
        <v>63</v>
      </c>
      <c r="B41" s="8" t="s">
        <v>64</v>
      </c>
      <c r="C41" s="20">
        <f>C42</f>
        <v>1489000</v>
      </c>
      <c r="D41" s="20">
        <f>D42</f>
        <v>0</v>
      </c>
      <c r="E41" s="20">
        <f>E42</f>
        <v>0</v>
      </c>
      <c r="F41" s="20">
        <f t="shared" si="0"/>
        <v>1489000</v>
      </c>
    </row>
    <row r="42" spans="1:6" ht="36" hidden="1" x14ac:dyDescent="0.35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f t="shared" si="0"/>
        <v>1489000</v>
      </c>
    </row>
    <row r="43" spans="1:6" ht="27.75" hidden="1" customHeight="1" x14ac:dyDescent="0.35">
      <c r="A43" s="5" t="s">
        <v>67</v>
      </c>
      <c r="B43" s="6" t="s">
        <v>68</v>
      </c>
      <c r="C43" s="19">
        <f t="shared" ref="C43:E44" si="1">C44</f>
        <v>836000</v>
      </c>
      <c r="D43" s="19">
        <f t="shared" si="1"/>
        <v>0</v>
      </c>
      <c r="E43" s="19">
        <f t="shared" si="1"/>
        <v>0</v>
      </c>
      <c r="F43" s="19">
        <f t="shared" si="0"/>
        <v>836000</v>
      </c>
    </row>
    <row r="44" spans="1:6" ht="36" hidden="1" x14ac:dyDescent="0.35">
      <c r="A44" s="7" t="s">
        <v>69</v>
      </c>
      <c r="B44" s="8" t="s">
        <v>70</v>
      </c>
      <c r="C44" s="20">
        <f t="shared" si="1"/>
        <v>836000</v>
      </c>
      <c r="D44" s="20">
        <f t="shared" si="1"/>
        <v>0</v>
      </c>
      <c r="E44" s="20">
        <f t="shared" si="1"/>
        <v>0</v>
      </c>
      <c r="F44" s="20">
        <f t="shared" si="0"/>
        <v>836000</v>
      </c>
    </row>
    <row r="45" spans="1:6" ht="54" hidden="1" x14ac:dyDescent="0.35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f t="shared" si="0"/>
        <v>836000</v>
      </c>
    </row>
    <row r="46" spans="1:6" ht="52.2" hidden="1" x14ac:dyDescent="0.35">
      <c r="A46" s="5" t="s">
        <v>73</v>
      </c>
      <c r="B46" s="6" t="s">
        <v>74</v>
      </c>
      <c r="C46" s="19">
        <f>C47+C56+C59</f>
        <v>20104900</v>
      </c>
      <c r="D46" s="19">
        <f>D47+D56+D59</f>
        <v>0</v>
      </c>
      <c r="E46" s="19">
        <f>E47+E56+E59</f>
        <v>0</v>
      </c>
      <c r="F46" s="19">
        <f t="shared" si="0"/>
        <v>20104900</v>
      </c>
    </row>
    <row r="47" spans="1:6" ht="90" hidden="1" x14ac:dyDescent="0.35">
      <c r="A47" s="7" t="s">
        <v>75</v>
      </c>
      <c r="B47" s="8" t="s">
        <v>76</v>
      </c>
      <c r="C47" s="20">
        <f>C48+C50+C52+C54</f>
        <v>19815200</v>
      </c>
      <c r="D47" s="20">
        <f>D48+D50+D52+D54</f>
        <v>0</v>
      </c>
      <c r="E47" s="20">
        <f>E48+E50+E52+E54</f>
        <v>0</v>
      </c>
      <c r="F47" s="20">
        <f t="shared" si="0"/>
        <v>19815200</v>
      </c>
    </row>
    <row r="48" spans="1:6" ht="72" hidden="1" x14ac:dyDescent="0.35">
      <c r="A48" s="7" t="s">
        <v>77</v>
      </c>
      <c r="B48" s="8" t="s">
        <v>78</v>
      </c>
      <c r="C48" s="20">
        <f>C49</f>
        <v>18937600</v>
      </c>
      <c r="D48" s="20">
        <f>D49</f>
        <v>0</v>
      </c>
      <c r="E48" s="20">
        <f>E49</f>
        <v>0</v>
      </c>
      <c r="F48" s="20">
        <f t="shared" si="0"/>
        <v>18937600</v>
      </c>
    </row>
    <row r="49" spans="1:6" ht="90" hidden="1" x14ac:dyDescent="0.35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f t="shared" si="0"/>
        <v>18937600</v>
      </c>
    </row>
    <row r="50" spans="1:6" ht="90" hidden="1" x14ac:dyDescent="0.35">
      <c r="A50" s="7" t="s">
        <v>81</v>
      </c>
      <c r="B50" s="8" t="s">
        <v>82</v>
      </c>
      <c r="C50" s="20">
        <f>C51</f>
        <v>85500</v>
      </c>
      <c r="D50" s="20">
        <f>D51</f>
        <v>0</v>
      </c>
      <c r="E50" s="20">
        <f>E51</f>
        <v>0</v>
      </c>
      <c r="F50" s="20">
        <f t="shared" si="0"/>
        <v>85500</v>
      </c>
    </row>
    <row r="51" spans="1:6" ht="72" hidden="1" x14ac:dyDescent="0.35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f t="shared" si="0"/>
        <v>85500</v>
      </c>
    </row>
    <row r="52" spans="1:6" ht="90" hidden="1" x14ac:dyDescent="0.35">
      <c r="A52" s="7" t="s">
        <v>85</v>
      </c>
      <c r="B52" s="8" t="s">
        <v>86</v>
      </c>
      <c r="C52" s="20">
        <f>C53</f>
        <v>124900</v>
      </c>
      <c r="D52" s="20">
        <f>D53</f>
        <v>0</v>
      </c>
      <c r="E52" s="20">
        <f>E53</f>
        <v>0</v>
      </c>
      <c r="F52" s="20">
        <f t="shared" si="0"/>
        <v>124900</v>
      </c>
    </row>
    <row r="53" spans="1:6" ht="72" hidden="1" x14ac:dyDescent="0.35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f t="shared" si="0"/>
        <v>124900</v>
      </c>
    </row>
    <row r="54" spans="1:6" ht="36" hidden="1" x14ac:dyDescent="0.35">
      <c r="A54" s="7" t="s">
        <v>89</v>
      </c>
      <c r="B54" s="8" t="s">
        <v>90</v>
      </c>
      <c r="C54" s="20">
        <f>C55</f>
        <v>667200</v>
      </c>
      <c r="D54" s="20">
        <f>D55</f>
        <v>0</v>
      </c>
      <c r="E54" s="20">
        <f>E55</f>
        <v>0</v>
      </c>
      <c r="F54" s="20">
        <f t="shared" si="0"/>
        <v>667200</v>
      </c>
    </row>
    <row r="55" spans="1:6" ht="36" hidden="1" x14ac:dyDescent="0.35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f t="shared" si="0"/>
        <v>667200</v>
      </c>
    </row>
    <row r="56" spans="1:6" hidden="1" x14ac:dyDescent="0.35">
      <c r="A56" s="7" t="s">
        <v>93</v>
      </c>
      <c r="B56" s="8" t="s">
        <v>94</v>
      </c>
      <c r="C56" s="20">
        <f t="shared" ref="C56:E57" si="2">C57</f>
        <v>47500</v>
      </c>
      <c r="D56" s="20">
        <f t="shared" si="2"/>
        <v>0</v>
      </c>
      <c r="E56" s="20">
        <f t="shared" si="2"/>
        <v>0</v>
      </c>
      <c r="F56" s="20">
        <f t="shared" si="0"/>
        <v>47500</v>
      </c>
    </row>
    <row r="57" spans="1:6" ht="54" hidden="1" x14ac:dyDescent="0.35">
      <c r="A57" s="7" t="s">
        <v>95</v>
      </c>
      <c r="B57" s="8" t="s">
        <v>96</v>
      </c>
      <c r="C57" s="20">
        <f t="shared" si="2"/>
        <v>47500</v>
      </c>
      <c r="D57" s="20">
        <f t="shared" si="2"/>
        <v>0</v>
      </c>
      <c r="E57" s="20">
        <f t="shared" si="2"/>
        <v>0</v>
      </c>
      <c r="F57" s="20">
        <f t="shared" si="0"/>
        <v>47500</v>
      </c>
    </row>
    <row r="58" spans="1:6" ht="54" hidden="1" x14ac:dyDescent="0.35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f t="shared" si="0"/>
        <v>47500</v>
      </c>
    </row>
    <row r="59" spans="1:6" ht="90" hidden="1" x14ac:dyDescent="0.35">
      <c r="A59" s="7" t="s">
        <v>99</v>
      </c>
      <c r="B59" s="8" t="s">
        <v>100</v>
      </c>
      <c r="C59" s="20">
        <f>C60+C62</f>
        <v>242200</v>
      </c>
      <c r="D59" s="20">
        <f>D60+D62</f>
        <v>0</v>
      </c>
      <c r="E59" s="20">
        <f>E60+E62</f>
        <v>0</v>
      </c>
      <c r="F59" s="20">
        <f t="shared" si="0"/>
        <v>242200</v>
      </c>
    </row>
    <row r="60" spans="1:6" ht="54" hidden="1" x14ac:dyDescent="0.35">
      <c r="A60" s="7" t="s">
        <v>101</v>
      </c>
      <c r="B60" s="8" t="s">
        <v>102</v>
      </c>
      <c r="C60" s="20">
        <f>C61</f>
        <v>242200</v>
      </c>
      <c r="D60" s="20">
        <f>D61</f>
        <v>-242200</v>
      </c>
      <c r="E60" s="20">
        <f>E61</f>
        <v>0</v>
      </c>
      <c r="F60" s="20">
        <f t="shared" si="0"/>
        <v>0</v>
      </c>
    </row>
    <row r="61" spans="1:6" ht="54" hidden="1" x14ac:dyDescent="0.35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f t="shared" si="0"/>
        <v>0</v>
      </c>
    </row>
    <row r="62" spans="1:6" ht="90" hidden="1" x14ac:dyDescent="0.35">
      <c r="A62" s="7" t="s">
        <v>279</v>
      </c>
      <c r="B62" s="8" t="s">
        <v>278</v>
      </c>
      <c r="C62" s="20">
        <f>C63</f>
        <v>0</v>
      </c>
      <c r="D62" s="20">
        <f>D63</f>
        <v>242200</v>
      </c>
      <c r="E62" s="20">
        <f>E63</f>
        <v>0</v>
      </c>
      <c r="F62" s="20">
        <f t="shared" si="0"/>
        <v>242200</v>
      </c>
    </row>
    <row r="63" spans="1:6" ht="90" hidden="1" x14ac:dyDescent="0.35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f t="shared" si="0"/>
        <v>242200</v>
      </c>
    </row>
    <row r="64" spans="1:6" hidden="1" x14ac:dyDescent="0.35">
      <c r="A64" s="5" t="s">
        <v>105</v>
      </c>
      <c r="B64" s="6" t="s">
        <v>106</v>
      </c>
      <c r="C64" s="19">
        <f>C65</f>
        <v>48500</v>
      </c>
      <c r="D64" s="19">
        <f>D65</f>
        <v>0</v>
      </c>
      <c r="E64" s="19">
        <f>E65</f>
        <v>0</v>
      </c>
      <c r="F64" s="19">
        <f t="shared" si="0"/>
        <v>48500</v>
      </c>
    </row>
    <row r="65" spans="1:6" hidden="1" x14ac:dyDescent="0.35">
      <c r="A65" s="7" t="s">
        <v>107</v>
      </c>
      <c r="B65" s="8" t="s">
        <v>108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 t="shared" si="0"/>
        <v>48500</v>
      </c>
    </row>
    <row r="66" spans="1:6" ht="36" hidden="1" x14ac:dyDescent="0.35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f t="shared" si="0"/>
        <v>47400</v>
      </c>
    </row>
    <row r="67" spans="1:6" hidden="1" x14ac:dyDescent="0.35">
      <c r="A67" s="7" t="s">
        <v>239</v>
      </c>
      <c r="B67" s="8" t="s">
        <v>244</v>
      </c>
      <c r="C67" s="20">
        <f>C68</f>
        <v>300</v>
      </c>
      <c r="D67" s="20">
        <f>D68</f>
        <v>0</v>
      </c>
      <c r="E67" s="20">
        <f>E68</f>
        <v>0</v>
      </c>
      <c r="F67" s="20">
        <f t="shared" si="0"/>
        <v>300</v>
      </c>
    </row>
    <row r="68" spans="1:6" hidden="1" x14ac:dyDescent="0.35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f t="shared" si="0"/>
        <v>300</v>
      </c>
    </row>
    <row r="69" spans="1:6" ht="36" hidden="1" x14ac:dyDescent="0.35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f t="shared" si="0"/>
        <v>800</v>
      </c>
    </row>
    <row r="70" spans="1:6" ht="34.799999999999997" hidden="1" x14ac:dyDescent="0.35">
      <c r="A70" s="5" t="s">
        <v>111</v>
      </c>
      <c r="B70" s="6" t="s">
        <v>112</v>
      </c>
      <c r="C70" s="19">
        <f>C71+C74</f>
        <v>5246600</v>
      </c>
      <c r="D70" s="19">
        <f>D71+D74</f>
        <v>0</v>
      </c>
      <c r="E70" s="19">
        <f>E71+E74</f>
        <v>0</v>
      </c>
      <c r="F70" s="19">
        <f t="shared" si="0"/>
        <v>5246600</v>
      </c>
    </row>
    <row r="71" spans="1:6" hidden="1" x14ac:dyDescent="0.35">
      <c r="A71" s="7" t="s">
        <v>113</v>
      </c>
      <c r="B71" s="8" t="s">
        <v>114</v>
      </c>
      <c r="C71" s="20">
        <f t="shared" ref="C71:E72" si="3">C72</f>
        <v>4471300</v>
      </c>
      <c r="D71" s="20">
        <f t="shared" si="3"/>
        <v>0</v>
      </c>
      <c r="E71" s="20">
        <f t="shared" si="3"/>
        <v>0</v>
      </c>
      <c r="F71" s="20">
        <f t="shared" si="0"/>
        <v>4471300</v>
      </c>
    </row>
    <row r="72" spans="1:6" hidden="1" x14ac:dyDescent="0.35">
      <c r="A72" s="7" t="s">
        <v>115</v>
      </c>
      <c r="B72" s="8" t="s">
        <v>116</v>
      </c>
      <c r="C72" s="20">
        <f t="shared" si="3"/>
        <v>4471300</v>
      </c>
      <c r="D72" s="20">
        <f t="shared" si="3"/>
        <v>0</v>
      </c>
      <c r="E72" s="20">
        <f t="shared" si="3"/>
        <v>0</v>
      </c>
      <c r="F72" s="20">
        <f t="shared" si="0"/>
        <v>4471300</v>
      </c>
    </row>
    <row r="73" spans="1:6" ht="36" hidden="1" x14ac:dyDescent="0.35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f t="shared" si="0"/>
        <v>4471300</v>
      </c>
    </row>
    <row r="74" spans="1:6" hidden="1" x14ac:dyDescent="0.35">
      <c r="A74" s="7" t="s">
        <v>119</v>
      </c>
      <c r="B74" s="8" t="s">
        <v>120</v>
      </c>
      <c r="C74" s="20">
        <f t="shared" ref="C74:E75" si="4">C75</f>
        <v>775300</v>
      </c>
      <c r="D74" s="20">
        <f t="shared" si="4"/>
        <v>0</v>
      </c>
      <c r="E74" s="20">
        <f t="shared" si="4"/>
        <v>0</v>
      </c>
      <c r="F74" s="20">
        <f t="shared" si="0"/>
        <v>775300</v>
      </c>
    </row>
    <row r="75" spans="1:6" ht="36" hidden="1" x14ac:dyDescent="0.35">
      <c r="A75" s="7" t="s">
        <v>121</v>
      </c>
      <c r="B75" s="8" t="s">
        <v>122</v>
      </c>
      <c r="C75" s="20">
        <f t="shared" si="4"/>
        <v>775300</v>
      </c>
      <c r="D75" s="20">
        <f t="shared" si="4"/>
        <v>0</v>
      </c>
      <c r="E75" s="20">
        <f t="shared" si="4"/>
        <v>0</v>
      </c>
      <c r="F75" s="20">
        <f t="shared" si="0"/>
        <v>775300</v>
      </c>
    </row>
    <row r="76" spans="1:6" ht="36" hidden="1" x14ac:dyDescent="0.35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f t="shared" ref="F76:F145" si="5">C76+D76+E76</f>
        <v>775300</v>
      </c>
    </row>
    <row r="77" spans="1:6" ht="34.799999999999997" hidden="1" x14ac:dyDescent="0.35">
      <c r="A77" s="5" t="s">
        <v>125</v>
      </c>
      <c r="B77" s="6" t="s">
        <v>126</v>
      </c>
      <c r="C77" s="19">
        <f>C78+C81</f>
        <v>1170000</v>
      </c>
      <c r="D77" s="19">
        <f>D78+D81</f>
        <v>0</v>
      </c>
      <c r="E77" s="19">
        <f>E78+E81</f>
        <v>0</v>
      </c>
      <c r="F77" s="19">
        <f t="shared" si="5"/>
        <v>1170000</v>
      </c>
    </row>
    <row r="78" spans="1:6" ht="90" hidden="1" x14ac:dyDescent="0.35">
      <c r="A78" s="7" t="s">
        <v>127</v>
      </c>
      <c r="B78" s="8" t="s">
        <v>128</v>
      </c>
      <c r="C78" s="20">
        <f>C79</f>
        <v>845000</v>
      </c>
      <c r="D78" s="20">
        <f>D79</f>
        <v>0</v>
      </c>
      <c r="E78" s="20">
        <f>E79</f>
        <v>0</v>
      </c>
      <c r="F78" s="20">
        <f t="shared" si="5"/>
        <v>845000</v>
      </c>
    </row>
    <row r="79" spans="1:6" ht="108" hidden="1" x14ac:dyDescent="0.35">
      <c r="A79" s="7" t="s">
        <v>129</v>
      </c>
      <c r="B79" s="8" t="s">
        <v>130</v>
      </c>
      <c r="C79" s="20">
        <v>845000</v>
      </c>
      <c r="D79" s="20">
        <v>0</v>
      </c>
      <c r="E79" s="20">
        <v>0</v>
      </c>
      <c r="F79" s="20">
        <f t="shared" si="5"/>
        <v>845000</v>
      </c>
    </row>
    <row r="80" spans="1:6" ht="90" hidden="1" x14ac:dyDescent="0.35">
      <c r="A80" s="7" t="s">
        <v>280</v>
      </c>
      <c r="B80" s="8" t="s">
        <v>281</v>
      </c>
      <c r="C80" s="20">
        <v>0</v>
      </c>
      <c r="D80" s="20">
        <v>845000</v>
      </c>
      <c r="E80" s="20">
        <v>0</v>
      </c>
      <c r="F80" s="20">
        <f t="shared" si="5"/>
        <v>845000</v>
      </c>
    </row>
    <row r="81" spans="1:6" ht="36" hidden="1" x14ac:dyDescent="0.35">
      <c r="A81" s="7" t="s">
        <v>131</v>
      </c>
      <c r="B81" s="8" t="s">
        <v>132</v>
      </c>
      <c r="C81" s="20">
        <f>C82+C84</f>
        <v>325000</v>
      </c>
      <c r="D81" s="20">
        <f>D82+D84</f>
        <v>0</v>
      </c>
      <c r="E81" s="20">
        <f>E82+E84</f>
        <v>0</v>
      </c>
      <c r="F81" s="20">
        <f t="shared" si="5"/>
        <v>325000</v>
      </c>
    </row>
    <row r="82" spans="1:6" ht="36" hidden="1" x14ac:dyDescent="0.35">
      <c r="A82" s="7" t="s">
        <v>133</v>
      </c>
      <c r="B82" s="8" t="s">
        <v>134</v>
      </c>
      <c r="C82" s="20">
        <f>C83</f>
        <v>25500</v>
      </c>
      <c r="D82" s="20">
        <f>D83</f>
        <v>0</v>
      </c>
      <c r="E82" s="20">
        <f>E83</f>
        <v>0</v>
      </c>
      <c r="F82" s="20">
        <f t="shared" si="5"/>
        <v>25500</v>
      </c>
    </row>
    <row r="83" spans="1:6" ht="54" hidden="1" x14ac:dyDescent="0.35">
      <c r="A83" s="7" t="s">
        <v>135</v>
      </c>
      <c r="B83" s="8" t="s">
        <v>136</v>
      </c>
      <c r="C83" s="20">
        <v>25500</v>
      </c>
      <c r="D83" s="20">
        <v>0</v>
      </c>
      <c r="E83" s="20">
        <v>0</v>
      </c>
      <c r="F83" s="20">
        <f t="shared" si="5"/>
        <v>25500</v>
      </c>
    </row>
    <row r="84" spans="1:6" ht="54" hidden="1" x14ac:dyDescent="0.35">
      <c r="A84" s="7" t="s">
        <v>137</v>
      </c>
      <c r="B84" s="8" t="s">
        <v>138</v>
      </c>
      <c r="C84" s="20">
        <f>C85</f>
        <v>299500</v>
      </c>
      <c r="D84" s="20">
        <f>D85</f>
        <v>0</v>
      </c>
      <c r="E84" s="20">
        <f>E85</f>
        <v>0</v>
      </c>
      <c r="F84" s="20">
        <f t="shared" si="5"/>
        <v>299500</v>
      </c>
    </row>
    <row r="85" spans="1:6" ht="54" hidden="1" x14ac:dyDescent="0.35">
      <c r="A85" s="7" t="s">
        <v>139</v>
      </c>
      <c r="B85" s="8" t="s">
        <v>140</v>
      </c>
      <c r="C85" s="20">
        <v>299500</v>
      </c>
      <c r="D85" s="20">
        <v>0</v>
      </c>
      <c r="E85" s="20">
        <v>0</v>
      </c>
      <c r="F85" s="20">
        <f t="shared" si="5"/>
        <v>299500</v>
      </c>
    </row>
    <row r="86" spans="1:6" hidden="1" x14ac:dyDescent="0.35">
      <c r="A86" s="5" t="s">
        <v>141</v>
      </c>
      <c r="B86" s="6" t="s">
        <v>142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 t="shared" si="5"/>
        <v>119000</v>
      </c>
    </row>
    <row r="87" spans="1:6" ht="108" hidden="1" x14ac:dyDescent="0.35">
      <c r="A87" s="7" t="s">
        <v>143</v>
      </c>
      <c r="B87" s="8" t="s">
        <v>144</v>
      </c>
      <c r="C87" s="20">
        <f t="shared" ref="C87:E88" si="6">C88</f>
        <v>36000</v>
      </c>
      <c r="D87" s="20">
        <f t="shared" si="6"/>
        <v>0</v>
      </c>
      <c r="E87" s="20">
        <f t="shared" si="6"/>
        <v>0</v>
      </c>
      <c r="F87" s="20">
        <f t="shared" si="5"/>
        <v>36000</v>
      </c>
    </row>
    <row r="88" spans="1:6" ht="72" hidden="1" x14ac:dyDescent="0.35">
      <c r="A88" s="7" t="s">
        <v>145</v>
      </c>
      <c r="B88" s="8" t="s">
        <v>146</v>
      </c>
      <c r="C88" s="20">
        <f t="shared" si="6"/>
        <v>36000</v>
      </c>
      <c r="D88" s="20">
        <f t="shared" si="6"/>
        <v>0</v>
      </c>
      <c r="E88" s="20">
        <f t="shared" si="6"/>
        <v>0</v>
      </c>
      <c r="F88" s="20">
        <f t="shared" si="5"/>
        <v>36000</v>
      </c>
    </row>
    <row r="89" spans="1:6" ht="72" hidden="1" x14ac:dyDescent="0.35">
      <c r="A89" s="7" t="s">
        <v>147</v>
      </c>
      <c r="B89" s="8" t="s">
        <v>148</v>
      </c>
      <c r="C89" s="20">
        <v>36000</v>
      </c>
      <c r="D89" s="20">
        <v>0</v>
      </c>
      <c r="E89" s="20">
        <v>0</v>
      </c>
      <c r="F89" s="20">
        <f t="shared" si="5"/>
        <v>36000</v>
      </c>
    </row>
    <row r="90" spans="1:6" hidden="1" x14ac:dyDescent="0.35">
      <c r="A90" s="7" t="s">
        <v>149</v>
      </c>
      <c r="B90" s="8" t="s">
        <v>150</v>
      </c>
      <c r="C90" s="20">
        <f>C91</f>
        <v>83000</v>
      </c>
      <c r="D90" s="20">
        <f>D91</f>
        <v>0</v>
      </c>
      <c r="E90" s="20">
        <f>E91</f>
        <v>0</v>
      </c>
      <c r="F90" s="20">
        <f t="shared" si="5"/>
        <v>83000</v>
      </c>
    </row>
    <row r="91" spans="1:6" ht="90" hidden="1" x14ac:dyDescent="0.35">
      <c r="A91" s="7" t="s">
        <v>151</v>
      </c>
      <c r="B91" s="8" t="s">
        <v>152</v>
      </c>
      <c r="C91" s="20">
        <v>83000</v>
      </c>
      <c r="D91" s="20">
        <v>0</v>
      </c>
      <c r="E91" s="20">
        <v>0</v>
      </c>
      <c r="F91" s="20">
        <f t="shared" si="5"/>
        <v>83000</v>
      </c>
    </row>
    <row r="92" spans="1:6" ht="72" hidden="1" x14ac:dyDescent="0.35">
      <c r="A92" s="7" t="s">
        <v>307</v>
      </c>
      <c r="B92" s="8" t="s">
        <v>306</v>
      </c>
      <c r="C92" s="20"/>
      <c r="D92" s="20">
        <v>83000</v>
      </c>
      <c r="E92" s="20">
        <v>0</v>
      </c>
      <c r="F92" s="20">
        <f t="shared" si="5"/>
        <v>83000</v>
      </c>
    </row>
    <row r="93" spans="1:6" ht="25.5" customHeight="1" x14ac:dyDescent="0.35">
      <c r="A93" s="5" t="s">
        <v>153</v>
      </c>
      <c r="B93" s="6" t="s">
        <v>154</v>
      </c>
      <c r="C93" s="19">
        <f>C94+C185</f>
        <v>379453886.82999998</v>
      </c>
      <c r="D93" s="19">
        <f>D94+D185</f>
        <v>21936834.27</v>
      </c>
      <c r="E93" s="19">
        <f>E94+E185</f>
        <v>10170551.219999999</v>
      </c>
      <c r="F93" s="19">
        <f t="shared" si="5"/>
        <v>411561272.31999993</v>
      </c>
    </row>
    <row r="94" spans="1:6" ht="34.799999999999997" x14ac:dyDescent="0.35">
      <c r="A94" s="5" t="s">
        <v>155</v>
      </c>
      <c r="B94" s="6" t="s">
        <v>156</v>
      </c>
      <c r="C94" s="19">
        <f>C95+C102+C143+C177</f>
        <v>379131400</v>
      </c>
      <c r="D94" s="19">
        <f>D95+D102+D143+D177</f>
        <v>21936834.27</v>
      </c>
      <c r="E94" s="19">
        <f>E95+E102+E143+E177</f>
        <v>10170551.219999999</v>
      </c>
      <c r="F94" s="19">
        <f t="shared" si="5"/>
        <v>411238785.49000001</v>
      </c>
    </row>
    <row r="95" spans="1:6" x14ac:dyDescent="0.35">
      <c r="A95" s="7" t="s">
        <v>157</v>
      </c>
      <c r="B95" s="8" t="s">
        <v>158</v>
      </c>
      <c r="C95" s="20">
        <f>C96+C98</f>
        <v>131975200</v>
      </c>
      <c r="D95" s="20">
        <f>D96+D98</f>
        <v>0</v>
      </c>
      <c r="E95" s="20">
        <f>E96+E98</f>
        <v>5853500</v>
      </c>
      <c r="F95" s="20">
        <f t="shared" si="5"/>
        <v>137828700</v>
      </c>
    </row>
    <row r="96" spans="1:6" ht="27" hidden="1" customHeight="1" x14ac:dyDescent="0.35">
      <c r="A96" s="7" t="s">
        <v>159</v>
      </c>
      <c r="B96" s="8" t="s">
        <v>160</v>
      </c>
      <c r="C96" s="20">
        <f>C97</f>
        <v>129290400</v>
      </c>
      <c r="D96" s="20">
        <f>D97</f>
        <v>0</v>
      </c>
      <c r="E96" s="20">
        <f>E97</f>
        <v>0</v>
      </c>
      <c r="F96" s="20">
        <f t="shared" si="5"/>
        <v>129290400</v>
      </c>
    </row>
    <row r="97" spans="1:6" ht="36" hidden="1" x14ac:dyDescent="0.35">
      <c r="A97" s="7" t="s">
        <v>161</v>
      </c>
      <c r="B97" s="8" t="s">
        <v>245</v>
      </c>
      <c r="C97" s="20">
        <v>129290400</v>
      </c>
      <c r="D97" s="20">
        <v>0</v>
      </c>
      <c r="E97" s="20">
        <v>0</v>
      </c>
      <c r="F97" s="20">
        <f t="shared" si="5"/>
        <v>129290400</v>
      </c>
    </row>
    <row r="98" spans="1:6" ht="26.25" customHeight="1" x14ac:dyDescent="0.35">
      <c r="A98" s="7" t="s">
        <v>162</v>
      </c>
      <c r="B98" s="8" t="s">
        <v>163</v>
      </c>
      <c r="C98" s="20">
        <v>2684800</v>
      </c>
      <c r="D98" s="20">
        <v>0</v>
      </c>
      <c r="E98" s="20">
        <f>E99</f>
        <v>5853500</v>
      </c>
      <c r="F98" s="20">
        <f t="shared" si="5"/>
        <v>8538300</v>
      </c>
    </row>
    <row r="99" spans="1:6" ht="25.5" customHeight="1" x14ac:dyDescent="0.35">
      <c r="A99" s="7" t="s">
        <v>164</v>
      </c>
      <c r="B99" s="8" t="s">
        <v>165</v>
      </c>
      <c r="C99" s="20">
        <f>C100</f>
        <v>2684800</v>
      </c>
      <c r="D99" s="20">
        <f>D100</f>
        <v>0</v>
      </c>
      <c r="E99" s="20">
        <f>E100+E101</f>
        <v>5853500</v>
      </c>
      <c r="F99" s="20">
        <f t="shared" si="5"/>
        <v>8538300</v>
      </c>
    </row>
    <row r="100" spans="1:6" ht="36" hidden="1" x14ac:dyDescent="0.35">
      <c r="A100" s="7"/>
      <c r="B100" s="8" t="s">
        <v>228</v>
      </c>
      <c r="C100" s="20">
        <v>2684800</v>
      </c>
      <c r="D100" s="20">
        <v>0</v>
      </c>
      <c r="E100" s="20">
        <v>0</v>
      </c>
      <c r="F100" s="20">
        <f t="shared" si="5"/>
        <v>2684800</v>
      </c>
    </row>
    <row r="101" spans="1:6" ht="36" x14ac:dyDescent="0.35">
      <c r="A101" s="7"/>
      <c r="B101" s="8" t="s">
        <v>312</v>
      </c>
      <c r="C101" s="20">
        <v>0</v>
      </c>
      <c r="D101" s="20">
        <v>0</v>
      </c>
      <c r="E101" s="20">
        <v>5853500</v>
      </c>
      <c r="F101" s="20">
        <f t="shared" si="5"/>
        <v>5853500</v>
      </c>
    </row>
    <row r="102" spans="1:6" ht="36" x14ac:dyDescent="0.35">
      <c r="A102" s="7" t="s">
        <v>166</v>
      </c>
      <c r="B102" s="8" t="s">
        <v>167</v>
      </c>
      <c r="C102" s="20">
        <f>C103+C120+C125+C116+C106+C123+C114</f>
        <v>86373300</v>
      </c>
      <c r="D102" s="20">
        <f>D103+D120+D125+D116+D106+D123+D114+D112+D110+D108</f>
        <v>13955634.42</v>
      </c>
      <c r="E102" s="20">
        <f>E103+E120+E125+E116+E106+E123+E114+E112+E110+E108</f>
        <v>1500000</v>
      </c>
      <c r="F102" s="20">
        <f t="shared" si="5"/>
        <v>101828934.42</v>
      </c>
    </row>
    <row r="103" spans="1:6" ht="36" hidden="1" x14ac:dyDescent="0.35">
      <c r="A103" s="7" t="s">
        <v>168</v>
      </c>
      <c r="B103" s="8" t="s">
        <v>169</v>
      </c>
      <c r="C103" s="20">
        <f t="shared" ref="C103:E104" si="7">C104</f>
        <v>6642700</v>
      </c>
      <c r="D103" s="20">
        <f t="shared" si="7"/>
        <v>-6642700</v>
      </c>
      <c r="E103" s="20">
        <f t="shared" si="7"/>
        <v>0</v>
      </c>
      <c r="F103" s="20">
        <f t="shared" si="5"/>
        <v>0</v>
      </c>
    </row>
    <row r="104" spans="1:6" ht="36" hidden="1" x14ac:dyDescent="0.35">
      <c r="A104" s="7" t="s">
        <v>170</v>
      </c>
      <c r="B104" s="8" t="s">
        <v>171</v>
      </c>
      <c r="C104" s="20">
        <f t="shared" si="7"/>
        <v>6642700</v>
      </c>
      <c r="D104" s="20">
        <f t="shared" si="7"/>
        <v>-6642700</v>
      </c>
      <c r="E104" s="20">
        <f t="shared" si="7"/>
        <v>0</v>
      </c>
      <c r="F104" s="20">
        <f t="shared" si="5"/>
        <v>0</v>
      </c>
    </row>
    <row r="105" spans="1:6" ht="54" hidden="1" x14ac:dyDescent="0.35">
      <c r="A105" s="7"/>
      <c r="B105" s="8" t="s">
        <v>229</v>
      </c>
      <c r="C105" s="20">
        <v>6642700</v>
      </c>
      <c r="D105" s="20">
        <v>-6642700</v>
      </c>
      <c r="E105" s="20">
        <v>0</v>
      </c>
      <c r="F105" s="20">
        <f t="shared" si="5"/>
        <v>0</v>
      </c>
    </row>
    <row r="106" spans="1:6" ht="36" hidden="1" x14ac:dyDescent="0.35">
      <c r="A106" s="7" t="s">
        <v>253</v>
      </c>
      <c r="B106" s="8" t="s">
        <v>254</v>
      </c>
      <c r="C106" s="20">
        <f>C107</f>
        <v>1555500</v>
      </c>
      <c r="D106" s="20">
        <f>D107</f>
        <v>49.56</v>
      </c>
      <c r="E106" s="20">
        <f>E107</f>
        <v>0</v>
      </c>
      <c r="F106" s="20">
        <f t="shared" si="5"/>
        <v>1555549.56</v>
      </c>
    </row>
    <row r="107" spans="1:6" ht="36" hidden="1" x14ac:dyDescent="0.35">
      <c r="A107" s="7" t="s">
        <v>252</v>
      </c>
      <c r="B107" s="8" t="s">
        <v>251</v>
      </c>
      <c r="C107" s="20">
        <v>1555500</v>
      </c>
      <c r="D107" s="20">
        <v>49.56</v>
      </c>
      <c r="E107" s="20">
        <v>0</v>
      </c>
      <c r="F107" s="20">
        <f t="shared" si="5"/>
        <v>1555549.56</v>
      </c>
    </row>
    <row r="108" spans="1:6" ht="54" hidden="1" x14ac:dyDescent="0.35">
      <c r="A108" s="7" t="s">
        <v>298</v>
      </c>
      <c r="B108" s="8" t="s">
        <v>301</v>
      </c>
      <c r="C108" s="20">
        <f>C109</f>
        <v>0</v>
      </c>
      <c r="D108" s="20">
        <f>D109</f>
        <v>1568750</v>
      </c>
      <c r="E108" s="20">
        <f>E109</f>
        <v>0</v>
      </c>
      <c r="F108" s="20">
        <f t="shared" si="5"/>
        <v>1568750</v>
      </c>
    </row>
    <row r="109" spans="1:6" ht="54" hidden="1" x14ac:dyDescent="0.35">
      <c r="A109" s="7" t="s">
        <v>299</v>
      </c>
      <c r="B109" s="8" t="s">
        <v>300</v>
      </c>
      <c r="C109" s="20">
        <v>0</v>
      </c>
      <c r="D109" s="20">
        <v>1568750</v>
      </c>
      <c r="E109" s="20">
        <v>0</v>
      </c>
      <c r="F109" s="20">
        <f t="shared" si="5"/>
        <v>1568750</v>
      </c>
    </row>
    <row r="110" spans="1:6" ht="36" hidden="1" x14ac:dyDescent="0.35">
      <c r="A110" s="7" t="s">
        <v>292</v>
      </c>
      <c r="B110" s="8" t="s">
        <v>293</v>
      </c>
      <c r="C110" s="20">
        <f>C111</f>
        <v>0</v>
      </c>
      <c r="D110" s="20">
        <f>D111</f>
        <v>1656951</v>
      </c>
      <c r="E110" s="20">
        <f>E111</f>
        <v>0</v>
      </c>
      <c r="F110" s="20">
        <f t="shared" si="5"/>
        <v>1656951</v>
      </c>
    </row>
    <row r="111" spans="1:6" ht="36" hidden="1" x14ac:dyDescent="0.35">
      <c r="A111" s="7" t="s">
        <v>291</v>
      </c>
      <c r="B111" s="8" t="s">
        <v>294</v>
      </c>
      <c r="C111" s="20">
        <v>0</v>
      </c>
      <c r="D111" s="20">
        <v>1656951</v>
      </c>
      <c r="E111" s="20">
        <v>0</v>
      </c>
      <c r="F111" s="20">
        <f t="shared" si="5"/>
        <v>1656951</v>
      </c>
    </row>
    <row r="112" spans="1:6" hidden="1" x14ac:dyDescent="0.35">
      <c r="A112" s="7" t="s">
        <v>286</v>
      </c>
      <c r="B112" s="8" t="s">
        <v>289</v>
      </c>
      <c r="C112" s="20">
        <v>0</v>
      </c>
      <c r="D112" s="20">
        <f>D113</f>
        <v>250000</v>
      </c>
      <c r="E112" s="20">
        <f>E113</f>
        <v>0</v>
      </c>
      <c r="F112" s="20">
        <f t="shared" si="5"/>
        <v>250000</v>
      </c>
    </row>
    <row r="113" spans="1:6" hidden="1" x14ac:dyDescent="0.35">
      <c r="A113" s="7" t="s">
        <v>287</v>
      </c>
      <c r="B113" s="8" t="s">
        <v>288</v>
      </c>
      <c r="C113" s="20">
        <v>0</v>
      </c>
      <c r="D113" s="20">
        <v>250000</v>
      </c>
      <c r="E113" s="20">
        <v>0</v>
      </c>
      <c r="F113" s="20">
        <f t="shared" si="5"/>
        <v>250000</v>
      </c>
    </row>
    <row r="114" spans="1:6" ht="36" hidden="1" x14ac:dyDescent="0.35">
      <c r="A114" s="7" t="s">
        <v>262</v>
      </c>
      <c r="B114" s="8" t="s">
        <v>265</v>
      </c>
      <c r="C114" s="20">
        <f>C115</f>
        <v>3939000</v>
      </c>
      <c r="D114" s="20">
        <f>D115</f>
        <v>8.5299999999999994</v>
      </c>
      <c r="E114" s="20">
        <f>E115</f>
        <v>0</v>
      </c>
      <c r="F114" s="20">
        <f t="shared" si="5"/>
        <v>3939008.53</v>
      </c>
    </row>
    <row r="115" spans="1:6" ht="36" hidden="1" x14ac:dyDescent="0.35">
      <c r="A115" s="7" t="s">
        <v>263</v>
      </c>
      <c r="B115" s="8" t="s">
        <v>264</v>
      </c>
      <c r="C115" s="20">
        <v>3939000</v>
      </c>
      <c r="D115" s="20">
        <v>8.5299999999999994</v>
      </c>
      <c r="E115" s="20">
        <v>0</v>
      </c>
      <c r="F115" s="20">
        <f t="shared" si="5"/>
        <v>3939008.53</v>
      </c>
    </row>
    <row r="116" spans="1:6" ht="36" hidden="1" x14ac:dyDescent="0.35">
      <c r="A116" s="7" t="s">
        <v>248</v>
      </c>
      <c r="B116" s="8" t="s">
        <v>250</v>
      </c>
      <c r="C116" s="20">
        <f>C117</f>
        <v>10199400</v>
      </c>
      <c r="D116" s="20">
        <f>D117</f>
        <v>31.72</v>
      </c>
      <c r="E116" s="20">
        <f>E117</f>
        <v>0</v>
      </c>
      <c r="F116" s="20">
        <f t="shared" si="5"/>
        <v>10199431.720000001</v>
      </c>
    </row>
    <row r="117" spans="1:6" ht="36" hidden="1" x14ac:dyDescent="0.35">
      <c r="A117" s="7" t="s">
        <v>247</v>
      </c>
      <c r="B117" s="8" t="s">
        <v>249</v>
      </c>
      <c r="C117" s="20">
        <f>C118+C119</f>
        <v>10199400</v>
      </c>
      <c r="D117" s="20">
        <f>D118+D119</f>
        <v>31.72</v>
      </c>
      <c r="E117" s="20">
        <f>E118+E119</f>
        <v>0</v>
      </c>
      <c r="F117" s="20">
        <f t="shared" si="5"/>
        <v>10199431.720000001</v>
      </c>
    </row>
    <row r="118" spans="1:6" ht="36" hidden="1" x14ac:dyDescent="0.35">
      <c r="A118" s="7"/>
      <c r="B118" s="8" t="s">
        <v>261</v>
      </c>
      <c r="C118" s="20">
        <v>1760500</v>
      </c>
      <c r="D118" s="20">
        <v>32.11</v>
      </c>
      <c r="E118" s="20">
        <v>0</v>
      </c>
      <c r="F118" s="20">
        <f t="shared" si="5"/>
        <v>1760532.11</v>
      </c>
    </row>
    <row r="119" spans="1:6" ht="45" hidden="1" customHeight="1" x14ac:dyDescent="0.35">
      <c r="A119" s="7"/>
      <c r="B119" s="8" t="s">
        <v>260</v>
      </c>
      <c r="C119" s="20">
        <v>8438900</v>
      </c>
      <c r="D119" s="20">
        <v>-0.39</v>
      </c>
      <c r="E119" s="20">
        <v>0</v>
      </c>
      <c r="F119" s="20">
        <f t="shared" si="5"/>
        <v>8438899.6099999994</v>
      </c>
    </row>
    <row r="120" spans="1:6" ht="36" hidden="1" x14ac:dyDescent="0.35">
      <c r="A120" s="7" t="s">
        <v>172</v>
      </c>
      <c r="B120" s="8" t="s">
        <v>169</v>
      </c>
      <c r="C120" s="20">
        <f t="shared" ref="C120:E121" si="8">C121</f>
        <v>4135800</v>
      </c>
      <c r="D120" s="20">
        <f t="shared" si="8"/>
        <v>0</v>
      </c>
      <c r="E120" s="20">
        <f t="shared" si="8"/>
        <v>0</v>
      </c>
      <c r="F120" s="20">
        <f t="shared" si="5"/>
        <v>4135800</v>
      </c>
    </row>
    <row r="121" spans="1:6" ht="36" hidden="1" x14ac:dyDescent="0.35">
      <c r="A121" s="7" t="s">
        <v>173</v>
      </c>
      <c r="B121" s="8" t="s">
        <v>171</v>
      </c>
      <c r="C121" s="20">
        <f t="shared" si="8"/>
        <v>4135800</v>
      </c>
      <c r="D121" s="20">
        <f t="shared" si="8"/>
        <v>0</v>
      </c>
      <c r="E121" s="20">
        <f t="shared" si="8"/>
        <v>0</v>
      </c>
      <c r="F121" s="20">
        <f t="shared" si="5"/>
        <v>4135800</v>
      </c>
    </row>
    <row r="122" spans="1:6" ht="72" hidden="1" x14ac:dyDescent="0.35">
      <c r="A122" s="7"/>
      <c r="B122" s="8" t="s">
        <v>230</v>
      </c>
      <c r="C122" s="20">
        <v>4135800</v>
      </c>
      <c r="D122" s="20">
        <v>0</v>
      </c>
      <c r="E122" s="20">
        <v>0</v>
      </c>
      <c r="F122" s="20">
        <f t="shared" si="5"/>
        <v>4135800</v>
      </c>
    </row>
    <row r="123" spans="1:6" ht="54" hidden="1" x14ac:dyDescent="0.35">
      <c r="A123" s="7" t="s">
        <v>257</v>
      </c>
      <c r="B123" s="8" t="s">
        <v>258</v>
      </c>
      <c r="C123" s="20">
        <f>C124</f>
        <v>17727800</v>
      </c>
      <c r="D123" s="20">
        <f>D124</f>
        <v>-22.52</v>
      </c>
      <c r="E123" s="20">
        <f>E124</f>
        <v>0</v>
      </c>
      <c r="F123" s="20">
        <f t="shared" si="5"/>
        <v>17727777.48</v>
      </c>
    </row>
    <row r="124" spans="1:6" ht="72" hidden="1" x14ac:dyDescent="0.35">
      <c r="A124" s="7" t="s">
        <v>256</v>
      </c>
      <c r="B124" s="8" t="s">
        <v>259</v>
      </c>
      <c r="C124" s="20">
        <v>17727800</v>
      </c>
      <c r="D124" s="20">
        <v>-22.52</v>
      </c>
      <c r="E124" s="20">
        <v>0</v>
      </c>
      <c r="F124" s="20">
        <f t="shared" si="5"/>
        <v>17727777.48</v>
      </c>
    </row>
    <row r="125" spans="1:6" ht="24.75" customHeight="1" x14ac:dyDescent="0.35">
      <c r="A125" s="7" t="s">
        <v>174</v>
      </c>
      <c r="B125" s="8" t="s">
        <v>175</v>
      </c>
      <c r="C125" s="20">
        <f>C126</f>
        <v>42173100</v>
      </c>
      <c r="D125" s="20">
        <f>D126</f>
        <v>17122566.129999999</v>
      </c>
      <c r="E125" s="20">
        <f>E126</f>
        <v>1500000</v>
      </c>
      <c r="F125" s="20">
        <f t="shared" si="5"/>
        <v>60795666.129999995</v>
      </c>
    </row>
    <row r="126" spans="1:6" ht="27" customHeight="1" x14ac:dyDescent="0.35">
      <c r="A126" s="7" t="s">
        <v>176</v>
      </c>
      <c r="B126" s="8" t="s">
        <v>177</v>
      </c>
      <c r="C126" s="20">
        <f>C127+C128+C129+C130</f>
        <v>42173100</v>
      </c>
      <c r="D126" s="20">
        <f>D127+D128+D129+D130+D131+D132+D133+D134+D135+D136+D137</f>
        <v>17122566.129999999</v>
      </c>
      <c r="E126" s="20">
        <f>E127+E128+E129+E130+E131+E132+E133+E134+E135+E136+E137+E138+E139+E140+E141+E142</f>
        <v>1500000</v>
      </c>
      <c r="F126" s="20">
        <f t="shared" si="5"/>
        <v>60795666.129999995</v>
      </c>
    </row>
    <row r="127" spans="1:6" ht="42" hidden="1" customHeight="1" x14ac:dyDescent="0.35">
      <c r="A127" s="7"/>
      <c r="B127" s="17" t="s">
        <v>231</v>
      </c>
      <c r="C127" s="20">
        <v>76900</v>
      </c>
      <c r="D127" s="20">
        <v>0</v>
      </c>
      <c r="E127" s="20">
        <v>0</v>
      </c>
      <c r="F127" s="20">
        <f t="shared" si="5"/>
        <v>76900</v>
      </c>
    </row>
    <row r="128" spans="1:6" ht="56.25" hidden="1" customHeight="1" x14ac:dyDescent="0.35">
      <c r="A128" s="7"/>
      <c r="B128" s="9" t="s">
        <v>232</v>
      </c>
      <c r="C128" s="20">
        <v>32025800</v>
      </c>
      <c r="D128" s="20">
        <v>1001120.09</v>
      </c>
      <c r="E128" s="20">
        <v>0</v>
      </c>
      <c r="F128" s="20">
        <f t="shared" si="5"/>
        <v>33026920.09</v>
      </c>
    </row>
    <row r="129" spans="1:6" ht="36" hidden="1" x14ac:dyDescent="0.35">
      <c r="A129" s="7"/>
      <c r="B129" s="9" t="s">
        <v>233</v>
      </c>
      <c r="C129" s="20">
        <v>10000000</v>
      </c>
      <c r="D129" s="20">
        <v>0</v>
      </c>
      <c r="E129" s="20">
        <v>0</v>
      </c>
      <c r="F129" s="20">
        <f t="shared" si="5"/>
        <v>10000000</v>
      </c>
    </row>
    <row r="130" spans="1:6" ht="36" hidden="1" x14ac:dyDescent="0.35">
      <c r="A130" s="7"/>
      <c r="B130" s="9" t="s">
        <v>255</v>
      </c>
      <c r="C130" s="20">
        <v>70400</v>
      </c>
      <c r="D130" s="20">
        <v>0</v>
      </c>
      <c r="E130" s="20">
        <v>0</v>
      </c>
      <c r="F130" s="20">
        <f t="shared" si="5"/>
        <v>70400</v>
      </c>
    </row>
    <row r="131" spans="1:6" ht="54" x14ac:dyDescent="0.35">
      <c r="A131" s="7"/>
      <c r="B131" s="8" t="s">
        <v>229</v>
      </c>
      <c r="C131" s="20">
        <v>0</v>
      </c>
      <c r="D131" s="20">
        <v>7471964.6299999999</v>
      </c>
      <c r="E131" s="20">
        <v>-3585379.26</v>
      </c>
      <c r="F131" s="20">
        <f t="shared" si="5"/>
        <v>3886585.37</v>
      </c>
    </row>
    <row r="132" spans="1:6" ht="36" hidden="1" x14ac:dyDescent="0.35">
      <c r="A132" s="7"/>
      <c r="B132" s="8" t="s">
        <v>295</v>
      </c>
      <c r="C132" s="20">
        <v>0</v>
      </c>
      <c r="D132" s="20">
        <v>990000</v>
      </c>
      <c r="E132" s="20">
        <v>0</v>
      </c>
      <c r="F132" s="20">
        <f t="shared" si="5"/>
        <v>990000</v>
      </c>
    </row>
    <row r="133" spans="1:6" ht="72" hidden="1" x14ac:dyDescent="0.35">
      <c r="A133" s="7"/>
      <c r="B133" s="8" t="s">
        <v>296</v>
      </c>
      <c r="C133" s="20">
        <v>0</v>
      </c>
      <c r="D133" s="20">
        <v>1708286.76</v>
      </c>
      <c r="E133" s="20">
        <v>0</v>
      </c>
      <c r="F133" s="20">
        <f t="shared" si="5"/>
        <v>1708286.76</v>
      </c>
    </row>
    <row r="134" spans="1:6" ht="54" hidden="1" x14ac:dyDescent="0.35">
      <c r="A134" s="7"/>
      <c r="B134" s="8" t="s">
        <v>297</v>
      </c>
      <c r="C134" s="20">
        <v>0</v>
      </c>
      <c r="D134" s="20">
        <v>207000</v>
      </c>
      <c r="E134" s="20">
        <v>0</v>
      </c>
      <c r="F134" s="20">
        <f t="shared" si="5"/>
        <v>207000</v>
      </c>
    </row>
    <row r="135" spans="1:6" x14ac:dyDescent="0.35">
      <c r="A135" s="7"/>
      <c r="B135" s="8" t="s">
        <v>303</v>
      </c>
      <c r="C135" s="20">
        <v>0</v>
      </c>
      <c r="D135" s="20">
        <v>4500000</v>
      </c>
      <c r="E135" s="20">
        <v>1500000</v>
      </c>
      <c r="F135" s="20">
        <f t="shared" si="5"/>
        <v>6000000</v>
      </c>
    </row>
    <row r="136" spans="1:6" ht="36" hidden="1" x14ac:dyDescent="0.35">
      <c r="A136" s="7"/>
      <c r="B136" s="8" t="s">
        <v>304</v>
      </c>
      <c r="C136" s="20">
        <v>0</v>
      </c>
      <c r="D136" s="20">
        <v>1064194.6499999999</v>
      </c>
      <c r="E136" s="20">
        <v>0</v>
      </c>
      <c r="F136" s="20">
        <f t="shared" si="5"/>
        <v>1064194.6499999999</v>
      </c>
    </row>
    <row r="137" spans="1:6" ht="27" hidden="1" customHeight="1" x14ac:dyDescent="0.35">
      <c r="A137" s="7"/>
      <c r="B137" s="8" t="s">
        <v>305</v>
      </c>
      <c r="C137" s="20"/>
      <c r="D137" s="20">
        <v>180000</v>
      </c>
      <c r="E137" s="20">
        <v>0</v>
      </c>
      <c r="F137" s="20">
        <f t="shared" si="5"/>
        <v>180000</v>
      </c>
    </row>
    <row r="138" spans="1:6" ht="36" x14ac:dyDescent="0.35">
      <c r="A138" s="7"/>
      <c r="B138" s="8" t="s">
        <v>313</v>
      </c>
      <c r="C138" s="20"/>
      <c r="D138" s="20"/>
      <c r="E138" s="20">
        <v>375000</v>
      </c>
      <c r="F138" s="20">
        <f t="shared" si="5"/>
        <v>375000</v>
      </c>
    </row>
    <row r="139" spans="1:6" ht="25.5" customHeight="1" x14ac:dyDescent="0.35">
      <c r="A139" s="7"/>
      <c r="B139" s="8" t="s">
        <v>318</v>
      </c>
      <c r="C139" s="20"/>
      <c r="D139" s="20"/>
      <c r="E139" s="20">
        <v>660082.31999999995</v>
      </c>
      <c r="F139" s="20">
        <f t="shared" si="5"/>
        <v>660082.31999999995</v>
      </c>
    </row>
    <row r="140" spans="1:6" ht="21.75" customHeight="1" x14ac:dyDescent="0.35">
      <c r="A140" s="7"/>
      <c r="B140" s="8" t="s">
        <v>315</v>
      </c>
      <c r="C140" s="20"/>
      <c r="D140" s="20"/>
      <c r="E140" s="20">
        <v>1190669.19</v>
      </c>
      <c r="F140" s="20">
        <f t="shared" si="5"/>
        <v>1190669.19</v>
      </c>
    </row>
    <row r="141" spans="1:6" ht="21.75" customHeight="1" x14ac:dyDescent="0.35">
      <c r="A141" s="7"/>
      <c r="B141" s="8" t="s">
        <v>316</v>
      </c>
      <c r="C141" s="20"/>
      <c r="D141" s="20"/>
      <c r="E141" s="20">
        <v>876447.75</v>
      </c>
      <c r="F141" s="20">
        <f t="shared" si="5"/>
        <v>876447.75</v>
      </c>
    </row>
    <row r="142" spans="1:6" x14ac:dyDescent="0.35">
      <c r="A142" s="7"/>
      <c r="B142" s="8" t="s">
        <v>317</v>
      </c>
      <c r="C142" s="20"/>
      <c r="D142" s="20"/>
      <c r="E142" s="20">
        <v>483180</v>
      </c>
      <c r="F142" s="20">
        <f t="shared" si="5"/>
        <v>483180</v>
      </c>
    </row>
    <row r="143" spans="1:6" ht="27.75" customHeight="1" x14ac:dyDescent="0.35">
      <c r="A143" s="7" t="s">
        <v>178</v>
      </c>
      <c r="B143" s="8" t="s">
        <v>179</v>
      </c>
      <c r="C143" s="20">
        <f>C144+C160+C162+C164+C168+C170+C172</f>
        <v>149889100</v>
      </c>
      <c r="D143" s="20">
        <f>D144+D160+D162+D164+D168+D170+D172+D166</f>
        <v>25.970000000001164</v>
      </c>
      <c r="E143" s="20">
        <f>E144+E160+E162+E164+E168+E170+E172+E166</f>
        <v>-1785235</v>
      </c>
      <c r="F143" s="20">
        <f t="shared" si="5"/>
        <v>148103890.97</v>
      </c>
    </row>
    <row r="144" spans="1:6" ht="36" x14ac:dyDescent="0.35">
      <c r="A144" s="7" t="s">
        <v>180</v>
      </c>
      <c r="B144" s="8" t="s">
        <v>181</v>
      </c>
      <c r="C144" s="20">
        <f>C145</f>
        <v>133873600</v>
      </c>
      <c r="D144" s="20">
        <f>D145</f>
        <v>196800</v>
      </c>
      <c r="E144" s="20">
        <f>E145</f>
        <v>-1950400</v>
      </c>
      <c r="F144" s="20">
        <f t="shared" si="5"/>
        <v>132120000</v>
      </c>
    </row>
    <row r="145" spans="1:6" ht="36" x14ac:dyDescent="0.35">
      <c r="A145" s="7" t="s">
        <v>182</v>
      </c>
      <c r="B145" s="8" t="s">
        <v>183</v>
      </c>
      <c r="C145" s="20">
        <f>C146+C147+C148+C149+C150+C151+C152+C153+C154+C155+C156+C157</f>
        <v>133873600</v>
      </c>
      <c r="D145" s="20">
        <f>D146+D147+D148+D149+D150+D151+D152+D153+D154+D155+D156+D157+D158+D159</f>
        <v>196800</v>
      </c>
      <c r="E145" s="20">
        <f>E146+E147+E148+E149+E150+E151+E152+E153+E154+E155+E156+E157+E158+E159</f>
        <v>-1950400</v>
      </c>
      <c r="F145" s="20">
        <f t="shared" si="5"/>
        <v>132120000</v>
      </c>
    </row>
    <row r="146" spans="1:6" ht="36" x14ac:dyDescent="0.35">
      <c r="A146" s="7"/>
      <c r="B146" s="10" t="s">
        <v>217</v>
      </c>
      <c r="C146" s="11">
        <v>125534500</v>
      </c>
      <c r="D146" s="11">
        <v>0</v>
      </c>
      <c r="E146" s="11">
        <v>-1964400</v>
      </c>
      <c r="F146" s="20">
        <f t="shared" ref="F146:F188" si="9">C146+D146+E146</f>
        <v>123570100</v>
      </c>
    </row>
    <row r="147" spans="1:6" ht="87" hidden="1" customHeight="1" x14ac:dyDescent="0.35">
      <c r="A147" s="7"/>
      <c r="B147" s="12" t="s">
        <v>219</v>
      </c>
      <c r="C147" s="11">
        <v>2100</v>
      </c>
      <c r="D147" s="11">
        <v>0</v>
      </c>
      <c r="E147" s="11">
        <v>0</v>
      </c>
      <c r="F147" s="20">
        <f t="shared" si="9"/>
        <v>2100</v>
      </c>
    </row>
    <row r="148" spans="1:6" ht="45" customHeight="1" x14ac:dyDescent="0.35">
      <c r="A148" s="7"/>
      <c r="B148" s="12" t="s">
        <v>311</v>
      </c>
      <c r="C148" s="11">
        <v>30700</v>
      </c>
      <c r="D148" s="11">
        <v>0</v>
      </c>
      <c r="E148" s="11">
        <v>12400</v>
      </c>
      <c r="F148" s="20">
        <f t="shared" si="9"/>
        <v>43100</v>
      </c>
    </row>
    <row r="149" spans="1:6" ht="72" hidden="1" x14ac:dyDescent="0.35">
      <c r="A149" s="7"/>
      <c r="B149" s="12" t="s">
        <v>220</v>
      </c>
      <c r="C149" s="11">
        <v>54100</v>
      </c>
      <c r="D149" s="11">
        <v>0</v>
      </c>
      <c r="E149" s="11">
        <v>0</v>
      </c>
      <c r="F149" s="20">
        <f t="shared" si="9"/>
        <v>54100</v>
      </c>
    </row>
    <row r="150" spans="1:6" hidden="1" x14ac:dyDescent="0.35">
      <c r="A150" s="7"/>
      <c r="B150" s="13" t="s">
        <v>221</v>
      </c>
      <c r="C150" s="11">
        <v>2169200</v>
      </c>
      <c r="D150" s="11">
        <v>0</v>
      </c>
      <c r="E150" s="11">
        <v>0</v>
      </c>
      <c r="F150" s="20">
        <f t="shared" si="9"/>
        <v>2169200</v>
      </c>
    </row>
    <row r="151" spans="1:6" ht="126" hidden="1" x14ac:dyDescent="0.35">
      <c r="A151" s="7"/>
      <c r="B151" s="12" t="s">
        <v>222</v>
      </c>
      <c r="C151" s="11">
        <v>4719500</v>
      </c>
      <c r="D151" s="11">
        <v>0</v>
      </c>
      <c r="E151" s="11">
        <v>0</v>
      </c>
      <c r="F151" s="20">
        <f t="shared" si="9"/>
        <v>4719500</v>
      </c>
    </row>
    <row r="152" spans="1:6" ht="45.75" hidden="1" customHeight="1" x14ac:dyDescent="0.35">
      <c r="A152" s="7"/>
      <c r="B152" s="13" t="s">
        <v>223</v>
      </c>
      <c r="C152" s="11">
        <v>783800</v>
      </c>
      <c r="D152" s="11">
        <v>0</v>
      </c>
      <c r="E152" s="11">
        <v>0</v>
      </c>
      <c r="F152" s="20">
        <f t="shared" si="9"/>
        <v>783800</v>
      </c>
    </row>
    <row r="153" spans="1:6" ht="36" hidden="1" x14ac:dyDescent="0.35">
      <c r="A153" s="7"/>
      <c r="B153" s="13" t="s">
        <v>224</v>
      </c>
      <c r="C153" s="11">
        <v>45400</v>
      </c>
      <c r="D153" s="11">
        <v>0</v>
      </c>
      <c r="E153" s="11">
        <v>0</v>
      </c>
      <c r="F153" s="20">
        <f t="shared" si="9"/>
        <v>45400</v>
      </c>
    </row>
    <row r="154" spans="1:6" ht="36" hidden="1" x14ac:dyDescent="0.35">
      <c r="A154" s="7"/>
      <c r="B154" s="13" t="s">
        <v>225</v>
      </c>
      <c r="C154" s="11">
        <v>521800</v>
      </c>
      <c r="D154" s="11">
        <v>0</v>
      </c>
      <c r="E154" s="11">
        <v>0</v>
      </c>
      <c r="F154" s="20">
        <f t="shared" si="9"/>
        <v>521800</v>
      </c>
    </row>
    <row r="155" spans="1:6" ht="72" hidden="1" x14ac:dyDescent="0.35">
      <c r="A155" s="7"/>
      <c r="B155" s="12" t="s">
        <v>226</v>
      </c>
      <c r="C155" s="11">
        <v>600</v>
      </c>
      <c r="D155" s="11">
        <v>0</v>
      </c>
      <c r="E155" s="11">
        <v>0</v>
      </c>
      <c r="F155" s="20">
        <f t="shared" si="9"/>
        <v>600</v>
      </c>
    </row>
    <row r="156" spans="1:6" ht="72" hidden="1" x14ac:dyDescent="0.35">
      <c r="A156" s="7"/>
      <c r="B156" s="12" t="s">
        <v>227</v>
      </c>
      <c r="C156" s="11">
        <v>9800</v>
      </c>
      <c r="D156" s="11">
        <v>0</v>
      </c>
      <c r="E156" s="11">
        <v>0</v>
      </c>
      <c r="F156" s="20">
        <f t="shared" si="9"/>
        <v>9800</v>
      </c>
    </row>
    <row r="157" spans="1:6" ht="36" hidden="1" x14ac:dyDescent="0.35">
      <c r="A157" s="7"/>
      <c r="B157" s="10" t="s">
        <v>218</v>
      </c>
      <c r="C157" s="11">
        <v>2100</v>
      </c>
      <c r="D157" s="11">
        <v>0</v>
      </c>
      <c r="E157" s="11">
        <v>0</v>
      </c>
      <c r="F157" s="20">
        <f t="shared" si="9"/>
        <v>2100</v>
      </c>
    </row>
    <row r="158" spans="1:6" ht="54" hidden="1" x14ac:dyDescent="0.35">
      <c r="A158" s="7"/>
      <c r="B158" s="18" t="s">
        <v>236</v>
      </c>
      <c r="C158" s="11">
        <v>0</v>
      </c>
      <c r="D158" s="11">
        <v>186700</v>
      </c>
      <c r="E158" s="11">
        <v>0</v>
      </c>
      <c r="F158" s="20">
        <f t="shared" si="9"/>
        <v>186700</v>
      </c>
    </row>
    <row r="159" spans="1:6" ht="59.25" customHeight="1" x14ac:dyDescent="0.35">
      <c r="A159" s="7"/>
      <c r="B159" s="9" t="s">
        <v>308</v>
      </c>
      <c r="C159" s="11"/>
      <c r="D159" s="11">
        <v>10100</v>
      </c>
      <c r="E159" s="11">
        <v>1600</v>
      </c>
      <c r="F159" s="20">
        <f t="shared" si="9"/>
        <v>11700</v>
      </c>
    </row>
    <row r="160" spans="1:6" ht="72" hidden="1" x14ac:dyDescent="0.35">
      <c r="A160" s="7" t="s">
        <v>184</v>
      </c>
      <c r="B160" s="8" t="s">
        <v>185</v>
      </c>
      <c r="C160" s="20">
        <f>C161</f>
        <v>13047200</v>
      </c>
      <c r="D160" s="20">
        <f>D161</f>
        <v>36.4</v>
      </c>
      <c r="E160" s="20">
        <f>E161</f>
        <v>0</v>
      </c>
      <c r="F160" s="20">
        <f t="shared" si="9"/>
        <v>13047236.4</v>
      </c>
    </row>
    <row r="161" spans="1:6" ht="72" hidden="1" x14ac:dyDescent="0.35">
      <c r="A161" s="7" t="s">
        <v>186</v>
      </c>
      <c r="B161" s="8" t="s">
        <v>187</v>
      </c>
      <c r="C161" s="20">
        <v>13047200</v>
      </c>
      <c r="D161" s="20">
        <v>36.4</v>
      </c>
      <c r="E161" s="20">
        <v>0</v>
      </c>
      <c r="F161" s="20">
        <f t="shared" si="9"/>
        <v>13047236.4</v>
      </c>
    </row>
    <row r="162" spans="1:6" ht="36" hidden="1" x14ac:dyDescent="0.35">
      <c r="A162" s="7" t="s">
        <v>188</v>
      </c>
      <c r="B162" s="8" t="s">
        <v>189</v>
      </c>
      <c r="C162" s="20">
        <f>C163</f>
        <v>440100</v>
      </c>
      <c r="D162" s="20">
        <f>D163</f>
        <v>0</v>
      </c>
      <c r="E162" s="20">
        <f>E163</f>
        <v>0</v>
      </c>
      <c r="F162" s="20">
        <f t="shared" si="9"/>
        <v>440100</v>
      </c>
    </row>
    <row r="163" spans="1:6" ht="36" hidden="1" x14ac:dyDescent="0.35">
      <c r="A163" s="7" t="s">
        <v>190</v>
      </c>
      <c r="B163" s="8" t="s">
        <v>191</v>
      </c>
      <c r="C163" s="20">
        <v>440100</v>
      </c>
      <c r="D163" s="20">
        <v>0</v>
      </c>
      <c r="E163" s="20">
        <v>0</v>
      </c>
      <c r="F163" s="20">
        <f t="shared" si="9"/>
        <v>440100</v>
      </c>
    </row>
    <row r="164" spans="1:6" ht="54" hidden="1" x14ac:dyDescent="0.35">
      <c r="A164" s="7" t="s">
        <v>192</v>
      </c>
      <c r="B164" s="8" t="s">
        <v>193</v>
      </c>
      <c r="C164" s="20">
        <f>C165</f>
        <v>4500</v>
      </c>
      <c r="D164" s="20">
        <f>D165</f>
        <v>0</v>
      </c>
      <c r="E164" s="20">
        <f>E165</f>
        <v>0</v>
      </c>
      <c r="F164" s="20">
        <f t="shared" si="9"/>
        <v>4500</v>
      </c>
    </row>
    <row r="165" spans="1:6" ht="72" hidden="1" x14ac:dyDescent="0.35">
      <c r="A165" s="7" t="s">
        <v>194</v>
      </c>
      <c r="B165" s="8" t="s">
        <v>195</v>
      </c>
      <c r="C165" s="20">
        <v>4500</v>
      </c>
      <c r="D165" s="20">
        <v>0</v>
      </c>
      <c r="E165" s="20">
        <v>0</v>
      </c>
      <c r="F165" s="20">
        <f t="shared" si="9"/>
        <v>4500</v>
      </c>
    </row>
    <row r="166" spans="1:6" ht="54" hidden="1" x14ac:dyDescent="0.35">
      <c r="A166" s="7" t="s">
        <v>283</v>
      </c>
      <c r="B166" s="8" t="s">
        <v>285</v>
      </c>
      <c r="C166" s="20">
        <v>0</v>
      </c>
      <c r="D166" s="20">
        <f>D167</f>
        <v>220</v>
      </c>
      <c r="E166" s="20">
        <f>E167</f>
        <v>0</v>
      </c>
      <c r="F166" s="20">
        <f t="shared" si="9"/>
        <v>220</v>
      </c>
    </row>
    <row r="167" spans="1:6" ht="54" hidden="1" x14ac:dyDescent="0.35">
      <c r="A167" s="7" t="s">
        <v>282</v>
      </c>
      <c r="B167" s="8" t="s">
        <v>284</v>
      </c>
      <c r="C167" s="20">
        <v>0</v>
      </c>
      <c r="D167" s="20">
        <v>220</v>
      </c>
      <c r="E167" s="20">
        <v>0</v>
      </c>
      <c r="F167" s="20">
        <f t="shared" si="9"/>
        <v>220</v>
      </c>
    </row>
    <row r="168" spans="1:6" ht="54" hidden="1" x14ac:dyDescent="0.35">
      <c r="A168" s="7" t="s">
        <v>196</v>
      </c>
      <c r="B168" s="8" t="s">
        <v>197</v>
      </c>
      <c r="C168" s="20">
        <f>C169</f>
        <v>200</v>
      </c>
      <c r="D168" s="20">
        <f>D169</f>
        <v>-200</v>
      </c>
      <c r="E168" s="20">
        <f>E169</f>
        <v>0</v>
      </c>
      <c r="F168" s="20">
        <f t="shared" si="9"/>
        <v>0</v>
      </c>
    </row>
    <row r="169" spans="1:6" ht="54" hidden="1" x14ac:dyDescent="0.35">
      <c r="A169" s="7" t="s">
        <v>198</v>
      </c>
      <c r="B169" s="8" t="s">
        <v>199</v>
      </c>
      <c r="C169" s="20">
        <v>200</v>
      </c>
      <c r="D169" s="20">
        <v>-200</v>
      </c>
      <c r="E169" s="20">
        <v>0</v>
      </c>
      <c r="F169" s="20">
        <f t="shared" si="9"/>
        <v>0</v>
      </c>
    </row>
    <row r="170" spans="1:6" ht="36" hidden="1" x14ac:dyDescent="0.35">
      <c r="A170" s="7" t="s">
        <v>200</v>
      </c>
      <c r="B170" s="8" t="s">
        <v>201</v>
      </c>
      <c r="C170" s="20">
        <f>C171</f>
        <v>1238600</v>
      </c>
      <c r="D170" s="20">
        <f>D171</f>
        <v>0</v>
      </c>
      <c r="E170" s="20">
        <f>E171</f>
        <v>0</v>
      </c>
      <c r="F170" s="20">
        <f t="shared" si="9"/>
        <v>1238600</v>
      </c>
    </row>
    <row r="171" spans="1:6" ht="36" hidden="1" x14ac:dyDescent="0.35">
      <c r="A171" s="7" t="s">
        <v>202</v>
      </c>
      <c r="B171" s="8" t="s">
        <v>203</v>
      </c>
      <c r="C171" s="20">
        <v>1238600</v>
      </c>
      <c r="D171" s="20">
        <v>0</v>
      </c>
      <c r="E171" s="20">
        <v>0</v>
      </c>
      <c r="F171" s="20">
        <f t="shared" si="9"/>
        <v>1238600</v>
      </c>
    </row>
    <row r="172" spans="1:6" ht="26.25" customHeight="1" x14ac:dyDescent="0.35">
      <c r="A172" s="7" t="s">
        <v>204</v>
      </c>
      <c r="B172" s="8" t="s">
        <v>205</v>
      </c>
      <c r="C172" s="20">
        <f>C173</f>
        <v>1284900</v>
      </c>
      <c r="D172" s="20">
        <f>D173</f>
        <v>-196830.43</v>
      </c>
      <c r="E172" s="20">
        <f>E173</f>
        <v>165165</v>
      </c>
      <c r="F172" s="20">
        <f t="shared" si="9"/>
        <v>1253234.57</v>
      </c>
    </row>
    <row r="173" spans="1:6" ht="27.75" customHeight="1" x14ac:dyDescent="0.35">
      <c r="A173" s="7" t="s">
        <v>206</v>
      </c>
      <c r="B173" s="8" t="s">
        <v>207</v>
      </c>
      <c r="C173" s="20">
        <f>C174+C175+C176</f>
        <v>1284900</v>
      </c>
      <c r="D173" s="20">
        <f>D174+D175+D176</f>
        <v>-196830.43</v>
      </c>
      <c r="E173" s="20">
        <f>E174+E175+E176</f>
        <v>165165</v>
      </c>
      <c r="F173" s="20">
        <f t="shared" si="9"/>
        <v>1253234.57</v>
      </c>
    </row>
    <row r="174" spans="1:6" ht="54" hidden="1" x14ac:dyDescent="0.35">
      <c r="A174" s="7"/>
      <c r="B174" s="14" t="s">
        <v>234</v>
      </c>
      <c r="C174" s="20">
        <v>82900</v>
      </c>
      <c r="D174" s="20">
        <v>-10.43</v>
      </c>
      <c r="E174" s="20">
        <v>0</v>
      </c>
      <c r="F174" s="20">
        <f t="shared" si="9"/>
        <v>82889.570000000007</v>
      </c>
    </row>
    <row r="175" spans="1:6" ht="59.25" customHeight="1" x14ac:dyDescent="0.35">
      <c r="A175" s="7"/>
      <c r="B175" s="9" t="s">
        <v>235</v>
      </c>
      <c r="C175" s="20">
        <v>1015300</v>
      </c>
      <c r="D175" s="20">
        <v>-10120</v>
      </c>
      <c r="E175" s="20">
        <v>165165</v>
      </c>
      <c r="F175" s="20">
        <f t="shared" si="9"/>
        <v>1170345</v>
      </c>
    </row>
    <row r="176" spans="1:6" ht="54" hidden="1" x14ac:dyDescent="0.35">
      <c r="A176" s="7"/>
      <c r="B176" s="9" t="s">
        <v>236</v>
      </c>
      <c r="C176" s="20">
        <v>186700</v>
      </c>
      <c r="D176" s="20">
        <v>-186700</v>
      </c>
      <c r="E176" s="20">
        <v>0</v>
      </c>
      <c r="F176" s="20">
        <f t="shared" si="9"/>
        <v>0</v>
      </c>
    </row>
    <row r="177" spans="1:6" ht="26.25" customHeight="1" x14ac:dyDescent="0.35">
      <c r="A177" s="7" t="s">
        <v>208</v>
      </c>
      <c r="B177" s="8" t="s">
        <v>209</v>
      </c>
      <c r="C177" s="20">
        <f t="shared" ref="C177:E178" si="10">C178</f>
        <v>10893800</v>
      </c>
      <c r="D177" s="20">
        <f t="shared" si="10"/>
        <v>7981173.8799999999</v>
      </c>
      <c r="E177" s="20">
        <f t="shared" si="10"/>
        <v>4602286.22</v>
      </c>
      <c r="F177" s="20">
        <f t="shared" si="9"/>
        <v>23477260.099999998</v>
      </c>
    </row>
    <row r="178" spans="1:6" ht="23.25" customHeight="1" x14ac:dyDescent="0.35">
      <c r="A178" s="7" t="s">
        <v>210</v>
      </c>
      <c r="B178" s="8" t="s">
        <v>211</v>
      </c>
      <c r="C178" s="20">
        <f t="shared" si="10"/>
        <v>10893800</v>
      </c>
      <c r="D178" s="20">
        <f t="shared" si="10"/>
        <v>7981173.8799999999</v>
      </c>
      <c r="E178" s="20">
        <f t="shared" si="10"/>
        <v>4602286.22</v>
      </c>
      <c r="F178" s="20">
        <f t="shared" si="9"/>
        <v>23477260.099999998</v>
      </c>
    </row>
    <row r="179" spans="1:6" ht="36" x14ac:dyDescent="0.35">
      <c r="A179" s="7" t="s">
        <v>212</v>
      </c>
      <c r="B179" s="8" t="s">
        <v>213</v>
      </c>
      <c r="C179" s="20">
        <f>C180+C181</f>
        <v>10893800</v>
      </c>
      <c r="D179" s="20">
        <f>D180+D181+D182+D183</f>
        <v>7981173.8799999999</v>
      </c>
      <c r="E179" s="20">
        <f>E180+E181+E182+E183+E184</f>
        <v>4602286.22</v>
      </c>
      <c r="F179" s="20">
        <f t="shared" si="9"/>
        <v>23477260.099999998</v>
      </c>
    </row>
    <row r="180" spans="1:6" ht="36" x14ac:dyDescent="0.35">
      <c r="A180" s="15"/>
      <c r="B180" s="9" t="s">
        <v>237</v>
      </c>
      <c r="C180" s="21">
        <v>10132000</v>
      </c>
      <c r="D180" s="21">
        <v>1.18</v>
      </c>
      <c r="E180" s="21">
        <v>4342286.22</v>
      </c>
      <c r="F180" s="20">
        <f t="shared" si="9"/>
        <v>14474287.399999999</v>
      </c>
    </row>
    <row r="181" spans="1:6" ht="54" hidden="1" x14ac:dyDescent="0.35">
      <c r="A181" s="15"/>
      <c r="B181" s="9" t="s">
        <v>238</v>
      </c>
      <c r="C181" s="21">
        <v>761800</v>
      </c>
      <c r="D181" s="21">
        <v>4.5999999999999996</v>
      </c>
      <c r="E181" s="21">
        <v>0</v>
      </c>
      <c r="F181" s="20">
        <f t="shared" si="9"/>
        <v>761804.6</v>
      </c>
    </row>
    <row r="182" spans="1:6" ht="36" hidden="1" x14ac:dyDescent="0.35">
      <c r="A182" s="15"/>
      <c r="B182" s="9" t="s">
        <v>290</v>
      </c>
      <c r="C182" s="21">
        <v>0</v>
      </c>
      <c r="D182" s="21">
        <v>360554.1</v>
      </c>
      <c r="E182" s="21">
        <v>0</v>
      </c>
      <c r="F182" s="20">
        <f t="shared" si="9"/>
        <v>360554.1</v>
      </c>
    </row>
    <row r="183" spans="1:6" ht="36" hidden="1" x14ac:dyDescent="0.35">
      <c r="A183" s="15"/>
      <c r="B183" s="9" t="s">
        <v>302</v>
      </c>
      <c r="C183" s="21">
        <v>0</v>
      </c>
      <c r="D183" s="21">
        <v>7620614</v>
      </c>
      <c r="E183" s="21">
        <v>0</v>
      </c>
      <c r="F183" s="20">
        <f t="shared" si="9"/>
        <v>7620614</v>
      </c>
    </row>
    <row r="184" spans="1:6" ht="54" x14ac:dyDescent="0.35">
      <c r="A184" s="15"/>
      <c r="B184" s="9" t="s">
        <v>314</v>
      </c>
      <c r="C184" s="21">
        <v>0</v>
      </c>
      <c r="D184" s="21">
        <v>0</v>
      </c>
      <c r="E184" s="21">
        <v>260000</v>
      </c>
      <c r="F184" s="20">
        <f t="shared" si="9"/>
        <v>260000</v>
      </c>
    </row>
    <row r="185" spans="1:6" ht="18" hidden="1" customHeight="1" x14ac:dyDescent="0.35">
      <c r="A185" s="5" t="s">
        <v>267</v>
      </c>
      <c r="B185" s="6" t="s">
        <v>266</v>
      </c>
      <c r="C185" s="19">
        <f>C186</f>
        <v>322486.82999999996</v>
      </c>
      <c r="D185" s="19">
        <f>D186</f>
        <v>0</v>
      </c>
      <c r="E185" s="19">
        <f>E186</f>
        <v>0</v>
      </c>
      <c r="F185" s="19">
        <f t="shared" si="9"/>
        <v>322486.82999999996</v>
      </c>
    </row>
    <row r="186" spans="1:6" hidden="1" x14ac:dyDescent="0.35">
      <c r="A186" s="7" t="s">
        <v>269</v>
      </c>
      <c r="B186" s="8" t="s">
        <v>268</v>
      </c>
      <c r="C186" s="20">
        <f>C187+C188</f>
        <v>322486.82999999996</v>
      </c>
      <c r="D186" s="20">
        <f>D187+D188</f>
        <v>0</v>
      </c>
      <c r="E186" s="20">
        <f>E187+E188</f>
        <v>0</v>
      </c>
      <c r="F186" s="20">
        <f t="shared" si="9"/>
        <v>322486.82999999996</v>
      </c>
    </row>
    <row r="187" spans="1:6" ht="36" hidden="1" x14ac:dyDescent="0.35">
      <c r="A187" s="7" t="s">
        <v>271</v>
      </c>
      <c r="B187" s="8" t="s">
        <v>270</v>
      </c>
      <c r="C187" s="20">
        <v>319148.73</v>
      </c>
      <c r="D187" s="20">
        <v>0</v>
      </c>
      <c r="E187" s="20">
        <v>0</v>
      </c>
      <c r="F187" s="20">
        <f t="shared" si="9"/>
        <v>319148.73</v>
      </c>
    </row>
    <row r="188" spans="1:6" ht="18" hidden="1" customHeight="1" x14ac:dyDescent="0.35">
      <c r="A188" s="7" t="s">
        <v>272</v>
      </c>
      <c r="B188" s="9" t="s">
        <v>268</v>
      </c>
      <c r="C188" s="21">
        <v>3338.1</v>
      </c>
      <c r="D188" s="21">
        <v>0</v>
      </c>
      <c r="E188" s="21">
        <v>0</v>
      </c>
      <c r="F188" s="20">
        <f t="shared" si="9"/>
        <v>3338.1</v>
      </c>
    </row>
  </sheetData>
  <mergeCells count="7">
    <mergeCell ref="F7:F9"/>
    <mergeCell ref="A5:F5"/>
    <mergeCell ref="C7:C9"/>
    <mergeCell ref="A7:A9"/>
    <mergeCell ref="B7:B9"/>
    <mergeCell ref="D7:D9"/>
    <mergeCell ref="E7:E9"/>
  </mergeCells>
  <pageMargins left="0.78740157480314965" right="0.39370078740157483" top="0.59055118110236227" bottom="0.59055118110236227" header="0.39370078740157483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2020-02-16T05:19:09Z</cp:lastPrinted>
  <dcterms:created xsi:type="dcterms:W3CDTF">2019-10-23T04:40:53Z</dcterms:created>
  <dcterms:modified xsi:type="dcterms:W3CDTF">2020-04-24T11:29:17Z</dcterms:modified>
</cp:coreProperties>
</file>