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585" yWindow="108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ДЧБ!$I$204</definedName>
    <definedName name="SIGN" localSheetId="0">ДЧБ!#REF!</definedName>
    <definedName name="_xlnm.Print_Titles" localSheetId="0">ДЧБ!$9:$11</definedName>
  </definedNames>
  <calcPr calcId="124519"/>
</workbook>
</file>

<file path=xl/calcChain.xml><?xml version="1.0" encoding="utf-8"?>
<calcChain xmlns="http://schemas.openxmlformats.org/spreadsheetml/2006/main">
  <c r="I33" i="1"/>
  <c r="I19"/>
  <c r="I108"/>
  <c r="I109"/>
  <c r="I105"/>
  <c r="I84"/>
  <c r="I86"/>
  <c r="I87"/>
  <c r="G83"/>
  <c r="H83"/>
  <c r="E181"/>
  <c r="F181"/>
  <c r="G181"/>
  <c r="H181"/>
  <c r="D181"/>
  <c r="I187"/>
  <c r="E168" l="1"/>
  <c r="E167" s="1"/>
  <c r="F168"/>
  <c r="G168"/>
  <c r="G167" s="1"/>
  <c r="F167"/>
  <c r="H165"/>
  <c r="H133"/>
  <c r="G133"/>
  <c r="I143"/>
  <c r="I137"/>
  <c r="I136"/>
  <c r="C133"/>
  <c r="I130" l="1"/>
  <c r="I121"/>
  <c r="I116"/>
  <c r="E90"/>
  <c r="F90"/>
  <c r="G90"/>
  <c r="D93"/>
  <c r="E93"/>
  <c r="F93"/>
  <c r="G93"/>
  <c r="H93"/>
  <c r="H90" s="1"/>
  <c r="I90" s="1"/>
  <c r="C93"/>
  <c r="I91"/>
  <c r="I92"/>
  <c r="I95"/>
  <c r="H24"/>
  <c r="D133"/>
  <c r="E133"/>
  <c r="F133"/>
  <c r="I186"/>
  <c r="I185"/>
  <c r="G98" l="1"/>
  <c r="G49" l="1"/>
  <c r="G31"/>
  <c r="G34"/>
  <c r="G24"/>
  <c r="D90"/>
  <c r="D31"/>
  <c r="I99" l="1"/>
  <c r="I73"/>
  <c r="C115"/>
  <c r="E115"/>
  <c r="F115"/>
  <c r="G115"/>
  <c r="H115"/>
  <c r="D115"/>
  <c r="I48"/>
  <c r="H180"/>
  <c r="I176"/>
  <c r="I153"/>
  <c r="E132"/>
  <c r="D132"/>
  <c r="I138"/>
  <c r="I139"/>
  <c r="I140"/>
  <c r="I142"/>
  <c r="I131"/>
  <c r="I135"/>
  <c r="I120"/>
  <c r="I123"/>
  <c r="E122"/>
  <c r="F122"/>
  <c r="G122"/>
  <c r="H122"/>
  <c r="D122"/>
  <c r="H31"/>
  <c r="H28"/>
  <c r="D178"/>
  <c r="E178"/>
  <c r="F178"/>
  <c r="G178"/>
  <c r="H178"/>
  <c r="D198"/>
  <c r="D197" s="1"/>
  <c r="E198"/>
  <c r="E197" s="1"/>
  <c r="F198"/>
  <c r="F197" s="1"/>
  <c r="H198"/>
  <c r="H197" s="1"/>
  <c r="C198"/>
  <c r="C197" s="1"/>
  <c r="D195"/>
  <c r="D194" s="1"/>
  <c r="D193" s="1"/>
  <c r="D192" s="1"/>
  <c r="E195"/>
  <c r="E194" s="1"/>
  <c r="E193" s="1"/>
  <c r="E192" s="1"/>
  <c r="F195"/>
  <c r="F194" s="1"/>
  <c r="F193" s="1"/>
  <c r="F192" s="1"/>
  <c r="H195"/>
  <c r="H194" s="1"/>
  <c r="H193" s="1"/>
  <c r="H192" s="1"/>
  <c r="C195"/>
  <c r="C194" s="1"/>
  <c r="C193" s="1"/>
  <c r="C192" s="1"/>
  <c r="D189"/>
  <c r="D188" s="1"/>
  <c r="E189"/>
  <c r="E188" s="1"/>
  <c r="F189"/>
  <c r="F188" s="1"/>
  <c r="H189"/>
  <c r="H188" s="1"/>
  <c r="C189"/>
  <c r="C188" s="1"/>
  <c r="D180"/>
  <c r="E180"/>
  <c r="F180"/>
  <c r="C181"/>
  <c r="C180" s="1"/>
  <c r="C178"/>
  <c r="D174"/>
  <c r="D173" s="1"/>
  <c r="E174"/>
  <c r="E173" s="1"/>
  <c r="F174"/>
  <c r="F173" s="1"/>
  <c r="H174"/>
  <c r="H173" s="1"/>
  <c r="C174"/>
  <c r="C173" s="1"/>
  <c r="D171"/>
  <c r="E171"/>
  <c r="F171"/>
  <c r="H171"/>
  <c r="C171"/>
  <c r="D168"/>
  <c r="D167" s="1"/>
  <c r="H168"/>
  <c r="H167" s="1"/>
  <c r="C168"/>
  <c r="C167" s="1"/>
  <c r="D165"/>
  <c r="E165"/>
  <c r="F165"/>
  <c r="C165"/>
  <c r="D163"/>
  <c r="E163"/>
  <c r="F163"/>
  <c r="H163"/>
  <c r="C163"/>
  <c r="D146"/>
  <c r="D145" s="1"/>
  <c r="E146"/>
  <c r="E145" s="1"/>
  <c r="F146"/>
  <c r="F145" s="1"/>
  <c r="H146"/>
  <c r="H145" s="1"/>
  <c r="C146"/>
  <c r="C145" s="1"/>
  <c r="F132"/>
  <c r="H132"/>
  <c r="C132"/>
  <c r="D129"/>
  <c r="D128" s="1"/>
  <c r="E129"/>
  <c r="E128" s="1"/>
  <c r="F129"/>
  <c r="F128" s="1"/>
  <c r="H129"/>
  <c r="H128" s="1"/>
  <c r="C129"/>
  <c r="C128" s="1"/>
  <c r="D125"/>
  <c r="D124" s="1"/>
  <c r="E125"/>
  <c r="E124" s="1"/>
  <c r="F125"/>
  <c r="F124" s="1"/>
  <c r="H125"/>
  <c r="H124" s="1"/>
  <c r="C125"/>
  <c r="C124" s="1"/>
  <c r="D119"/>
  <c r="D118" s="1"/>
  <c r="E119"/>
  <c r="E118" s="1"/>
  <c r="F119"/>
  <c r="F118" s="1"/>
  <c r="H119"/>
  <c r="H118" s="1"/>
  <c r="C119"/>
  <c r="C118" s="1"/>
  <c r="D113"/>
  <c r="E113"/>
  <c r="F113"/>
  <c r="H113"/>
  <c r="H112" s="1"/>
  <c r="C113"/>
  <c r="C112" s="1"/>
  <c r="D108"/>
  <c r="E108"/>
  <c r="F108"/>
  <c r="H108"/>
  <c r="C108"/>
  <c r="D106"/>
  <c r="E106"/>
  <c r="F106"/>
  <c r="H106"/>
  <c r="C106"/>
  <c r="D103"/>
  <c r="E103"/>
  <c r="F103"/>
  <c r="H103"/>
  <c r="C103"/>
  <c r="D100"/>
  <c r="E100"/>
  <c r="F100"/>
  <c r="H100"/>
  <c r="C100"/>
  <c r="D98"/>
  <c r="E98"/>
  <c r="F98"/>
  <c r="H98"/>
  <c r="I98" s="1"/>
  <c r="C98"/>
  <c r="D96"/>
  <c r="E96"/>
  <c r="F96"/>
  <c r="H96"/>
  <c r="C96"/>
  <c r="C90"/>
  <c r="D88"/>
  <c r="E88"/>
  <c r="F88"/>
  <c r="H88"/>
  <c r="C88"/>
  <c r="D84"/>
  <c r="E84"/>
  <c r="F84"/>
  <c r="H84"/>
  <c r="C84"/>
  <c r="D79"/>
  <c r="E79"/>
  <c r="F79"/>
  <c r="H79"/>
  <c r="C79"/>
  <c r="D81"/>
  <c r="E81"/>
  <c r="F81"/>
  <c r="H81"/>
  <c r="C81"/>
  <c r="D76"/>
  <c r="D75" s="1"/>
  <c r="E76"/>
  <c r="E75" s="1"/>
  <c r="F76"/>
  <c r="F75" s="1"/>
  <c r="H76"/>
  <c r="H75" s="1"/>
  <c r="C76"/>
  <c r="C75" s="1"/>
  <c r="D72"/>
  <c r="E72"/>
  <c r="F72"/>
  <c r="H72"/>
  <c r="C72"/>
  <c r="D70"/>
  <c r="E70"/>
  <c r="F70"/>
  <c r="H70"/>
  <c r="C70"/>
  <c r="D67"/>
  <c r="D66" s="1"/>
  <c r="E67"/>
  <c r="E66" s="1"/>
  <c r="F67"/>
  <c r="F66" s="1"/>
  <c r="H67"/>
  <c r="H66" s="1"/>
  <c r="C67"/>
  <c r="C66" s="1"/>
  <c r="D60"/>
  <c r="D59" s="1"/>
  <c r="E62"/>
  <c r="E60" s="1"/>
  <c r="E59" s="1"/>
  <c r="F62"/>
  <c r="F60" s="1"/>
  <c r="F59" s="1"/>
  <c r="H62"/>
  <c r="H60" s="1"/>
  <c r="H59" s="1"/>
  <c r="C62"/>
  <c r="C60" s="1"/>
  <c r="C59" s="1"/>
  <c r="D57"/>
  <c r="D56" s="1"/>
  <c r="E57"/>
  <c r="E56" s="1"/>
  <c r="F57"/>
  <c r="F56" s="1"/>
  <c r="H57"/>
  <c r="H56" s="1"/>
  <c r="C57"/>
  <c r="C56" s="1"/>
  <c r="D54"/>
  <c r="D53" s="1"/>
  <c r="E54"/>
  <c r="E53" s="1"/>
  <c r="F54"/>
  <c r="F53" s="1"/>
  <c r="H54"/>
  <c r="H53" s="1"/>
  <c r="C54"/>
  <c r="C53" s="1"/>
  <c r="D51"/>
  <c r="E51"/>
  <c r="F51"/>
  <c r="H51"/>
  <c r="C51"/>
  <c r="D49"/>
  <c r="E49"/>
  <c r="F49"/>
  <c r="H49"/>
  <c r="C49"/>
  <c r="D47"/>
  <c r="E47"/>
  <c r="F47"/>
  <c r="H47"/>
  <c r="C47"/>
  <c r="D45"/>
  <c r="E45"/>
  <c r="F45"/>
  <c r="H45"/>
  <c r="C45"/>
  <c r="D41"/>
  <c r="D40" s="1"/>
  <c r="E41"/>
  <c r="E40" s="1"/>
  <c r="F41"/>
  <c r="F40" s="1"/>
  <c r="H41"/>
  <c r="H40" s="1"/>
  <c r="C41"/>
  <c r="C40" s="1"/>
  <c r="D37"/>
  <c r="D36" s="1"/>
  <c r="E37"/>
  <c r="E36" s="1"/>
  <c r="F37"/>
  <c r="F36" s="1"/>
  <c r="H37"/>
  <c r="H36" s="1"/>
  <c r="C37"/>
  <c r="C36" s="1"/>
  <c r="D34"/>
  <c r="D30" s="1"/>
  <c r="E34"/>
  <c r="F34"/>
  <c r="H34"/>
  <c r="C34"/>
  <c r="E31"/>
  <c r="F31"/>
  <c r="C31"/>
  <c r="C21"/>
  <c r="C20" s="1"/>
  <c r="E28"/>
  <c r="F28"/>
  <c r="D28"/>
  <c r="E26"/>
  <c r="F26"/>
  <c r="H26"/>
  <c r="D26"/>
  <c r="E24"/>
  <c r="F24"/>
  <c r="D24"/>
  <c r="E22"/>
  <c r="F22"/>
  <c r="H22"/>
  <c r="D22"/>
  <c r="D15"/>
  <c r="D14" s="1"/>
  <c r="E15"/>
  <c r="E14" s="1"/>
  <c r="F15"/>
  <c r="F14" s="1"/>
  <c r="H15"/>
  <c r="H14" s="1"/>
  <c r="C15"/>
  <c r="C14" s="1"/>
  <c r="I150"/>
  <c r="I149"/>
  <c r="I147"/>
  <c r="I148"/>
  <c r="E78" l="1"/>
  <c r="E74" s="1"/>
  <c r="F83"/>
  <c r="I115"/>
  <c r="C105"/>
  <c r="D105"/>
  <c r="F112"/>
  <c r="C30"/>
  <c r="C177"/>
  <c r="D112"/>
  <c r="F144"/>
  <c r="E112"/>
  <c r="I122"/>
  <c r="F30"/>
  <c r="E177"/>
  <c r="D83"/>
  <c r="F105"/>
  <c r="F177"/>
  <c r="F44"/>
  <c r="C78"/>
  <c r="C74" s="1"/>
  <c r="D78"/>
  <c r="E83"/>
  <c r="H105"/>
  <c r="E21"/>
  <c r="E20" s="1"/>
  <c r="C44"/>
  <c r="C43" s="1"/>
  <c r="E69"/>
  <c r="E65" s="1"/>
  <c r="F69"/>
  <c r="F65" s="1"/>
  <c r="F78"/>
  <c r="F74" s="1"/>
  <c r="E105"/>
  <c r="C117"/>
  <c r="F21"/>
  <c r="F20" s="1"/>
  <c r="C83"/>
  <c r="C144"/>
  <c r="D144"/>
  <c r="H177"/>
  <c r="D177"/>
  <c r="D74"/>
  <c r="H144"/>
  <c r="D117"/>
  <c r="H78"/>
  <c r="H74" s="1"/>
  <c r="H69"/>
  <c r="H65" s="1"/>
  <c r="H21"/>
  <c r="H20" s="1"/>
  <c r="E117"/>
  <c r="F117"/>
  <c r="E144"/>
  <c r="F43"/>
  <c r="H117"/>
  <c r="H30"/>
  <c r="H44"/>
  <c r="H43" s="1"/>
  <c r="D44"/>
  <c r="D43" s="1"/>
  <c r="D21"/>
  <c r="D20" s="1"/>
  <c r="E30"/>
  <c r="E44"/>
  <c r="E43" s="1"/>
  <c r="C69"/>
  <c r="C65" s="1"/>
  <c r="D69"/>
  <c r="D65" s="1"/>
  <c r="I17"/>
  <c r="I18"/>
  <c r="I39"/>
  <c r="I64"/>
  <c r="G72"/>
  <c r="I72" s="1"/>
  <c r="G85"/>
  <c r="I102"/>
  <c r="G107"/>
  <c r="G106" s="1"/>
  <c r="G108"/>
  <c r="G126"/>
  <c r="G127"/>
  <c r="I127" s="1"/>
  <c r="I141"/>
  <c r="I151"/>
  <c r="I152"/>
  <c r="I154"/>
  <c r="I155"/>
  <c r="I156"/>
  <c r="I157"/>
  <c r="I160"/>
  <c r="G161"/>
  <c r="I161" s="1"/>
  <c r="I162"/>
  <c r="G166"/>
  <c r="I170"/>
  <c r="I183"/>
  <c r="I184"/>
  <c r="G190"/>
  <c r="I191"/>
  <c r="G196"/>
  <c r="G195" s="1"/>
  <c r="G194" s="1"/>
  <c r="G193" s="1"/>
  <c r="G192" s="1"/>
  <c r="G199"/>
  <c r="G198" s="1"/>
  <c r="G197" s="1"/>
  <c r="F111" l="1"/>
  <c r="F110" s="1"/>
  <c r="C111"/>
  <c r="C110" s="1"/>
  <c r="E111"/>
  <c r="E110" s="1"/>
  <c r="D111"/>
  <c r="D110" s="1"/>
  <c r="C13"/>
  <c r="E13"/>
  <c r="I134"/>
  <c r="I133"/>
  <c r="H111"/>
  <c r="H110" s="1"/>
  <c r="G84"/>
  <c r="D13"/>
  <c r="H13"/>
  <c r="I126"/>
  <c r="G125"/>
  <c r="I182"/>
  <c r="I166"/>
  <c r="G165"/>
  <c r="I165" s="1"/>
  <c r="I104"/>
  <c r="G103"/>
  <c r="I103" s="1"/>
  <c r="I80"/>
  <c r="G79"/>
  <c r="I190"/>
  <c r="G189"/>
  <c r="I179"/>
  <c r="I178"/>
  <c r="I175"/>
  <c r="I101"/>
  <c r="G100"/>
  <c r="I100" s="1"/>
  <c r="G129"/>
  <c r="G119"/>
  <c r="G105"/>
  <c r="I169"/>
  <c r="I114"/>
  <c r="G113"/>
  <c r="G112" s="1"/>
  <c r="I172"/>
  <c r="G171"/>
  <c r="I171" s="1"/>
  <c r="I164"/>
  <c r="G163"/>
  <c r="I163" s="1"/>
  <c r="I97"/>
  <c r="G96"/>
  <c r="I96" s="1"/>
  <c r="I89"/>
  <c r="G88"/>
  <c r="I88" s="1"/>
  <c r="G146"/>
  <c r="I68"/>
  <c r="G67"/>
  <c r="I52"/>
  <c r="G51"/>
  <c r="I51" s="1"/>
  <c r="G47"/>
  <c r="I47" s="1"/>
  <c r="I27"/>
  <c r="G26"/>
  <c r="I26" s="1"/>
  <c r="I23"/>
  <c r="G22"/>
  <c r="I82"/>
  <c r="G81"/>
  <c r="I81" s="1"/>
  <c r="I61"/>
  <c r="I32"/>
  <c r="I16"/>
  <c r="G15"/>
  <c r="I58"/>
  <c r="G57"/>
  <c r="I50"/>
  <c r="I49"/>
  <c r="I46"/>
  <c r="G45"/>
  <c r="I42"/>
  <c r="G41"/>
  <c r="I38"/>
  <c r="G37"/>
  <c r="I29"/>
  <c r="G28"/>
  <c r="I28" s="1"/>
  <c r="I25"/>
  <c r="I24"/>
  <c r="I77"/>
  <c r="G76"/>
  <c r="I71"/>
  <c r="G70"/>
  <c r="I63"/>
  <c r="G62"/>
  <c r="I62" s="1"/>
  <c r="I55"/>
  <c r="G54"/>
  <c r="I35"/>
  <c r="I34"/>
  <c r="H12" l="1"/>
  <c r="C12"/>
  <c r="E12"/>
  <c r="D12"/>
  <c r="I83"/>
  <c r="G118"/>
  <c r="I118" s="1"/>
  <c r="I119"/>
  <c r="G128"/>
  <c r="I128" s="1"/>
  <c r="I129"/>
  <c r="G132"/>
  <c r="I132" s="1"/>
  <c r="F13"/>
  <c r="F12" s="1"/>
  <c r="G145"/>
  <c r="I146"/>
  <c r="I167"/>
  <c r="I168"/>
  <c r="G78"/>
  <c r="I78" s="1"/>
  <c r="I79"/>
  <c r="G124"/>
  <c r="I124" s="1"/>
  <c r="I125"/>
  <c r="I112"/>
  <c r="I113"/>
  <c r="G173"/>
  <c r="I173" s="1"/>
  <c r="I174"/>
  <c r="G188"/>
  <c r="I188" s="1"/>
  <c r="I189"/>
  <c r="G180"/>
  <c r="I181"/>
  <c r="G53"/>
  <c r="I53" s="1"/>
  <c r="I54"/>
  <c r="G69"/>
  <c r="I69" s="1"/>
  <c r="I70"/>
  <c r="G36"/>
  <c r="I36" s="1"/>
  <c r="I37"/>
  <c r="G44"/>
  <c r="I45"/>
  <c r="G56"/>
  <c r="I56" s="1"/>
  <c r="I57"/>
  <c r="G30"/>
  <c r="I30" s="1"/>
  <c r="I31"/>
  <c r="G75"/>
  <c r="I76"/>
  <c r="G40"/>
  <c r="I40" s="1"/>
  <c r="I41"/>
  <c r="G14"/>
  <c r="I15"/>
  <c r="G21"/>
  <c r="I22"/>
  <c r="G66"/>
  <c r="I67"/>
  <c r="G60"/>
  <c r="I180" l="1"/>
  <c r="G177"/>
  <c r="I177" s="1"/>
  <c r="I75"/>
  <c r="G74"/>
  <c r="I74" s="1"/>
  <c r="G144"/>
  <c r="I144" s="1"/>
  <c r="I145"/>
  <c r="G117"/>
  <c r="I14"/>
  <c r="G59"/>
  <c r="I59" s="1"/>
  <c r="I60"/>
  <c r="G20"/>
  <c r="I20" s="1"/>
  <c r="I21"/>
  <c r="G43"/>
  <c r="I43" s="1"/>
  <c r="I44"/>
  <c r="G65"/>
  <c r="I65" s="1"/>
  <c r="I66"/>
  <c r="G111" l="1"/>
  <c r="I117"/>
  <c r="G13"/>
  <c r="I13" s="1"/>
  <c r="G110" l="1"/>
  <c r="I111"/>
  <c r="G12" l="1"/>
  <c r="I12" s="1"/>
  <c r="I110"/>
</calcChain>
</file>

<file path=xl/sharedStrings.xml><?xml version="1.0" encoding="utf-8"?>
<sst xmlns="http://schemas.openxmlformats.org/spreadsheetml/2006/main" count="351" uniqueCount="346">
  <si>
    <t>Итого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</si>
  <si>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</si>
  <si>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</si>
  <si>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</si>
  <si>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</si>
  <si>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</si>
  <si>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</si>
  <si>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</si>
  <si>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</si>
  <si>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</si>
  <si>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</si>
  <si>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</si>
  <si>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</si>
  <si>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</si>
  <si>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</si>
  <si>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</si>
  <si>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</si>
  <si>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</si>
  <si>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</si>
  <si>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</si>
  <si>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</si>
  <si>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</si>
  <si>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</si>
  <si>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</si>
  <si>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</si>
  <si>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</si>
  <si>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</si>
  <si>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</si>
  <si>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</si>
  <si>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</si>
  <si>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</si>
  <si>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</si>
  <si>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</si>
  <si>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</si>
  <si>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</si>
  <si>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</si>
  <si>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</si>
  <si>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</si>
  <si>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</si>
  <si>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</si>
  <si>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</si>
  <si>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</si>
  <si>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</si>
  <si>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</si>
  <si>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</si>
  <si>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</si>
  <si>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</si>
  <si>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</si>
  <si>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</si>
  <si>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</si>
  <si>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</si>
  <si>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</si>
  <si>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</si>
  <si>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</si>
  <si>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</si>
  <si>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</si>
  <si>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</si>
  <si>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</si>
  <si>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</si>
  <si>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</si>
  <si>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</si>
  <si>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</si>
  <si>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</si>
  <si>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</si>
  <si>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</si>
  <si>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</si>
  <si>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</si>
  <si>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</si>
  <si>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</si>
  <si>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</si>
  <si>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</si>
  <si>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</si>
  <si>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</si>
  <si>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</si>
  <si>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</si>
  <si>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</si>
  <si>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</si>
  <si>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</si>
  <si>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</si>
  <si>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</si>
  <si>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</si>
  <si>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</si>
  <si>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</si>
  <si>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</si>
  <si>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</si>
  <si>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</si>
  <si>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</si>
  <si>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</si>
  <si>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</si>
  <si>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</si>
  <si>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</si>
  <si>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</si>
  <si>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</si>
  <si>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</si>
  <si>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</si>
  <si>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</si>
  <si>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</si>
  <si>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</si>
  <si>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</si>
  <si>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</si>
  <si>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</si>
  <si>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</si>
  <si>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</si>
  <si>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</si>
  <si>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</si>
  <si>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</si>
  <si>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</si>
  <si>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</si>
  <si>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</si>
  <si>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</si>
  <si>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</si>
  <si>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</si>
  <si>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</si>
  <si>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</si>
  <si>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</si>
  <si>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</si>
  <si>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</si>
  <si>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</si>
  <si>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</si>
  <si>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</si>
  <si>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</si>
  <si>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</si>
  <si>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</si>
  <si>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</si>
  <si>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</si>
  <si>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</si>
  <si>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</si>
  <si>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</si>
  <si>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</si>
  <si>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</si>
  <si>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</si>
  <si>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</si>
  <si>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</si>
  <si>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</si>
  <si>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</si>
  <si>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</si>
  <si>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</si>
  <si>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</si>
  <si>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</si>
  <si>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</si>
  <si>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</si>
  <si>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</si>
  <si>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</si>
  <si>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</si>
  <si>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</si>
  <si>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</si>
  <si>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</si>
  <si>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</si>
  <si>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</si>
  <si>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</si>
  <si>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</si>
  <si>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</si>
  <si>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</si>
  <si>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</si>
  <si>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</si>
  <si>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</si>
  <si>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</si>
  <si>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</si>
  <si>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11630030010000140</t>
  </si>
  <si>
    <t>Прочие денежные взыскания (штрафы) за правонарушения в области дорожного движения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</si>
  <si>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</si>
  <si>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</si>
  <si>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</si>
  <si>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</si>
  <si>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11635000000000140</t>
  </si>
  <si>
    <t>Суммы по искам о возмещении вреда, причиненного окружающей среде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</si>
  <si>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</si>
  <si>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</si>
  <si>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</si>
  <si>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</si>
  <si>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</si>
  <si>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</si>
  <si>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</si>
  <si>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</si>
  <si>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</si>
  <si>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</si>
  <si>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</si>
  <si>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</si>
  <si>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</si>
  <si>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</si>
  <si>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</si>
  <si>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</si>
  <si>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</si>
  <si>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</si>
  <si>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</si>
  <si>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</si>
  <si>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</si>
  <si>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</si>
  <si>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</si>
  <si>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</si>
  <si>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</si>
  <si>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</si>
  <si>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20215001050000150</t>
  </si>
  <si>
    <t>Дотации бюджетам муниципальных районов на выравнивание бюджетной обеспеченности</t>
  </si>
  <si>
    <t>20220000000000150</t>
  </si>
  <si>
    <t>Субсидии бюджетам бюджетной системы Российской Федерации (межбюджетные субсидии)</t>
  </si>
  <si>
    <t>20220077000000150</t>
  </si>
  <si>
    <t>Субсидии бюджетам на софинансирование капитальных вложений в объекты государственной (муниципальной) собственности</t>
  </si>
  <si>
    <t>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</si>
  <si>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</si>
  <si>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</si>
  <si>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</si>
  <si>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</si>
  <si>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</si>
  <si>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20225519000000150</t>
  </si>
  <si>
    <t>Субсидия бюджетам на поддержку отрасли культуры</t>
  </si>
  <si>
    <t>20225519050000150</t>
  </si>
  <si>
    <t>Субсидия бюджетам муниципальных районов на поддержку отрасли культуры</t>
  </si>
  <si>
    <t>Субсидия на поддержку отрасли культуры (Государственная поддержка лучших работников сельских учреждений культуры)</t>
  </si>
  <si>
    <t>Субсидия на поддержку отрасли культуры (Государственная поддержка лучших сельских учреждений культуры)</t>
  </si>
  <si>
    <t>20225555000000150</t>
  </si>
  <si>
    <t>Субсидии бюджетам на реализацию программ формирования современной городской среды</t>
  </si>
  <si>
    <t>20225555050000150</t>
  </si>
  <si>
    <t>Субсидии бюджетам муниципальных районов на реализацию программ формирования современной городской среды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</si>
  <si>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</si>
  <si>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</si>
  <si>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</si>
  <si>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</si>
  <si>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</si>
  <si>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</si>
  <si>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</si>
  <si>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</si>
  <si>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</si>
  <si>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</si>
  <si>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</si>
  <si>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</si>
  <si>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</si>
  <si>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</si>
  <si>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</si>
  <si>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</si>
  <si>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</si>
  <si>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</si>
  <si>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20235543000000150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</si>
  <si>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</si>
  <si>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20235543050000150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</si>
  <si>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</si>
  <si>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20235930000000150</t>
  </si>
  <si>
    <t>Субвенции бюджетам на государственную регистрацию актов гражданского состояния</t>
  </si>
  <si>
    <t>20235930050000150</t>
  </si>
  <si>
    <t>Субвенции бюджетам муниципальных районов на государственную регистрацию актов гражданского состояния</t>
  </si>
  <si>
    <t>20239999000000150</t>
  </si>
  <si>
    <t>Прочие субвенции</t>
  </si>
  <si>
    <t>20239999050000150</t>
  </si>
  <si>
    <t>Прочие субвенции бюджетам муниципальных районов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</si>
  <si>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</si>
  <si>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</si>
  <si>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</si>
  <si>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</si>
  <si>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</si>
  <si>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</si>
  <si>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</si>
  <si>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</si>
  <si>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</si>
  <si>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</si>
  <si>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20700000000000000</t>
  </si>
  <si>
    <t>ПРОЧИЕ БЕЗВОЗМЕЗДНЫЕ ПОСТУПЛЕНИЯ</t>
  </si>
  <si>
    <t>20705000050000150</t>
  </si>
  <si>
    <t>Прочие безвозмездные поступления в бюджеты муниципальных районов</t>
  </si>
  <si>
    <t>20705020050000150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</si>
  <si>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</si>
  <si>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20705030050000150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</si>
  <si>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</si>
  <si>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</si>
  <si>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</si>
  <si>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</si>
  <si>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</si>
  <si>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</si>
  <si>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21805000050000150</t>
  </si>
  <si>
    <t>Доходы бюджетов муниципальных районов от возврата организациями остатков субсидий прошлых лет</t>
  </si>
  <si>
    <t>21805010050000150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</si>
  <si>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</si>
  <si>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</si>
  <si>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</si>
  <si>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</si>
  <si>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</si>
  <si>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</si>
  <si>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</si>
  <si>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</si>
  <si>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</si>
  <si>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1</t>
  </si>
  <si>
    <t xml:space="preserve">Уточненный план </t>
  </si>
  <si>
    <t>на 2019 год</t>
  </si>
  <si>
    <t xml:space="preserve">на 01.07.2019 </t>
  </si>
  <si>
    <t>(рублей)</t>
  </si>
  <si>
    <t>Приложение  1</t>
  </si>
  <si>
    <t>Пермского края</t>
  </si>
  <si>
    <t>Субсидии на строительство (реконструкцию) ГТС муниципальной собственности, реконструкцию бесхозяйных ГТС</t>
  </si>
  <si>
    <t>Субсидии на газификацию жилого фонда с.Уинское. Распределительные газопроводы 7-я очередь</t>
  </si>
  <si>
    <t xml:space="preserve">Субсидии на приобретение путевок на санаторно-курортное лечение и оздоровление </t>
  </si>
  <si>
    <t>Субсидии на устройство спортивных площадок и их оснащение</t>
  </si>
  <si>
    <t>Субсидии на проектирование, строительство (реконструкцию), капитальный ремонт и ремонт местных дорог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</si>
  <si>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</si>
  <si>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софинансирование проектов инициативного бюджетирования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</si>
  <si>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</si>
  <si>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</si>
  <si>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</si>
  <si>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</si>
  <si>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</si>
  <si>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</si>
  <si>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</si>
  <si>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</si>
  <si>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</si>
  <si>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</si>
  <si>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обеспечение жилыми помещениями реабилитированных лиц и членов их семей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</si>
  <si>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</si>
  <si>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</si>
  <si>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</si>
  <si>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</si>
  <si>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</si>
  <si>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</si>
  <si>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</si>
  <si>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</si>
  <si>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</si>
  <si>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</si>
  <si>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</si>
  <si>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Иные межбюджетные трансферты на ввод в эксплуатацию модульных зданий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</si>
  <si>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</si>
  <si>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Иные межбюджетные трансферты на организацию занятий физической культурой в образовательных организациях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</si>
  <si>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</si>
  <si>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</si>
  <si>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на реализацию мероприятий в сфере молодёжной политики</t>
  </si>
  <si>
    <t>Иные межбюджетные трансферты на осуществление исполнительно-распорядительных полномочий</t>
  </si>
  <si>
    <t>Прочие дотации бюджетам муниципальных районов</t>
  </si>
  <si>
    <t>20219999050000150</t>
  </si>
  <si>
    <t>20219999000000150</t>
  </si>
  <si>
    <t>Прочие дотации</t>
  </si>
  <si>
    <t>Утвержденный план на 2019 год</t>
  </si>
  <si>
    <t xml:space="preserve">на 01.01.2020 </t>
  </si>
  <si>
    <t>Исполнено за 2019 год</t>
  </si>
  <si>
    <t xml:space="preserve">% выпол-нения уточненного плана на 01.01.2020 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</si>
  <si>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</si>
  <si>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</si>
  <si>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11625020010000140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</si>
  <si>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</si>
  <si>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</si>
  <si>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от                        2020 г. №  </t>
  </si>
  <si>
    <t>Информация по исполнению доходов бюджета Уинского района за 2019 год</t>
  </si>
  <si>
    <t>11625074050000140</t>
  </si>
  <si>
    <t>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</si>
  <si>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</si>
  <si>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Денежные взыскания (штрафы) за нарушение лесного законодательства</t>
  </si>
  <si>
    <t>Субсидии на поддержку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</si>
  <si>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(дворовые и общественные территории)</t>
  </si>
  <si>
    <t>Иные межбюджетные трансферты на единовременную премию обучающимся, награжденным знаком отличия Пермского края "Гордость Пермского края"</t>
  </si>
  <si>
    <t>к решению Думы</t>
  </si>
  <si>
    <t>Уинского муниципального округа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</si>
</sst>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/>
    <xf numFmtId="0" fontId="1" fillId="2" borderId="0" xfId="0" applyFont="1" applyFill="1" applyAlignment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/>
    <xf numFmtId="0" fontId="1" fillId="0" borderId="0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right" vertical="center"/>
    </xf>
    <xf numFmtId="2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3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164" fontId="1" fillId="0" borderId="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99"/>
  <sheetViews>
    <sheetView showGridLines="0" tabSelected="1" workbookViewId="0">
      <selection activeCell="M148" sqref="M148"/>
    </sheetView>
  </sheetViews>
  <sheetFormatPr defaultRowHeight="12.75" customHeight="1" outlineLevelRow="7"/>
  <cols>
    <col min="1" max="1" width="15.5703125" style="2" customWidth="1"/>
    <col min="2" max="2" width="30.7109375" style="2" customWidth="1"/>
    <col min="3" max="3" width="11.85546875" style="2" customWidth="1"/>
    <col min="4" max="4" width="11.7109375" style="2" customWidth="1"/>
    <col min="5" max="6" width="15.42578125" style="2" hidden="1" customWidth="1"/>
    <col min="7" max="7" width="12" style="33" customWidth="1"/>
    <col min="8" max="8" width="12.28515625" style="2" customWidth="1"/>
    <col min="9" max="9" width="9.85546875" style="2" customWidth="1"/>
    <col min="10" max="10" width="18.140625" style="2" customWidth="1"/>
    <col min="11" max="11" width="10" style="2" bestFit="1" customWidth="1"/>
    <col min="12" max="16384" width="9.140625" style="2"/>
  </cols>
  <sheetData>
    <row r="1" spans="1:9" ht="12">
      <c r="A1" s="5"/>
      <c r="B1" s="5"/>
      <c r="C1" s="5"/>
      <c r="E1" s="6"/>
      <c r="F1" s="5"/>
      <c r="G1" s="34" t="s">
        <v>284</v>
      </c>
    </row>
    <row r="2" spans="1:9" ht="12">
      <c r="A2" s="7"/>
      <c r="B2" s="8"/>
      <c r="C2" s="8"/>
      <c r="E2" s="6"/>
      <c r="F2" s="8"/>
      <c r="G2" s="34" t="s">
        <v>344</v>
      </c>
    </row>
    <row r="3" spans="1:9" ht="12">
      <c r="A3" s="9"/>
      <c r="B3" s="9"/>
      <c r="C3" s="9"/>
      <c r="E3" s="6"/>
      <c r="F3" s="9"/>
      <c r="G3" s="34" t="s">
        <v>345</v>
      </c>
    </row>
    <row r="4" spans="1:9" ht="12">
      <c r="A4" s="10"/>
      <c r="B4" s="10"/>
      <c r="C4" s="10"/>
      <c r="E4" s="6"/>
      <c r="F4" s="10"/>
      <c r="G4" s="34" t="s">
        <v>285</v>
      </c>
    </row>
    <row r="5" spans="1:9" ht="12">
      <c r="A5" s="10"/>
      <c r="B5" s="10"/>
      <c r="C5" s="10"/>
      <c r="E5" s="6"/>
      <c r="F5" s="11"/>
      <c r="G5" s="34" t="s">
        <v>335</v>
      </c>
    </row>
    <row r="6" spans="1:9" ht="12">
      <c r="A6" s="52"/>
      <c r="B6" s="52"/>
      <c r="C6" s="52"/>
      <c r="D6" s="52"/>
      <c r="E6" s="52"/>
      <c r="F6" s="11"/>
      <c r="G6" s="35"/>
    </row>
    <row r="7" spans="1:9" ht="15.75" customHeight="1">
      <c r="A7" s="53" t="s">
        <v>336</v>
      </c>
      <c r="B7" s="53"/>
      <c r="C7" s="53"/>
      <c r="D7" s="53"/>
      <c r="E7" s="53"/>
      <c r="F7" s="53"/>
      <c r="G7" s="53"/>
      <c r="H7" s="53"/>
      <c r="I7" s="53"/>
    </row>
    <row r="8" spans="1:9" ht="12">
      <c r="A8" s="1"/>
      <c r="B8" s="1"/>
      <c r="C8" s="1"/>
      <c r="D8" s="1"/>
      <c r="E8" s="1"/>
      <c r="F8" s="1"/>
      <c r="G8" s="36"/>
      <c r="H8" s="1"/>
      <c r="I8" s="12" t="s">
        <v>283</v>
      </c>
    </row>
    <row r="9" spans="1:9" ht="31.5" customHeight="1">
      <c r="A9" s="54" t="s">
        <v>277</v>
      </c>
      <c r="B9" s="51" t="s">
        <v>278</v>
      </c>
      <c r="C9" s="51" t="s">
        <v>326</v>
      </c>
      <c r="D9" s="51" t="s">
        <v>280</v>
      </c>
      <c r="E9" s="51"/>
      <c r="F9" s="51"/>
      <c r="G9" s="51"/>
      <c r="H9" s="51" t="s">
        <v>328</v>
      </c>
      <c r="I9" s="51" t="s">
        <v>329</v>
      </c>
    </row>
    <row r="10" spans="1:9" ht="43.5" customHeight="1">
      <c r="A10" s="54"/>
      <c r="B10" s="51"/>
      <c r="C10" s="51"/>
      <c r="D10" s="14" t="s">
        <v>281</v>
      </c>
      <c r="E10" s="14" t="s">
        <v>282</v>
      </c>
      <c r="F10" s="14" t="s">
        <v>281</v>
      </c>
      <c r="G10" s="37" t="s">
        <v>327</v>
      </c>
      <c r="H10" s="51"/>
      <c r="I10" s="51"/>
    </row>
    <row r="11" spans="1:9" ht="12">
      <c r="A11" s="15" t="s">
        <v>279</v>
      </c>
      <c r="B11" s="14">
        <v>2</v>
      </c>
      <c r="C11" s="14">
        <v>3</v>
      </c>
      <c r="D11" s="14">
        <v>4</v>
      </c>
      <c r="E11" s="14">
        <v>5</v>
      </c>
      <c r="F11" s="14">
        <v>4</v>
      </c>
      <c r="G11" s="37">
        <v>5</v>
      </c>
      <c r="H11" s="14">
        <v>6</v>
      </c>
      <c r="I11" s="14">
        <v>7</v>
      </c>
    </row>
    <row r="12" spans="1:9" s="28" customFormat="1" ht="12">
      <c r="A12" s="25" t="s">
        <v>0</v>
      </c>
      <c r="B12" s="26"/>
      <c r="C12" s="27">
        <f>C13+C110</f>
        <v>332569866.44</v>
      </c>
      <c r="D12" s="27">
        <f t="shared" ref="D12:H12" si="0">D13+D110</f>
        <v>416634662.51999998</v>
      </c>
      <c r="E12" s="27">
        <f t="shared" si="0"/>
        <v>47117662.060000002</v>
      </c>
      <c r="F12" s="27">
        <f t="shared" si="0"/>
        <v>61671256.359999999</v>
      </c>
      <c r="G12" s="38">
        <f t="shared" si="0"/>
        <v>417494862.51999998</v>
      </c>
      <c r="H12" s="27">
        <f t="shared" si="0"/>
        <v>399746485.60999995</v>
      </c>
      <c r="I12" s="20">
        <f>H12/G12*100</f>
        <v>95.748839446102224</v>
      </c>
    </row>
    <row r="13" spans="1:9" s="28" customFormat="1" ht="24">
      <c r="A13" s="13" t="s">
        <v>1</v>
      </c>
      <c r="B13" s="18" t="s">
        <v>2</v>
      </c>
      <c r="C13" s="19">
        <f>C14+C20+C30+C36+C40+C43+C59+C65+C74+C83+C105</f>
        <v>52182200</v>
      </c>
      <c r="D13" s="19">
        <f t="shared" ref="D13:H13" si="1">D14+D20+D30+D36+D40+D43+D59+D65+D74+D83+D105</f>
        <v>62442089.530000001</v>
      </c>
      <c r="E13" s="19">
        <f t="shared" si="1"/>
        <v>12250450</v>
      </c>
      <c r="F13" s="19">
        <f t="shared" si="1"/>
        <v>13642000.800000001</v>
      </c>
      <c r="G13" s="39">
        <f t="shared" si="1"/>
        <v>62442089.530000001</v>
      </c>
      <c r="H13" s="19">
        <f t="shared" si="1"/>
        <v>64707089.819999993</v>
      </c>
      <c r="I13" s="20">
        <f t="shared" ref="I13:I35" si="2">H13/G13*100</f>
        <v>103.62736145931149</v>
      </c>
    </row>
    <row r="14" spans="1:9" s="28" customFormat="1" ht="24" outlineLevel="1">
      <c r="A14" s="13" t="s">
        <v>3</v>
      </c>
      <c r="B14" s="18" t="s">
        <v>4</v>
      </c>
      <c r="C14" s="19">
        <f>C15</f>
        <v>14692100</v>
      </c>
      <c r="D14" s="19">
        <f t="shared" ref="D14:H14" si="3">D15</f>
        <v>15577523.23</v>
      </c>
      <c r="E14" s="19">
        <f t="shared" si="3"/>
        <v>4022000</v>
      </c>
      <c r="F14" s="19">
        <f t="shared" si="3"/>
        <v>4157723.23</v>
      </c>
      <c r="G14" s="39">
        <f t="shared" si="3"/>
        <v>15577523.23</v>
      </c>
      <c r="H14" s="19">
        <f t="shared" si="3"/>
        <v>17680243.189999998</v>
      </c>
      <c r="I14" s="20">
        <f t="shared" si="2"/>
        <v>113.4984228811835</v>
      </c>
    </row>
    <row r="15" spans="1:9" ht="24" outlineLevel="2">
      <c r="A15" s="22" t="s">
        <v>5</v>
      </c>
      <c r="B15" s="3" t="s">
        <v>6</v>
      </c>
      <c r="C15" s="16">
        <f>C16+C17+C18+C19</f>
        <v>14692100</v>
      </c>
      <c r="D15" s="16">
        <f t="shared" ref="D15:H15" si="4">D16+D17+D18+D19</f>
        <v>15577523.23</v>
      </c>
      <c r="E15" s="16">
        <f t="shared" si="4"/>
        <v>4022000</v>
      </c>
      <c r="F15" s="16">
        <f t="shared" si="4"/>
        <v>4157723.23</v>
      </c>
      <c r="G15" s="31">
        <f t="shared" si="4"/>
        <v>15577523.23</v>
      </c>
      <c r="H15" s="16">
        <f t="shared" si="4"/>
        <v>17680243.189999998</v>
      </c>
      <c r="I15" s="23">
        <f t="shared" si="2"/>
        <v>113.4984228811835</v>
      </c>
    </row>
    <row r="16" spans="1:9" ht="96" outlineLevel="3">
      <c r="A16" s="22" t="s">
        <v>7</v>
      </c>
      <c r="B16" s="24" t="s">
        <v>8</v>
      </c>
      <c r="C16" s="16">
        <v>14589200</v>
      </c>
      <c r="D16" s="16">
        <v>15225923.23</v>
      </c>
      <c r="E16" s="16">
        <v>4001000</v>
      </c>
      <c r="F16" s="16">
        <v>4136723.23</v>
      </c>
      <c r="G16" s="32">
        <v>15225923.23</v>
      </c>
      <c r="H16" s="16">
        <v>17343295.059999999</v>
      </c>
      <c r="I16" s="23">
        <f t="shared" si="2"/>
        <v>113.90636086899539</v>
      </c>
    </row>
    <row r="17" spans="1:9" ht="144" outlineLevel="3">
      <c r="A17" s="22" t="s">
        <v>9</v>
      </c>
      <c r="B17" s="24" t="s">
        <v>10</v>
      </c>
      <c r="C17" s="16">
        <v>44100</v>
      </c>
      <c r="D17" s="16">
        <v>44100</v>
      </c>
      <c r="E17" s="16">
        <v>11000</v>
      </c>
      <c r="F17" s="16">
        <v>11000</v>
      </c>
      <c r="G17" s="32">
        <v>44100</v>
      </c>
      <c r="H17" s="16">
        <v>17562.89</v>
      </c>
      <c r="I17" s="23">
        <f t="shared" si="2"/>
        <v>39.825147392290248</v>
      </c>
    </row>
    <row r="18" spans="1:9" ht="60" outlineLevel="3">
      <c r="A18" s="22" t="s">
        <v>11</v>
      </c>
      <c r="B18" s="3" t="s">
        <v>12</v>
      </c>
      <c r="C18" s="16">
        <v>58800</v>
      </c>
      <c r="D18" s="16">
        <v>300100</v>
      </c>
      <c r="E18" s="16">
        <v>10000</v>
      </c>
      <c r="F18" s="16">
        <v>10000</v>
      </c>
      <c r="G18" s="32">
        <v>300100</v>
      </c>
      <c r="H18" s="16">
        <v>311985.24</v>
      </c>
      <c r="I18" s="23">
        <f t="shared" si="2"/>
        <v>103.96042652449182</v>
      </c>
    </row>
    <row r="19" spans="1:9" ht="108" outlineLevel="3">
      <c r="A19" s="22" t="s">
        <v>13</v>
      </c>
      <c r="B19" s="24" t="s">
        <v>14</v>
      </c>
      <c r="C19" s="16">
        <v>0</v>
      </c>
      <c r="D19" s="16">
        <v>7400</v>
      </c>
      <c r="E19" s="16">
        <v>0</v>
      </c>
      <c r="F19" s="16">
        <v>0</v>
      </c>
      <c r="G19" s="32">
        <v>7400</v>
      </c>
      <c r="H19" s="16">
        <v>7400</v>
      </c>
      <c r="I19" s="23">
        <f t="shared" si="2"/>
        <v>100</v>
      </c>
    </row>
    <row r="20" spans="1:9" s="28" customFormat="1" ht="48" outlineLevel="1">
      <c r="A20" s="13" t="s">
        <v>15</v>
      </c>
      <c r="B20" s="18" t="s">
        <v>16</v>
      </c>
      <c r="C20" s="19">
        <f>C21</f>
        <v>4099000</v>
      </c>
      <c r="D20" s="19">
        <f t="shared" ref="D20:H20" si="5">D21</f>
        <v>4099000</v>
      </c>
      <c r="E20" s="19">
        <f t="shared" si="5"/>
        <v>1024200</v>
      </c>
      <c r="F20" s="19">
        <f t="shared" si="5"/>
        <v>1024200</v>
      </c>
      <c r="G20" s="39">
        <f t="shared" si="5"/>
        <v>4099000</v>
      </c>
      <c r="H20" s="19">
        <f t="shared" si="5"/>
        <v>3990090</v>
      </c>
      <c r="I20" s="20">
        <f t="shared" si="2"/>
        <v>97.343010490363497</v>
      </c>
    </row>
    <row r="21" spans="1:9" ht="36" outlineLevel="2">
      <c r="A21" s="22" t="s">
        <v>17</v>
      </c>
      <c r="B21" s="3" t="s">
        <v>18</v>
      </c>
      <c r="C21" s="16">
        <f>C22+C24+C26+C28</f>
        <v>4099000</v>
      </c>
      <c r="D21" s="16">
        <f t="shared" ref="D21:H21" si="6">D22+D24+D26+D28</f>
        <v>4099000</v>
      </c>
      <c r="E21" s="16">
        <f t="shared" si="6"/>
        <v>1024200</v>
      </c>
      <c r="F21" s="16">
        <f t="shared" si="6"/>
        <v>1024200</v>
      </c>
      <c r="G21" s="31">
        <f t="shared" si="6"/>
        <v>4099000</v>
      </c>
      <c r="H21" s="16">
        <f t="shared" si="6"/>
        <v>3990090</v>
      </c>
      <c r="I21" s="23">
        <f t="shared" si="2"/>
        <v>97.343010490363497</v>
      </c>
    </row>
    <row r="22" spans="1:9" ht="96" outlineLevel="3">
      <c r="A22" s="22" t="s">
        <v>19</v>
      </c>
      <c r="B22" s="3" t="s">
        <v>20</v>
      </c>
      <c r="C22" s="16">
        <v>1721900</v>
      </c>
      <c r="D22" s="16">
        <f>D23</f>
        <v>1721900</v>
      </c>
      <c r="E22" s="16">
        <f t="shared" ref="E22:H22" si="7">E23</f>
        <v>430000</v>
      </c>
      <c r="F22" s="16">
        <f t="shared" si="7"/>
        <v>430000</v>
      </c>
      <c r="G22" s="31">
        <f t="shared" si="7"/>
        <v>1721900</v>
      </c>
      <c r="H22" s="16">
        <f t="shared" si="7"/>
        <v>1816221.76</v>
      </c>
      <c r="I22" s="23">
        <f t="shared" si="2"/>
        <v>105.47777222835239</v>
      </c>
    </row>
    <row r="23" spans="1:9" ht="144" outlineLevel="4">
      <c r="A23" s="22" t="s">
        <v>21</v>
      </c>
      <c r="B23" s="24" t="s">
        <v>22</v>
      </c>
      <c r="C23" s="16">
        <v>0</v>
      </c>
      <c r="D23" s="16">
        <v>1721900</v>
      </c>
      <c r="E23" s="16">
        <v>430000</v>
      </c>
      <c r="F23" s="16">
        <v>430000</v>
      </c>
      <c r="G23" s="32">
        <v>1721900</v>
      </c>
      <c r="H23" s="16">
        <v>1816221.76</v>
      </c>
      <c r="I23" s="23">
        <f t="shared" si="2"/>
        <v>105.47777222835239</v>
      </c>
    </row>
    <row r="24" spans="1:9" ht="120" outlineLevel="3">
      <c r="A24" s="22" t="s">
        <v>23</v>
      </c>
      <c r="B24" s="24" t="s">
        <v>24</v>
      </c>
      <c r="C24" s="16">
        <v>12000</v>
      </c>
      <c r="D24" s="16">
        <f>D25</f>
        <v>12000</v>
      </c>
      <c r="E24" s="16">
        <f t="shared" ref="E24:H24" si="8">E25</f>
        <v>3000</v>
      </c>
      <c r="F24" s="16">
        <f t="shared" si="8"/>
        <v>3000</v>
      </c>
      <c r="G24" s="31">
        <f t="shared" si="8"/>
        <v>12000</v>
      </c>
      <c r="H24" s="16">
        <f t="shared" si="8"/>
        <v>13349.71</v>
      </c>
      <c r="I24" s="23">
        <f t="shared" si="2"/>
        <v>111.24758333333334</v>
      </c>
    </row>
    <row r="25" spans="1:9" ht="178.5" customHeight="1" outlineLevel="4">
      <c r="A25" s="22" t="s">
        <v>25</v>
      </c>
      <c r="B25" s="24" t="s">
        <v>26</v>
      </c>
      <c r="C25" s="16">
        <v>0</v>
      </c>
      <c r="D25" s="16">
        <v>12000</v>
      </c>
      <c r="E25" s="16">
        <v>3000</v>
      </c>
      <c r="F25" s="16">
        <v>3000</v>
      </c>
      <c r="G25" s="32">
        <v>12000</v>
      </c>
      <c r="H25" s="16">
        <v>13349.71</v>
      </c>
      <c r="I25" s="23">
        <f t="shared" si="2"/>
        <v>111.24758333333334</v>
      </c>
    </row>
    <row r="26" spans="1:9" ht="96" outlineLevel="3">
      <c r="A26" s="22" t="s">
        <v>27</v>
      </c>
      <c r="B26" s="3" t="s">
        <v>28</v>
      </c>
      <c r="C26" s="16">
        <v>2664300</v>
      </c>
      <c r="D26" s="16">
        <f>D27</f>
        <v>2664300</v>
      </c>
      <c r="E26" s="16">
        <f t="shared" ref="E26:H26" si="9">E27</f>
        <v>666000</v>
      </c>
      <c r="F26" s="16">
        <f t="shared" si="9"/>
        <v>666000</v>
      </c>
      <c r="G26" s="31">
        <f t="shared" si="9"/>
        <v>2664300</v>
      </c>
      <c r="H26" s="16">
        <f t="shared" si="9"/>
        <v>2426478.4500000002</v>
      </c>
      <c r="I26" s="23">
        <f t="shared" si="2"/>
        <v>91.073769845738099</v>
      </c>
    </row>
    <row r="27" spans="1:9" ht="153" customHeight="1" outlineLevel="4">
      <c r="A27" s="22" t="s">
        <v>29</v>
      </c>
      <c r="B27" s="24" t="s">
        <v>30</v>
      </c>
      <c r="C27" s="16">
        <v>0</v>
      </c>
      <c r="D27" s="16">
        <v>2664300</v>
      </c>
      <c r="E27" s="16">
        <v>666000</v>
      </c>
      <c r="F27" s="16">
        <v>666000</v>
      </c>
      <c r="G27" s="32">
        <v>2664300</v>
      </c>
      <c r="H27" s="16">
        <v>2426478.4500000002</v>
      </c>
      <c r="I27" s="23">
        <f t="shared" si="2"/>
        <v>91.073769845738099</v>
      </c>
    </row>
    <row r="28" spans="1:9" ht="96" outlineLevel="3">
      <c r="A28" s="22" t="s">
        <v>31</v>
      </c>
      <c r="B28" s="3" t="s">
        <v>32</v>
      </c>
      <c r="C28" s="16">
        <v>-299200</v>
      </c>
      <c r="D28" s="16">
        <f>D29</f>
        <v>-299200</v>
      </c>
      <c r="E28" s="16">
        <f t="shared" ref="E28:H28" si="10">E29</f>
        <v>-74800</v>
      </c>
      <c r="F28" s="16">
        <f t="shared" si="10"/>
        <v>-74800</v>
      </c>
      <c r="G28" s="31">
        <f t="shared" si="10"/>
        <v>-299200</v>
      </c>
      <c r="H28" s="16">
        <f t="shared" si="10"/>
        <v>-265959.92</v>
      </c>
      <c r="I28" s="23">
        <f t="shared" si="2"/>
        <v>88.890347593582888</v>
      </c>
    </row>
    <row r="29" spans="1:9" ht="144" outlineLevel="4">
      <c r="A29" s="22" t="s">
        <v>33</v>
      </c>
      <c r="B29" s="24" t="s">
        <v>34</v>
      </c>
      <c r="C29" s="16">
        <v>0</v>
      </c>
      <c r="D29" s="16">
        <v>-299200</v>
      </c>
      <c r="E29" s="16">
        <v>-74800</v>
      </c>
      <c r="F29" s="16">
        <v>-74800</v>
      </c>
      <c r="G29" s="32">
        <v>-299200</v>
      </c>
      <c r="H29" s="16">
        <v>-265959.92</v>
      </c>
      <c r="I29" s="23">
        <f t="shared" si="2"/>
        <v>88.890347593582888</v>
      </c>
    </row>
    <row r="30" spans="1:9" s="28" customFormat="1" ht="24" outlineLevel="1">
      <c r="A30" s="13" t="s">
        <v>35</v>
      </c>
      <c r="B30" s="18" t="s">
        <v>36</v>
      </c>
      <c r="C30" s="19">
        <f>C31+C34</f>
        <v>3139900</v>
      </c>
      <c r="D30" s="19">
        <f t="shared" ref="D30:H30" si="11">D31+D34</f>
        <v>2939900</v>
      </c>
      <c r="E30" s="19">
        <f t="shared" si="11"/>
        <v>785700</v>
      </c>
      <c r="F30" s="19">
        <f t="shared" si="11"/>
        <v>784700</v>
      </c>
      <c r="G30" s="39">
        <f t="shared" si="11"/>
        <v>2939900</v>
      </c>
      <c r="H30" s="19">
        <f t="shared" si="11"/>
        <v>2932311.75</v>
      </c>
      <c r="I30" s="20">
        <f t="shared" si="2"/>
        <v>99.741887479165953</v>
      </c>
    </row>
    <row r="31" spans="1:9" ht="24" outlineLevel="2">
      <c r="A31" s="22" t="s">
        <v>37</v>
      </c>
      <c r="B31" s="3" t="s">
        <v>38</v>
      </c>
      <c r="C31" s="16">
        <f>C32</f>
        <v>3117000</v>
      </c>
      <c r="D31" s="16">
        <f>D32+D33</f>
        <v>2917000</v>
      </c>
      <c r="E31" s="16">
        <f t="shared" ref="E31:F31" si="12">E32</f>
        <v>780000</v>
      </c>
      <c r="F31" s="16">
        <f t="shared" si="12"/>
        <v>779000</v>
      </c>
      <c r="G31" s="31">
        <f>G32+G33</f>
        <v>2917000</v>
      </c>
      <c r="H31" s="16">
        <f>H32+H33</f>
        <v>2920505.99</v>
      </c>
      <c r="I31" s="23">
        <f t="shared" si="2"/>
        <v>100.12019163524168</v>
      </c>
    </row>
    <row r="32" spans="1:9" ht="24" outlineLevel="3">
      <c r="A32" s="22" t="s">
        <v>39</v>
      </c>
      <c r="B32" s="3" t="s">
        <v>38</v>
      </c>
      <c r="C32" s="16">
        <v>3117000</v>
      </c>
      <c r="D32" s="16">
        <v>2916923</v>
      </c>
      <c r="E32" s="16">
        <v>780000</v>
      </c>
      <c r="F32" s="16">
        <v>779000</v>
      </c>
      <c r="G32" s="32">
        <v>2916923</v>
      </c>
      <c r="H32" s="16">
        <v>2920428.64</v>
      </c>
      <c r="I32" s="23">
        <f t="shared" si="2"/>
        <v>100.12018280907655</v>
      </c>
    </row>
    <row r="33" spans="1:9" s="33" customFormat="1" ht="48" outlineLevel="3">
      <c r="A33" s="29" t="s">
        <v>318</v>
      </c>
      <c r="B33" s="30" t="s">
        <v>319</v>
      </c>
      <c r="C33" s="31">
        <v>0</v>
      </c>
      <c r="D33" s="31">
        <v>77</v>
      </c>
      <c r="E33" s="31"/>
      <c r="F33" s="31"/>
      <c r="G33" s="32">
        <v>77</v>
      </c>
      <c r="H33" s="31">
        <v>77.349999999999994</v>
      </c>
      <c r="I33" s="23">
        <f t="shared" si="2"/>
        <v>100.45454545454544</v>
      </c>
    </row>
    <row r="34" spans="1:9" ht="36" outlineLevel="2">
      <c r="A34" s="22" t="s">
        <v>40</v>
      </c>
      <c r="B34" s="3" t="s">
        <v>41</v>
      </c>
      <c r="C34" s="16">
        <f>C35</f>
        <v>22900</v>
      </c>
      <c r="D34" s="16">
        <f t="shared" ref="D34:H34" si="13">D35</f>
        <v>22900</v>
      </c>
      <c r="E34" s="16">
        <f t="shared" si="13"/>
        <v>5700</v>
      </c>
      <c r="F34" s="16">
        <f t="shared" si="13"/>
        <v>5700</v>
      </c>
      <c r="G34" s="31">
        <f t="shared" si="13"/>
        <v>22900</v>
      </c>
      <c r="H34" s="16">
        <f t="shared" si="13"/>
        <v>11805.76</v>
      </c>
      <c r="I34" s="23">
        <f t="shared" si="2"/>
        <v>51.553537117903936</v>
      </c>
    </row>
    <row r="35" spans="1:9" ht="48" outlineLevel="3">
      <c r="A35" s="22" t="s">
        <v>42</v>
      </c>
      <c r="B35" s="3" t="s">
        <v>43</v>
      </c>
      <c r="C35" s="16">
        <v>22900</v>
      </c>
      <c r="D35" s="16">
        <v>22900</v>
      </c>
      <c r="E35" s="16">
        <v>5700</v>
      </c>
      <c r="F35" s="16">
        <v>5700</v>
      </c>
      <c r="G35" s="32">
        <v>22900</v>
      </c>
      <c r="H35" s="16">
        <v>11805.76</v>
      </c>
      <c r="I35" s="23">
        <f t="shared" si="2"/>
        <v>51.553537117903936</v>
      </c>
    </row>
    <row r="36" spans="1:9" s="28" customFormat="1" ht="24" outlineLevel="1">
      <c r="A36" s="13" t="s">
        <v>44</v>
      </c>
      <c r="B36" s="18" t="s">
        <v>45</v>
      </c>
      <c r="C36" s="19">
        <f>C37</f>
        <v>5252500</v>
      </c>
      <c r="D36" s="19">
        <f t="shared" ref="D36:H36" si="14">D37</f>
        <v>5252500</v>
      </c>
      <c r="E36" s="19">
        <f t="shared" si="14"/>
        <v>616000</v>
      </c>
      <c r="F36" s="19">
        <f t="shared" si="14"/>
        <v>346000</v>
      </c>
      <c r="G36" s="39">
        <f t="shared" si="14"/>
        <v>5252500</v>
      </c>
      <c r="H36" s="19">
        <f t="shared" si="14"/>
        <v>5114259.2200000007</v>
      </c>
      <c r="I36" s="20">
        <f t="shared" ref="I36:I73" si="15">H36/G36*100</f>
        <v>97.368095573536422</v>
      </c>
    </row>
    <row r="37" spans="1:9" ht="24" outlineLevel="2">
      <c r="A37" s="22" t="s">
        <v>46</v>
      </c>
      <c r="B37" s="3" t="s">
        <v>47</v>
      </c>
      <c r="C37" s="16">
        <f>C38+C39</f>
        <v>5252500</v>
      </c>
      <c r="D37" s="16">
        <f t="shared" ref="D37:H37" si="16">D38+D39</f>
        <v>5252500</v>
      </c>
      <c r="E37" s="16">
        <f t="shared" si="16"/>
        <v>616000</v>
      </c>
      <c r="F37" s="16">
        <f t="shared" si="16"/>
        <v>346000</v>
      </c>
      <c r="G37" s="31">
        <f t="shared" si="16"/>
        <v>5252500</v>
      </c>
      <c r="H37" s="16">
        <f t="shared" si="16"/>
        <v>5114259.2200000007</v>
      </c>
      <c r="I37" s="23">
        <f t="shared" si="15"/>
        <v>97.368095573536422</v>
      </c>
    </row>
    <row r="38" spans="1:9" ht="24" outlineLevel="3">
      <c r="A38" s="22" t="s">
        <v>48</v>
      </c>
      <c r="B38" s="3" t="s">
        <v>49</v>
      </c>
      <c r="C38" s="16">
        <v>524000</v>
      </c>
      <c r="D38" s="16">
        <v>524000</v>
      </c>
      <c r="E38" s="16">
        <v>339000</v>
      </c>
      <c r="F38" s="16">
        <v>123000</v>
      </c>
      <c r="G38" s="32">
        <v>524000</v>
      </c>
      <c r="H38" s="16">
        <v>561907.78</v>
      </c>
      <c r="I38" s="23">
        <f t="shared" si="15"/>
        <v>107.23430916030534</v>
      </c>
    </row>
    <row r="39" spans="1:9" ht="24" outlineLevel="3">
      <c r="A39" s="22" t="s">
        <v>50</v>
      </c>
      <c r="B39" s="3" t="s">
        <v>51</v>
      </c>
      <c r="C39" s="16">
        <v>4728500</v>
      </c>
      <c r="D39" s="16">
        <v>4728500</v>
      </c>
      <c r="E39" s="16">
        <v>277000</v>
      </c>
      <c r="F39" s="16">
        <v>223000</v>
      </c>
      <c r="G39" s="32">
        <v>4728500</v>
      </c>
      <c r="H39" s="16">
        <v>4552351.4400000004</v>
      </c>
      <c r="I39" s="23">
        <f t="shared" si="15"/>
        <v>96.274747594374546</v>
      </c>
    </row>
    <row r="40" spans="1:9" s="28" customFormat="1" ht="24" outlineLevel="1">
      <c r="A40" s="13" t="s">
        <v>52</v>
      </c>
      <c r="B40" s="18" t="s">
        <v>53</v>
      </c>
      <c r="C40" s="19">
        <f>C41</f>
        <v>552300</v>
      </c>
      <c r="D40" s="19">
        <f t="shared" ref="D40:H40" si="17">D41</f>
        <v>768930.72</v>
      </c>
      <c r="E40" s="19">
        <f t="shared" si="17"/>
        <v>138000</v>
      </c>
      <c r="F40" s="19">
        <f t="shared" si="17"/>
        <v>138000</v>
      </c>
      <c r="G40" s="39">
        <f t="shared" si="17"/>
        <v>768930.72</v>
      </c>
      <c r="H40" s="19">
        <f t="shared" si="17"/>
        <v>810538.27</v>
      </c>
      <c r="I40" s="20">
        <f t="shared" si="15"/>
        <v>105.41109217225709</v>
      </c>
    </row>
    <row r="41" spans="1:9" ht="36" outlineLevel="2">
      <c r="A41" s="22" t="s">
        <v>54</v>
      </c>
      <c r="B41" s="3" t="s">
        <v>55</v>
      </c>
      <c r="C41" s="16">
        <f>C42</f>
        <v>552300</v>
      </c>
      <c r="D41" s="16">
        <f t="shared" ref="D41:H41" si="18">D42</f>
        <v>768930.72</v>
      </c>
      <c r="E41" s="16">
        <f t="shared" si="18"/>
        <v>138000</v>
      </c>
      <c r="F41" s="16">
        <f t="shared" si="18"/>
        <v>138000</v>
      </c>
      <c r="G41" s="31">
        <f t="shared" si="18"/>
        <v>768930.72</v>
      </c>
      <c r="H41" s="16">
        <f t="shared" si="18"/>
        <v>810538.27</v>
      </c>
      <c r="I41" s="23">
        <f t="shared" si="15"/>
        <v>105.41109217225709</v>
      </c>
    </row>
    <row r="42" spans="1:9" ht="60" outlineLevel="3">
      <c r="A42" s="22" t="s">
        <v>56</v>
      </c>
      <c r="B42" s="3" t="s">
        <v>57</v>
      </c>
      <c r="C42" s="16">
        <v>552300</v>
      </c>
      <c r="D42" s="16">
        <v>768930.72</v>
      </c>
      <c r="E42" s="16">
        <v>138000</v>
      </c>
      <c r="F42" s="16">
        <v>138000</v>
      </c>
      <c r="G42" s="32">
        <v>768930.72</v>
      </c>
      <c r="H42" s="16">
        <v>810538.27</v>
      </c>
      <c r="I42" s="23">
        <f t="shared" si="15"/>
        <v>105.41109217225709</v>
      </c>
    </row>
    <row r="43" spans="1:9" s="28" customFormat="1" ht="60" outlineLevel="1">
      <c r="A43" s="13" t="s">
        <v>58</v>
      </c>
      <c r="B43" s="18" t="s">
        <v>59</v>
      </c>
      <c r="C43" s="19">
        <f>C44+C53+C56</f>
        <v>18044100</v>
      </c>
      <c r="D43" s="19">
        <f t="shared" ref="D43:H43" si="19">D44+D53+D56</f>
        <v>20440275</v>
      </c>
      <c r="E43" s="19">
        <f t="shared" si="19"/>
        <v>4352350</v>
      </c>
      <c r="F43" s="19">
        <f t="shared" si="19"/>
        <v>4463850</v>
      </c>
      <c r="G43" s="39">
        <f t="shared" si="19"/>
        <v>20440275</v>
      </c>
      <c r="H43" s="19">
        <f t="shared" si="19"/>
        <v>20555334.600000005</v>
      </c>
      <c r="I43" s="20">
        <f t="shared" si="15"/>
        <v>100.56290632097662</v>
      </c>
    </row>
    <row r="44" spans="1:9" ht="108" outlineLevel="2">
      <c r="A44" s="22" t="s">
        <v>60</v>
      </c>
      <c r="B44" s="24" t="s">
        <v>61</v>
      </c>
      <c r="C44" s="16">
        <f>C45+C47+C49+C51</f>
        <v>17942600</v>
      </c>
      <c r="D44" s="16">
        <f t="shared" ref="D44:H44" si="20">D45+D47+D49+D51</f>
        <v>20337600</v>
      </c>
      <c r="E44" s="16">
        <f t="shared" si="20"/>
        <v>4329850</v>
      </c>
      <c r="F44" s="16">
        <f t="shared" si="20"/>
        <v>4429850</v>
      </c>
      <c r="G44" s="31">
        <f t="shared" si="20"/>
        <v>20337600</v>
      </c>
      <c r="H44" s="16">
        <f t="shared" si="20"/>
        <v>20459703.140000004</v>
      </c>
      <c r="I44" s="23">
        <f t="shared" si="15"/>
        <v>100.60038126425933</v>
      </c>
    </row>
    <row r="45" spans="1:9" ht="84" outlineLevel="3">
      <c r="A45" s="22" t="s">
        <v>62</v>
      </c>
      <c r="B45" s="3" t="s">
        <v>63</v>
      </c>
      <c r="C45" s="16">
        <f>C46</f>
        <v>17400000</v>
      </c>
      <c r="D45" s="16">
        <f t="shared" ref="D45:H45" si="21">D46</f>
        <v>19795000</v>
      </c>
      <c r="E45" s="16">
        <f t="shared" si="21"/>
        <v>4200000</v>
      </c>
      <c r="F45" s="16">
        <f t="shared" si="21"/>
        <v>4300000</v>
      </c>
      <c r="G45" s="31">
        <f t="shared" si="21"/>
        <v>19795000</v>
      </c>
      <c r="H45" s="16">
        <f t="shared" si="21"/>
        <v>19896656.550000001</v>
      </c>
      <c r="I45" s="23">
        <f t="shared" si="15"/>
        <v>100.51354660267744</v>
      </c>
    </row>
    <row r="46" spans="1:9" ht="120" outlineLevel="4">
      <c r="A46" s="22" t="s">
        <v>64</v>
      </c>
      <c r="B46" s="24" t="s">
        <v>65</v>
      </c>
      <c r="C46" s="16">
        <v>17400000</v>
      </c>
      <c r="D46" s="16">
        <v>19795000</v>
      </c>
      <c r="E46" s="16">
        <v>4200000</v>
      </c>
      <c r="F46" s="16">
        <v>4300000</v>
      </c>
      <c r="G46" s="32">
        <v>19795000</v>
      </c>
      <c r="H46" s="16">
        <v>19896656.550000001</v>
      </c>
      <c r="I46" s="23">
        <f t="shared" si="15"/>
        <v>100.51354660267744</v>
      </c>
    </row>
    <row r="47" spans="1:9" ht="96" outlineLevel="3">
      <c r="A47" s="22" t="s">
        <v>66</v>
      </c>
      <c r="B47" s="24" t="s">
        <v>67</v>
      </c>
      <c r="C47" s="16">
        <f>C48</f>
        <v>23200</v>
      </c>
      <c r="D47" s="16">
        <f t="shared" ref="D47:H47" si="22">D48</f>
        <v>23200</v>
      </c>
      <c r="E47" s="16">
        <f t="shared" si="22"/>
        <v>0</v>
      </c>
      <c r="F47" s="16">
        <f t="shared" si="22"/>
        <v>0</v>
      </c>
      <c r="G47" s="31">
        <f t="shared" si="22"/>
        <v>23200</v>
      </c>
      <c r="H47" s="16">
        <f t="shared" si="22"/>
        <v>33747.53</v>
      </c>
      <c r="I47" s="23">
        <f t="shared" si="15"/>
        <v>145.46349137931034</v>
      </c>
    </row>
    <row r="48" spans="1:9" ht="96" outlineLevel="4">
      <c r="A48" s="22" t="s">
        <v>68</v>
      </c>
      <c r="B48" s="3" t="s">
        <v>69</v>
      </c>
      <c r="C48" s="16">
        <v>23200</v>
      </c>
      <c r="D48" s="16">
        <v>23200</v>
      </c>
      <c r="E48" s="16">
        <v>0</v>
      </c>
      <c r="F48" s="16">
        <v>0</v>
      </c>
      <c r="G48" s="32">
        <v>23200</v>
      </c>
      <c r="H48" s="16">
        <v>33747.53</v>
      </c>
      <c r="I48" s="23">
        <f t="shared" si="15"/>
        <v>145.46349137931034</v>
      </c>
    </row>
    <row r="49" spans="1:9" ht="108" outlineLevel="3">
      <c r="A49" s="22" t="s">
        <v>70</v>
      </c>
      <c r="B49" s="24" t="s">
        <v>71</v>
      </c>
      <c r="C49" s="16">
        <f>C50</f>
        <v>77600</v>
      </c>
      <c r="D49" s="16">
        <f t="shared" ref="D49:H49" si="23">D50</f>
        <v>77600</v>
      </c>
      <c r="E49" s="16">
        <f t="shared" si="23"/>
        <v>19400</v>
      </c>
      <c r="F49" s="16">
        <f t="shared" si="23"/>
        <v>19400</v>
      </c>
      <c r="G49" s="31">
        <f t="shared" si="23"/>
        <v>77600</v>
      </c>
      <c r="H49" s="16">
        <f t="shared" si="23"/>
        <v>77813.8</v>
      </c>
      <c r="I49" s="23">
        <f t="shared" si="15"/>
        <v>100.27551546391753</v>
      </c>
    </row>
    <row r="50" spans="1:9" ht="84" outlineLevel="4">
      <c r="A50" s="22" t="s">
        <v>72</v>
      </c>
      <c r="B50" s="3" t="s">
        <v>73</v>
      </c>
      <c r="C50" s="16">
        <v>77600</v>
      </c>
      <c r="D50" s="16">
        <v>77600</v>
      </c>
      <c r="E50" s="16">
        <v>19400</v>
      </c>
      <c r="F50" s="16">
        <v>19400</v>
      </c>
      <c r="G50" s="32">
        <v>77600</v>
      </c>
      <c r="H50" s="16">
        <v>77813.8</v>
      </c>
      <c r="I50" s="23">
        <f t="shared" si="15"/>
        <v>100.27551546391753</v>
      </c>
    </row>
    <row r="51" spans="1:9" ht="48" outlineLevel="3">
      <c r="A51" s="22" t="s">
        <v>74</v>
      </c>
      <c r="B51" s="3" t="s">
        <v>75</v>
      </c>
      <c r="C51" s="16">
        <f>C52</f>
        <v>441800</v>
      </c>
      <c r="D51" s="16">
        <f t="shared" ref="D51:H51" si="24">D52</f>
        <v>441800</v>
      </c>
      <c r="E51" s="16">
        <f t="shared" si="24"/>
        <v>110450</v>
      </c>
      <c r="F51" s="16">
        <f t="shared" si="24"/>
        <v>110450</v>
      </c>
      <c r="G51" s="31">
        <f t="shared" si="24"/>
        <v>441800</v>
      </c>
      <c r="H51" s="16">
        <f t="shared" si="24"/>
        <v>451485.26</v>
      </c>
      <c r="I51" s="23">
        <f t="shared" si="15"/>
        <v>102.19222725215029</v>
      </c>
    </row>
    <row r="52" spans="1:9" ht="48" outlineLevel="4">
      <c r="A52" s="22" t="s">
        <v>76</v>
      </c>
      <c r="B52" s="3" t="s">
        <v>77</v>
      </c>
      <c r="C52" s="16">
        <v>441800</v>
      </c>
      <c r="D52" s="16">
        <v>441800</v>
      </c>
      <c r="E52" s="16">
        <v>110450</v>
      </c>
      <c r="F52" s="16">
        <v>110450</v>
      </c>
      <c r="G52" s="32">
        <v>441800</v>
      </c>
      <c r="H52" s="16">
        <v>451485.26</v>
      </c>
      <c r="I52" s="23">
        <f t="shared" si="15"/>
        <v>102.19222725215029</v>
      </c>
    </row>
    <row r="53" spans="1:9" ht="36" outlineLevel="2">
      <c r="A53" s="22" t="s">
        <v>78</v>
      </c>
      <c r="B53" s="3" t="s">
        <v>79</v>
      </c>
      <c r="C53" s="16">
        <f>C54</f>
        <v>11500</v>
      </c>
      <c r="D53" s="16">
        <f t="shared" ref="D53:H53" si="25">D54</f>
        <v>12675</v>
      </c>
      <c r="E53" s="16">
        <f t="shared" si="25"/>
        <v>0</v>
      </c>
      <c r="F53" s="16">
        <f t="shared" si="25"/>
        <v>11500</v>
      </c>
      <c r="G53" s="31">
        <f t="shared" si="25"/>
        <v>12675</v>
      </c>
      <c r="H53" s="16">
        <f t="shared" si="25"/>
        <v>12675</v>
      </c>
      <c r="I53" s="23">
        <f t="shared" si="15"/>
        <v>100</v>
      </c>
    </row>
    <row r="54" spans="1:9" ht="60" outlineLevel="3">
      <c r="A54" s="22" t="s">
        <v>80</v>
      </c>
      <c r="B54" s="3" t="s">
        <v>81</v>
      </c>
      <c r="C54" s="16">
        <f>C55</f>
        <v>11500</v>
      </c>
      <c r="D54" s="16">
        <f t="shared" ref="D54:H54" si="26">D55</f>
        <v>12675</v>
      </c>
      <c r="E54" s="16">
        <f t="shared" si="26"/>
        <v>0</v>
      </c>
      <c r="F54" s="16">
        <f t="shared" si="26"/>
        <v>11500</v>
      </c>
      <c r="G54" s="31">
        <f t="shared" si="26"/>
        <v>12675</v>
      </c>
      <c r="H54" s="16">
        <f t="shared" si="26"/>
        <v>12675</v>
      </c>
      <c r="I54" s="23">
        <f t="shared" si="15"/>
        <v>100</v>
      </c>
    </row>
    <row r="55" spans="1:9" ht="72" outlineLevel="4">
      <c r="A55" s="22" t="s">
        <v>82</v>
      </c>
      <c r="B55" s="3" t="s">
        <v>83</v>
      </c>
      <c r="C55" s="16">
        <v>11500</v>
      </c>
      <c r="D55" s="16">
        <v>12675</v>
      </c>
      <c r="E55" s="16">
        <v>0</v>
      </c>
      <c r="F55" s="16">
        <v>11500</v>
      </c>
      <c r="G55" s="32">
        <v>12675</v>
      </c>
      <c r="H55" s="16">
        <v>12675</v>
      </c>
      <c r="I55" s="23">
        <f t="shared" si="15"/>
        <v>100</v>
      </c>
    </row>
    <row r="56" spans="1:9" ht="108" outlineLevel="2">
      <c r="A56" s="22" t="s">
        <v>84</v>
      </c>
      <c r="B56" s="24" t="s">
        <v>85</v>
      </c>
      <c r="C56" s="16">
        <f>C57</f>
        <v>90000</v>
      </c>
      <c r="D56" s="16">
        <f t="shared" ref="D56:H56" si="27">D57</f>
        <v>90000</v>
      </c>
      <c r="E56" s="16">
        <f t="shared" si="27"/>
        <v>22500</v>
      </c>
      <c r="F56" s="16">
        <f t="shared" si="27"/>
        <v>22500</v>
      </c>
      <c r="G56" s="31">
        <f t="shared" si="27"/>
        <v>90000</v>
      </c>
      <c r="H56" s="16">
        <f t="shared" si="27"/>
        <v>82956.460000000006</v>
      </c>
      <c r="I56" s="23">
        <f t="shared" si="15"/>
        <v>92.173844444444455</v>
      </c>
    </row>
    <row r="57" spans="1:9" ht="108" outlineLevel="3">
      <c r="A57" s="22" t="s">
        <v>86</v>
      </c>
      <c r="B57" s="24" t="s">
        <v>87</v>
      </c>
      <c r="C57" s="16">
        <f>C58</f>
        <v>90000</v>
      </c>
      <c r="D57" s="16">
        <f t="shared" ref="D57:H57" si="28">D58</f>
        <v>90000</v>
      </c>
      <c r="E57" s="16">
        <f t="shared" si="28"/>
        <v>22500</v>
      </c>
      <c r="F57" s="16">
        <f t="shared" si="28"/>
        <v>22500</v>
      </c>
      <c r="G57" s="31">
        <f t="shared" si="28"/>
        <v>90000</v>
      </c>
      <c r="H57" s="16">
        <f t="shared" si="28"/>
        <v>82956.460000000006</v>
      </c>
      <c r="I57" s="23">
        <f t="shared" si="15"/>
        <v>92.173844444444455</v>
      </c>
    </row>
    <row r="58" spans="1:9" ht="96" outlineLevel="4">
      <c r="A58" s="22" t="s">
        <v>88</v>
      </c>
      <c r="B58" s="3" t="s">
        <v>89</v>
      </c>
      <c r="C58" s="16">
        <v>90000</v>
      </c>
      <c r="D58" s="16">
        <v>90000</v>
      </c>
      <c r="E58" s="16">
        <v>22500</v>
      </c>
      <c r="F58" s="16">
        <v>22500</v>
      </c>
      <c r="G58" s="32">
        <v>90000</v>
      </c>
      <c r="H58" s="16">
        <v>82956.460000000006</v>
      </c>
      <c r="I58" s="23">
        <f t="shared" si="15"/>
        <v>92.173844444444455</v>
      </c>
    </row>
    <row r="59" spans="1:9" s="28" customFormat="1" ht="24" outlineLevel="1">
      <c r="A59" s="13" t="s">
        <v>90</v>
      </c>
      <c r="B59" s="18" t="s">
        <v>91</v>
      </c>
      <c r="C59" s="19">
        <f>C60</f>
        <v>38200</v>
      </c>
      <c r="D59" s="19">
        <f t="shared" ref="D59:H59" si="29">D60</f>
        <v>51133</v>
      </c>
      <c r="E59" s="19">
        <f t="shared" si="29"/>
        <v>9550</v>
      </c>
      <c r="F59" s="19">
        <f t="shared" si="29"/>
        <v>9550</v>
      </c>
      <c r="G59" s="39">
        <f t="shared" si="29"/>
        <v>51133</v>
      </c>
      <c r="H59" s="19">
        <f t="shared" si="29"/>
        <v>51108.299999999996</v>
      </c>
      <c r="I59" s="20">
        <f t="shared" si="15"/>
        <v>99.951694600355921</v>
      </c>
    </row>
    <row r="60" spans="1:9" ht="24" outlineLevel="2">
      <c r="A60" s="22" t="s">
        <v>92</v>
      </c>
      <c r="B60" s="3" t="s">
        <v>93</v>
      </c>
      <c r="C60" s="16">
        <f>C61+C62+C64</f>
        <v>38200</v>
      </c>
      <c r="D60" s="16">
        <f t="shared" ref="D60:H60" si="30">D61+D62+D64</f>
        <v>51133</v>
      </c>
      <c r="E60" s="16">
        <f t="shared" si="30"/>
        <v>9550</v>
      </c>
      <c r="F60" s="16">
        <f t="shared" si="30"/>
        <v>9550</v>
      </c>
      <c r="G60" s="31">
        <f t="shared" si="30"/>
        <v>51133</v>
      </c>
      <c r="H60" s="16">
        <f t="shared" si="30"/>
        <v>51108.299999999996</v>
      </c>
      <c r="I60" s="23">
        <f t="shared" si="15"/>
        <v>99.951694600355921</v>
      </c>
    </row>
    <row r="61" spans="1:9" ht="36" outlineLevel="3">
      <c r="A61" s="22" t="s">
        <v>94</v>
      </c>
      <c r="B61" s="3" t="s">
        <v>95</v>
      </c>
      <c r="C61" s="16">
        <v>37000</v>
      </c>
      <c r="D61" s="16">
        <v>50623</v>
      </c>
      <c r="E61" s="16">
        <v>9250</v>
      </c>
      <c r="F61" s="16">
        <v>9250</v>
      </c>
      <c r="G61" s="32">
        <v>50623</v>
      </c>
      <c r="H61" s="16">
        <v>50646.68</v>
      </c>
      <c r="I61" s="23">
        <f t="shared" si="15"/>
        <v>100.04677715662842</v>
      </c>
    </row>
    <row r="62" spans="1:9" ht="24" outlineLevel="3">
      <c r="A62" s="22" t="s">
        <v>96</v>
      </c>
      <c r="B62" s="3" t="s">
        <v>97</v>
      </c>
      <c r="C62" s="16">
        <f>C63</f>
        <v>1000</v>
      </c>
      <c r="D62" s="16">
        <v>310</v>
      </c>
      <c r="E62" s="16">
        <f t="shared" ref="E62:H62" si="31">E63</f>
        <v>250</v>
      </c>
      <c r="F62" s="16">
        <f t="shared" si="31"/>
        <v>250</v>
      </c>
      <c r="G62" s="31">
        <f t="shared" si="31"/>
        <v>310</v>
      </c>
      <c r="H62" s="16">
        <f t="shared" si="31"/>
        <v>304.95</v>
      </c>
      <c r="I62" s="23">
        <f t="shared" si="15"/>
        <v>98.370967741935473</v>
      </c>
    </row>
    <row r="63" spans="1:9" ht="24" outlineLevel="4">
      <c r="A63" s="22" t="s">
        <v>98</v>
      </c>
      <c r="B63" s="3" t="s">
        <v>99</v>
      </c>
      <c r="C63" s="16">
        <v>1000</v>
      </c>
      <c r="D63" s="16">
        <v>1000</v>
      </c>
      <c r="E63" s="16">
        <v>250</v>
      </c>
      <c r="F63" s="16">
        <v>250</v>
      </c>
      <c r="G63" s="32">
        <v>310</v>
      </c>
      <c r="H63" s="16">
        <v>304.95</v>
      </c>
      <c r="I63" s="23">
        <f t="shared" si="15"/>
        <v>98.370967741935473</v>
      </c>
    </row>
    <row r="64" spans="1:9" ht="48" outlineLevel="3">
      <c r="A64" s="22" t="s">
        <v>100</v>
      </c>
      <c r="B64" s="3" t="s">
        <v>101</v>
      </c>
      <c r="C64" s="16">
        <v>200</v>
      </c>
      <c r="D64" s="16">
        <v>200</v>
      </c>
      <c r="E64" s="16">
        <v>50</v>
      </c>
      <c r="F64" s="16">
        <v>50</v>
      </c>
      <c r="G64" s="32">
        <v>200</v>
      </c>
      <c r="H64" s="16">
        <v>156.66999999999999</v>
      </c>
      <c r="I64" s="23">
        <f t="shared" si="15"/>
        <v>78.334999999999994</v>
      </c>
    </row>
    <row r="65" spans="1:9" s="28" customFormat="1" ht="48" outlineLevel="1">
      <c r="A65" s="13" t="s">
        <v>102</v>
      </c>
      <c r="B65" s="18" t="s">
        <v>103</v>
      </c>
      <c r="C65" s="19">
        <f>C66+C69</f>
        <v>5160700</v>
      </c>
      <c r="D65" s="19">
        <f t="shared" ref="D65:H65" si="32">D66+D69</f>
        <v>5667599.4000000004</v>
      </c>
      <c r="E65" s="19">
        <f t="shared" si="32"/>
        <v>986950</v>
      </c>
      <c r="F65" s="19">
        <f t="shared" si="32"/>
        <v>1720497.57</v>
      </c>
      <c r="G65" s="39">
        <f t="shared" si="32"/>
        <v>5667599.4000000004</v>
      </c>
      <c r="H65" s="19">
        <f t="shared" si="32"/>
        <v>5845513.0499999998</v>
      </c>
      <c r="I65" s="20">
        <f t="shared" si="15"/>
        <v>103.13913594528221</v>
      </c>
    </row>
    <row r="66" spans="1:9" ht="24" outlineLevel="2">
      <c r="A66" s="22" t="s">
        <v>104</v>
      </c>
      <c r="B66" s="3" t="s">
        <v>105</v>
      </c>
      <c r="C66" s="16">
        <f>C67</f>
        <v>4742100</v>
      </c>
      <c r="D66" s="16">
        <f t="shared" ref="D66:H66" si="33">D67</f>
        <v>5134290.2</v>
      </c>
      <c r="E66" s="16">
        <f t="shared" si="33"/>
        <v>882300</v>
      </c>
      <c r="F66" s="16">
        <f t="shared" si="33"/>
        <v>1615847.57</v>
      </c>
      <c r="G66" s="31">
        <f t="shared" si="33"/>
        <v>5134290.2</v>
      </c>
      <c r="H66" s="16">
        <f t="shared" si="33"/>
        <v>5234784.7</v>
      </c>
      <c r="I66" s="23">
        <f t="shared" si="15"/>
        <v>101.95732021536297</v>
      </c>
    </row>
    <row r="67" spans="1:9" ht="24" outlineLevel="3">
      <c r="A67" s="22" t="s">
        <v>106</v>
      </c>
      <c r="B67" s="3" t="s">
        <v>107</v>
      </c>
      <c r="C67" s="16">
        <f>C68</f>
        <v>4742100</v>
      </c>
      <c r="D67" s="16">
        <f t="shared" ref="D67:H67" si="34">D68</f>
        <v>5134290.2</v>
      </c>
      <c r="E67" s="16">
        <f t="shared" si="34"/>
        <v>882300</v>
      </c>
      <c r="F67" s="16">
        <f t="shared" si="34"/>
        <v>1615847.57</v>
      </c>
      <c r="G67" s="31">
        <f t="shared" si="34"/>
        <v>5134290.2</v>
      </c>
      <c r="H67" s="16">
        <f t="shared" si="34"/>
        <v>5234784.7</v>
      </c>
      <c r="I67" s="23">
        <f t="shared" si="15"/>
        <v>101.95732021536297</v>
      </c>
    </row>
    <row r="68" spans="1:9" ht="36" outlineLevel="4">
      <c r="A68" s="22" t="s">
        <v>108</v>
      </c>
      <c r="B68" s="3" t="s">
        <v>109</v>
      </c>
      <c r="C68" s="16">
        <v>4742100</v>
      </c>
      <c r="D68" s="16">
        <v>5134290.2</v>
      </c>
      <c r="E68" s="16">
        <v>882300</v>
      </c>
      <c r="F68" s="16">
        <v>1615847.57</v>
      </c>
      <c r="G68" s="32">
        <v>5134290.2</v>
      </c>
      <c r="H68" s="16">
        <v>5234784.7</v>
      </c>
      <c r="I68" s="23">
        <f t="shared" si="15"/>
        <v>101.95732021536297</v>
      </c>
    </row>
    <row r="69" spans="1:9" ht="24" outlineLevel="2">
      <c r="A69" s="22" t="s">
        <v>110</v>
      </c>
      <c r="B69" s="3" t="s">
        <v>111</v>
      </c>
      <c r="C69" s="16">
        <f>C70+C72</f>
        <v>418600</v>
      </c>
      <c r="D69" s="16">
        <f t="shared" ref="D69:H69" si="35">D70+D72</f>
        <v>533309.19999999995</v>
      </c>
      <c r="E69" s="16">
        <f t="shared" si="35"/>
        <v>104650</v>
      </c>
      <c r="F69" s="16">
        <f t="shared" si="35"/>
        <v>104650</v>
      </c>
      <c r="G69" s="31">
        <f t="shared" si="35"/>
        <v>533309.19999999995</v>
      </c>
      <c r="H69" s="16">
        <f t="shared" si="35"/>
        <v>610728.35</v>
      </c>
      <c r="I69" s="23">
        <f t="shared" si="15"/>
        <v>114.51674750782475</v>
      </c>
    </row>
    <row r="70" spans="1:9" ht="36" outlineLevel="3">
      <c r="A70" s="22" t="s">
        <v>112</v>
      </c>
      <c r="B70" s="3" t="s">
        <v>113</v>
      </c>
      <c r="C70" s="16">
        <f>C71</f>
        <v>418600</v>
      </c>
      <c r="D70" s="16">
        <f t="shared" ref="D70:H70" si="36">D71</f>
        <v>441900</v>
      </c>
      <c r="E70" s="16">
        <f t="shared" si="36"/>
        <v>104650</v>
      </c>
      <c r="F70" s="16">
        <f t="shared" si="36"/>
        <v>104650</v>
      </c>
      <c r="G70" s="31">
        <f t="shared" si="36"/>
        <v>441900</v>
      </c>
      <c r="H70" s="16">
        <f t="shared" si="36"/>
        <v>505328.7</v>
      </c>
      <c r="I70" s="23">
        <f t="shared" si="15"/>
        <v>114.35363204344875</v>
      </c>
    </row>
    <row r="71" spans="1:9" ht="48" outlineLevel="4">
      <c r="A71" s="22" t="s">
        <v>114</v>
      </c>
      <c r="B71" s="3" t="s">
        <v>115</v>
      </c>
      <c r="C71" s="16">
        <v>418600</v>
      </c>
      <c r="D71" s="16">
        <v>441900</v>
      </c>
      <c r="E71" s="16">
        <v>104650</v>
      </c>
      <c r="F71" s="16">
        <v>104650</v>
      </c>
      <c r="G71" s="32">
        <v>441900</v>
      </c>
      <c r="H71" s="16">
        <v>505328.7</v>
      </c>
      <c r="I71" s="23">
        <f t="shared" si="15"/>
        <v>114.35363204344875</v>
      </c>
    </row>
    <row r="72" spans="1:9" ht="24" outlineLevel="3">
      <c r="A72" s="22" t="s">
        <v>116</v>
      </c>
      <c r="B72" s="3" t="s">
        <v>117</v>
      </c>
      <c r="C72" s="16">
        <f>C73</f>
        <v>0</v>
      </c>
      <c r="D72" s="16">
        <f t="shared" ref="D72:H72" si="37">D73</f>
        <v>91409.2</v>
      </c>
      <c r="E72" s="16">
        <f t="shared" si="37"/>
        <v>0</v>
      </c>
      <c r="F72" s="16">
        <f t="shared" si="37"/>
        <v>0</v>
      </c>
      <c r="G72" s="31">
        <f t="shared" si="37"/>
        <v>91409.2</v>
      </c>
      <c r="H72" s="16">
        <f t="shared" si="37"/>
        <v>105399.65</v>
      </c>
      <c r="I72" s="23">
        <f t="shared" si="15"/>
        <v>115.30529749740725</v>
      </c>
    </row>
    <row r="73" spans="1:9" ht="24" outlineLevel="4">
      <c r="A73" s="22" t="s">
        <v>118</v>
      </c>
      <c r="B73" s="3" t="s">
        <v>119</v>
      </c>
      <c r="C73" s="16">
        <v>0</v>
      </c>
      <c r="D73" s="16">
        <v>91409.2</v>
      </c>
      <c r="E73" s="16">
        <v>0</v>
      </c>
      <c r="F73" s="16">
        <v>0</v>
      </c>
      <c r="G73" s="32">
        <v>91409.2</v>
      </c>
      <c r="H73" s="16">
        <v>105399.65</v>
      </c>
      <c r="I73" s="23">
        <f t="shared" si="15"/>
        <v>115.30529749740725</v>
      </c>
    </row>
    <row r="74" spans="1:9" s="28" customFormat="1" ht="36" outlineLevel="1">
      <c r="A74" s="13" t="s">
        <v>120</v>
      </c>
      <c r="B74" s="18" t="s">
        <v>121</v>
      </c>
      <c r="C74" s="19">
        <f>C75+C78</f>
        <v>595400</v>
      </c>
      <c r="D74" s="19">
        <f>D75+D78</f>
        <v>1073576</v>
      </c>
      <c r="E74" s="19">
        <f t="shared" ref="E74:H74" si="38">E75+E78</f>
        <v>0</v>
      </c>
      <c r="F74" s="19">
        <f t="shared" si="38"/>
        <v>606600</v>
      </c>
      <c r="G74" s="39">
        <f t="shared" si="38"/>
        <v>1073576</v>
      </c>
      <c r="H74" s="19">
        <f t="shared" si="38"/>
        <v>1072460.8700000001</v>
      </c>
      <c r="I74" s="20">
        <f t="shared" ref="I74:I116" si="39">H74/G74*100</f>
        <v>99.896129384412475</v>
      </c>
    </row>
    <row r="75" spans="1:9" ht="96" outlineLevel="2">
      <c r="A75" s="22" t="s">
        <v>122</v>
      </c>
      <c r="B75" s="24" t="s">
        <v>123</v>
      </c>
      <c r="C75" s="16">
        <f>C76</f>
        <v>400000</v>
      </c>
      <c r="D75" s="16">
        <f t="shared" ref="D75:H75" si="40">D76</f>
        <v>265000</v>
      </c>
      <c r="E75" s="16">
        <f t="shared" si="40"/>
        <v>0</v>
      </c>
      <c r="F75" s="16">
        <f t="shared" si="40"/>
        <v>100000</v>
      </c>
      <c r="G75" s="31">
        <f t="shared" si="40"/>
        <v>265000</v>
      </c>
      <c r="H75" s="16">
        <f t="shared" si="40"/>
        <v>275410.78000000003</v>
      </c>
      <c r="I75" s="23">
        <f t="shared" si="39"/>
        <v>103.92859622641511</v>
      </c>
    </row>
    <row r="76" spans="1:9" ht="120" outlineLevel="3">
      <c r="A76" s="22" t="s">
        <v>124</v>
      </c>
      <c r="B76" s="24" t="s">
        <v>125</v>
      </c>
      <c r="C76" s="16">
        <f>C77</f>
        <v>400000</v>
      </c>
      <c r="D76" s="16">
        <f t="shared" ref="D76:H76" si="41">D77</f>
        <v>265000</v>
      </c>
      <c r="E76" s="16">
        <f t="shared" si="41"/>
        <v>0</v>
      </c>
      <c r="F76" s="16">
        <f t="shared" si="41"/>
        <v>100000</v>
      </c>
      <c r="G76" s="31">
        <f t="shared" si="41"/>
        <v>265000</v>
      </c>
      <c r="H76" s="16">
        <f t="shared" si="41"/>
        <v>275410.78000000003</v>
      </c>
      <c r="I76" s="23">
        <f t="shared" si="39"/>
        <v>103.92859622641511</v>
      </c>
    </row>
    <row r="77" spans="1:9" ht="120" outlineLevel="4">
      <c r="A77" s="22" t="s">
        <v>126</v>
      </c>
      <c r="B77" s="24" t="s">
        <v>127</v>
      </c>
      <c r="C77" s="16">
        <v>400000</v>
      </c>
      <c r="D77" s="16">
        <v>265000</v>
      </c>
      <c r="E77" s="16">
        <v>0</v>
      </c>
      <c r="F77" s="16">
        <v>100000</v>
      </c>
      <c r="G77" s="32">
        <v>265000</v>
      </c>
      <c r="H77" s="16">
        <v>275410.78000000003</v>
      </c>
      <c r="I77" s="23">
        <f t="shared" si="39"/>
        <v>103.92859622641511</v>
      </c>
    </row>
    <row r="78" spans="1:9" ht="48" outlineLevel="2">
      <c r="A78" s="22" t="s">
        <v>128</v>
      </c>
      <c r="B78" s="3" t="s">
        <v>129</v>
      </c>
      <c r="C78" s="16">
        <f>C79+C81</f>
        <v>195400</v>
      </c>
      <c r="D78" s="16">
        <f t="shared" ref="D78:H78" si="42">D79+D81</f>
        <v>808576</v>
      </c>
      <c r="E78" s="16">
        <f t="shared" si="42"/>
        <v>0</v>
      </c>
      <c r="F78" s="16">
        <f t="shared" si="42"/>
        <v>506600</v>
      </c>
      <c r="G78" s="31">
        <f t="shared" si="42"/>
        <v>808576</v>
      </c>
      <c r="H78" s="16">
        <f t="shared" si="42"/>
        <v>797050.09</v>
      </c>
      <c r="I78" s="23">
        <f t="shared" si="39"/>
        <v>98.57454215806554</v>
      </c>
    </row>
    <row r="79" spans="1:9" ht="48" outlineLevel="3">
      <c r="A79" s="22" t="s">
        <v>130</v>
      </c>
      <c r="B79" s="3" t="s">
        <v>131</v>
      </c>
      <c r="C79" s="16">
        <f>C80</f>
        <v>12700</v>
      </c>
      <c r="D79" s="16">
        <f t="shared" ref="D79:H79" si="43">D80</f>
        <v>625876</v>
      </c>
      <c r="E79" s="16">
        <f t="shared" si="43"/>
        <v>0</v>
      </c>
      <c r="F79" s="16">
        <f t="shared" si="43"/>
        <v>336600</v>
      </c>
      <c r="G79" s="31">
        <f t="shared" si="43"/>
        <v>625876</v>
      </c>
      <c r="H79" s="16">
        <f t="shared" si="43"/>
        <v>626244.81999999995</v>
      </c>
      <c r="I79" s="23">
        <f t="shared" si="39"/>
        <v>100.0589286056663</v>
      </c>
    </row>
    <row r="80" spans="1:9" ht="84" outlineLevel="4">
      <c r="A80" s="22" t="s">
        <v>132</v>
      </c>
      <c r="B80" s="3" t="s">
        <v>133</v>
      </c>
      <c r="C80" s="16">
        <v>12700</v>
      </c>
      <c r="D80" s="16">
        <v>625876</v>
      </c>
      <c r="E80" s="16">
        <v>0</v>
      </c>
      <c r="F80" s="16">
        <v>336600</v>
      </c>
      <c r="G80" s="32">
        <v>625876</v>
      </c>
      <c r="H80" s="16">
        <v>626244.81999999995</v>
      </c>
      <c r="I80" s="23">
        <f t="shared" si="39"/>
        <v>100.0589286056663</v>
      </c>
    </row>
    <row r="81" spans="1:9" ht="60" outlineLevel="3">
      <c r="A81" s="22" t="s">
        <v>134</v>
      </c>
      <c r="B81" s="3" t="s">
        <v>135</v>
      </c>
      <c r="C81" s="16">
        <f>C82</f>
        <v>182700</v>
      </c>
      <c r="D81" s="16">
        <f t="shared" ref="D81:H81" si="44">D82</f>
        <v>182700</v>
      </c>
      <c r="E81" s="16">
        <f t="shared" si="44"/>
        <v>0</v>
      </c>
      <c r="F81" s="16">
        <f t="shared" si="44"/>
        <v>170000</v>
      </c>
      <c r="G81" s="31">
        <f t="shared" si="44"/>
        <v>182700</v>
      </c>
      <c r="H81" s="16">
        <f t="shared" si="44"/>
        <v>170805.27</v>
      </c>
      <c r="I81" s="23">
        <f t="shared" si="39"/>
        <v>93.489474548440057</v>
      </c>
    </row>
    <row r="82" spans="1:9" ht="72" outlineLevel="4">
      <c r="A82" s="22" t="s">
        <v>136</v>
      </c>
      <c r="B82" s="3" t="s">
        <v>137</v>
      </c>
      <c r="C82" s="16">
        <v>182700</v>
      </c>
      <c r="D82" s="16">
        <v>182700</v>
      </c>
      <c r="E82" s="16">
        <v>0</v>
      </c>
      <c r="F82" s="16">
        <v>170000</v>
      </c>
      <c r="G82" s="32">
        <v>182700</v>
      </c>
      <c r="H82" s="16">
        <v>170805.27</v>
      </c>
      <c r="I82" s="23">
        <f t="shared" si="39"/>
        <v>93.489474548440057</v>
      </c>
    </row>
    <row r="83" spans="1:9" s="28" customFormat="1" ht="24" outlineLevel="1">
      <c r="A83" s="13" t="s">
        <v>138</v>
      </c>
      <c r="B83" s="18" t="s">
        <v>139</v>
      </c>
      <c r="C83" s="19">
        <f>C84+C88+C90+C95+C96+C98+C100+C102+C103</f>
        <v>608000</v>
      </c>
      <c r="D83" s="19">
        <f>D84+D88+D90+D95+D96+D98+D100+D102+D103+D87</f>
        <v>1569494.18</v>
      </c>
      <c r="E83" s="19">
        <f t="shared" ref="E83:G83" si="45">E84+E88+E90+E95+E96+E98+E100+E102+E103+E87</f>
        <v>315700</v>
      </c>
      <c r="F83" s="19">
        <f t="shared" si="45"/>
        <v>390880</v>
      </c>
      <c r="G83" s="19">
        <f>G84+G87+G88+G90+G95+G96+G98+G100+G102+G103</f>
        <v>1569494.18</v>
      </c>
      <c r="H83" s="19">
        <f>H84+H87+H88+H90+H95+H96+H98+H100+H102+H103</f>
        <v>1650151.03</v>
      </c>
      <c r="I83" s="20">
        <f t="shared" si="39"/>
        <v>105.13903466657011</v>
      </c>
    </row>
    <row r="84" spans="1:9" ht="36" outlineLevel="2">
      <c r="A84" s="22" t="s">
        <v>140</v>
      </c>
      <c r="B84" s="3" t="s">
        <v>141</v>
      </c>
      <c r="C84" s="16">
        <f>C85+C86</f>
        <v>0</v>
      </c>
      <c r="D84" s="16">
        <f t="shared" ref="D84:H84" si="46">D85+D86</f>
        <v>1350</v>
      </c>
      <c r="E84" s="16">
        <f t="shared" si="46"/>
        <v>0</v>
      </c>
      <c r="F84" s="16">
        <f t="shared" si="46"/>
        <v>0</v>
      </c>
      <c r="G84" s="31">
        <f t="shared" si="46"/>
        <v>1350</v>
      </c>
      <c r="H84" s="16">
        <f t="shared" si="46"/>
        <v>1350</v>
      </c>
      <c r="I84" s="23">
        <f t="shared" si="39"/>
        <v>100</v>
      </c>
    </row>
    <row r="85" spans="1:9" ht="96" outlineLevel="3">
      <c r="A85" s="22" t="s">
        <v>142</v>
      </c>
      <c r="B85" s="24" t="s">
        <v>143</v>
      </c>
      <c r="C85" s="16">
        <v>0</v>
      </c>
      <c r="D85" s="16">
        <v>0</v>
      </c>
      <c r="E85" s="16">
        <v>0</v>
      </c>
      <c r="F85" s="16">
        <v>0</v>
      </c>
      <c r="G85" s="32">
        <f t="shared" ref="G85:G107" si="47">E85+F85</f>
        <v>0</v>
      </c>
      <c r="H85" s="16">
        <v>-350</v>
      </c>
      <c r="I85" s="23">
        <v>0</v>
      </c>
    </row>
    <row r="86" spans="1:9" ht="72" outlineLevel="3">
      <c r="A86" s="22" t="s">
        <v>144</v>
      </c>
      <c r="B86" s="3" t="s">
        <v>145</v>
      </c>
      <c r="C86" s="16">
        <v>0</v>
      </c>
      <c r="D86" s="16">
        <v>1350</v>
      </c>
      <c r="E86" s="16">
        <v>0</v>
      </c>
      <c r="F86" s="16">
        <v>0</v>
      </c>
      <c r="G86" s="32">
        <v>1350</v>
      </c>
      <c r="H86" s="16">
        <v>1700</v>
      </c>
      <c r="I86" s="23">
        <f t="shared" si="39"/>
        <v>125.92592592592592</v>
      </c>
    </row>
    <row r="87" spans="1:9" ht="132" outlineLevel="3">
      <c r="A87" s="22" t="s">
        <v>330</v>
      </c>
      <c r="B87" s="40" t="s">
        <v>331</v>
      </c>
      <c r="C87" s="16">
        <v>0</v>
      </c>
      <c r="D87" s="16">
        <v>7000</v>
      </c>
      <c r="E87" s="16"/>
      <c r="F87" s="16"/>
      <c r="G87" s="32">
        <v>7000</v>
      </c>
      <c r="H87" s="16">
        <v>7000</v>
      </c>
      <c r="I87" s="23">
        <f t="shared" si="39"/>
        <v>100</v>
      </c>
    </row>
    <row r="88" spans="1:9" ht="84" outlineLevel="2">
      <c r="A88" s="22" t="s">
        <v>146</v>
      </c>
      <c r="B88" s="3" t="s">
        <v>147</v>
      </c>
      <c r="C88" s="16">
        <f>C89</f>
        <v>0</v>
      </c>
      <c r="D88" s="16">
        <f t="shared" ref="D88:H88" si="48">D89</f>
        <v>166170</v>
      </c>
      <c r="E88" s="16">
        <f t="shared" si="48"/>
        <v>45000</v>
      </c>
      <c r="F88" s="16">
        <f t="shared" si="48"/>
        <v>11000</v>
      </c>
      <c r="G88" s="31">
        <f t="shared" si="48"/>
        <v>166170</v>
      </c>
      <c r="H88" s="16">
        <f t="shared" si="48"/>
        <v>166170.38</v>
      </c>
      <c r="I88" s="23">
        <f t="shared" si="39"/>
        <v>100.00022868147079</v>
      </c>
    </row>
    <row r="89" spans="1:9" ht="72" outlineLevel="3">
      <c r="A89" s="22" t="s">
        <v>148</v>
      </c>
      <c r="B89" s="3" t="s">
        <v>149</v>
      </c>
      <c r="C89" s="16">
        <v>0</v>
      </c>
      <c r="D89" s="16">
        <v>166170</v>
      </c>
      <c r="E89" s="16">
        <v>45000</v>
      </c>
      <c r="F89" s="16">
        <v>11000</v>
      </c>
      <c r="G89" s="32">
        <v>166170</v>
      </c>
      <c r="H89" s="16">
        <v>166170.38</v>
      </c>
      <c r="I89" s="23">
        <f t="shared" si="39"/>
        <v>100.00022868147079</v>
      </c>
    </row>
    <row r="90" spans="1:9" ht="156" outlineLevel="2">
      <c r="A90" s="22" t="s">
        <v>150</v>
      </c>
      <c r="B90" s="24" t="s">
        <v>151</v>
      </c>
      <c r="C90" s="16">
        <f>C92</f>
        <v>0</v>
      </c>
      <c r="D90" s="16">
        <f>D91+D92</f>
        <v>30000</v>
      </c>
      <c r="E90" s="16">
        <f t="shared" ref="E90:G90" si="49">E91+E92</f>
        <v>0</v>
      </c>
      <c r="F90" s="16">
        <f t="shared" si="49"/>
        <v>0</v>
      </c>
      <c r="G90" s="16">
        <f t="shared" si="49"/>
        <v>30000</v>
      </c>
      <c r="H90" s="16">
        <f>H91+H92+H93</f>
        <v>90000</v>
      </c>
      <c r="I90" s="23">
        <f t="shared" si="39"/>
        <v>300</v>
      </c>
    </row>
    <row r="91" spans="1:9" ht="48" outlineLevel="2">
      <c r="A91" s="22" t="s">
        <v>332</v>
      </c>
      <c r="B91" s="41" t="s">
        <v>333</v>
      </c>
      <c r="C91" s="16">
        <v>0</v>
      </c>
      <c r="D91" s="16">
        <v>10000</v>
      </c>
      <c r="E91" s="16"/>
      <c r="F91" s="16"/>
      <c r="G91" s="31">
        <v>10000</v>
      </c>
      <c r="H91" s="16">
        <v>40000</v>
      </c>
      <c r="I91" s="23">
        <f t="shared" si="39"/>
        <v>400</v>
      </c>
    </row>
    <row r="92" spans="1:9" ht="36" outlineLevel="3">
      <c r="A92" s="22" t="s">
        <v>152</v>
      </c>
      <c r="B92" s="3" t="s">
        <v>153</v>
      </c>
      <c r="C92" s="16">
        <v>0</v>
      </c>
      <c r="D92" s="16">
        <v>20000</v>
      </c>
      <c r="E92" s="16">
        <v>0</v>
      </c>
      <c r="F92" s="16">
        <v>0</v>
      </c>
      <c r="G92" s="32">
        <v>20000</v>
      </c>
      <c r="H92" s="16">
        <v>20000</v>
      </c>
      <c r="I92" s="23">
        <f t="shared" si="39"/>
        <v>100</v>
      </c>
    </row>
    <row r="93" spans="1:9" ht="24" outlineLevel="3">
      <c r="A93" s="22" t="s">
        <v>338</v>
      </c>
      <c r="B93" s="3" t="s">
        <v>340</v>
      </c>
      <c r="C93" s="16">
        <f>C94</f>
        <v>0</v>
      </c>
      <c r="D93" s="16">
        <f t="shared" ref="D93:H93" si="50">D94</f>
        <v>0</v>
      </c>
      <c r="E93" s="16">
        <f t="shared" si="50"/>
        <v>0</v>
      </c>
      <c r="F93" s="16">
        <f t="shared" si="50"/>
        <v>0</v>
      </c>
      <c r="G93" s="16">
        <f t="shared" si="50"/>
        <v>0</v>
      </c>
      <c r="H93" s="16">
        <f t="shared" si="50"/>
        <v>30000</v>
      </c>
      <c r="I93" s="23">
        <v>0</v>
      </c>
    </row>
    <row r="94" spans="1:9" ht="48" outlineLevel="3">
      <c r="A94" s="22" t="s">
        <v>337</v>
      </c>
      <c r="B94" s="3" t="s">
        <v>339</v>
      </c>
      <c r="C94" s="16">
        <v>0</v>
      </c>
      <c r="D94" s="16">
        <v>0</v>
      </c>
      <c r="E94" s="16"/>
      <c r="F94" s="16"/>
      <c r="G94" s="32">
        <v>0</v>
      </c>
      <c r="H94" s="16">
        <v>30000</v>
      </c>
      <c r="I94" s="23">
        <v>0</v>
      </c>
    </row>
    <row r="95" spans="1:9" ht="72" outlineLevel="2">
      <c r="A95" s="22" t="s">
        <v>154</v>
      </c>
      <c r="B95" s="3" t="s">
        <v>155</v>
      </c>
      <c r="C95" s="16">
        <v>0</v>
      </c>
      <c r="D95" s="16">
        <v>2107</v>
      </c>
      <c r="E95" s="16">
        <v>0</v>
      </c>
      <c r="F95" s="16">
        <v>0</v>
      </c>
      <c r="G95" s="32">
        <v>2107</v>
      </c>
      <c r="H95" s="16">
        <v>2107.11</v>
      </c>
      <c r="I95" s="23">
        <f t="shared" si="39"/>
        <v>100.00522069292835</v>
      </c>
    </row>
    <row r="96" spans="1:9" ht="36" outlineLevel="2">
      <c r="A96" s="22" t="s">
        <v>156</v>
      </c>
      <c r="B96" s="3" t="s">
        <v>157</v>
      </c>
      <c r="C96" s="16">
        <f>C97</f>
        <v>0</v>
      </c>
      <c r="D96" s="16">
        <f t="shared" ref="D96:H96" si="51">D97</f>
        <v>38250</v>
      </c>
      <c r="E96" s="16">
        <f t="shared" si="51"/>
        <v>10000</v>
      </c>
      <c r="F96" s="16">
        <f t="shared" si="51"/>
        <v>3000</v>
      </c>
      <c r="G96" s="31">
        <f t="shared" si="51"/>
        <v>38250</v>
      </c>
      <c r="H96" s="16">
        <f t="shared" si="51"/>
        <v>39250</v>
      </c>
      <c r="I96" s="23">
        <f t="shared" si="39"/>
        <v>102.61437908496731</v>
      </c>
    </row>
    <row r="97" spans="1:9" ht="36" outlineLevel="3">
      <c r="A97" s="22" t="s">
        <v>158</v>
      </c>
      <c r="B97" s="3" t="s">
        <v>159</v>
      </c>
      <c r="C97" s="16">
        <v>0</v>
      </c>
      <c r="D97" s="16">
        <v>38250</v>
      </c>
      <c r="E97" s="16">
        <v>10000</v>
      </c>
      <c r="F97" s="16">
        <v>3000</v>
      </c>
      <c r="G97" s="32">
        <v>38250</v>
      </c>
      <c r="H97" s="16">
        <v>39250</v>
      </c>
      <c r="I97" s="23">
        <f t="shared" si="39"/>
        <v>102.61437908496731</v>
      </c>
    </row>
    <row r="98" spans="1:9" ht="84" outlineLevel="2">
      <c r="A98" s="22" t="s">
        <v>160</v>
      </c>
      <c r="B98" s="3" t="s">
        <v>161</v>
      </c>
      <c r="C98" s="16">
        <f>C99</f>
        <v>0</v>
      </c>
      <c r="D98" s="16">
        <f t="shared" ref="D98:H98" si="52">D99</f>
        <v>63140</v>
      </c>
      <c r="E98" s="16">
        <f t="shared" si="52"/>
        <v>0</v>
      </c>
      <c r="F98" s="16">
        <f t="shared" si="52"/>
        <v>0</v>
      </c>
      <c r="G98" s="31">
        <f t="shared" si="52"/>
        <v>63140</v>
      </c>
      <c r="H98" s="16">
        <f t="shared" si="52"/>
        <v>63141.19</v>
      </c>
      <c r="I98" s="23">
        <f t="shared" si="39"/>
        <v>100.0018847006652</v>
      </c>
    </row>
    <row r="99" spans="1:9" ht="96" outlineLevel="3">
      <c r="A99" s="22" t="s">
        <v>162</v>
      </c>
      <c r="B99" s="3" t="s">
        <v>163</v>
      </c>
      <c r="C99" s="16">
        <v>0</v>
      </c>
      <c r="D99" s="16">
        <v>63140</v>
      </c>
      <c r="E99" s="16">
        <v>0</v>
      </c>
      <c r="F99" s="16">
        <v>0</v>
      </c>
      <c r="G99" s="32">
        <v>63140</v>
      </c>
      <c r="H99" s="16">
        <v>63141.19</v>
      </c>
      <c r="I99" s="23">
        <f t="shared" si="39"/>
        <v>100.0018847006652</v>
      </c>
    </row>
    <row r="100" spans="1:9" ht="24" outlineLevel="2">
      <c r="A100" s="22" t="s">
        <v>164</v>
      </c>
      <c r="B100" s="3" t="s">
        <v>165</v>
      </c>
      <c r="C100" s="16">
        <f>C101</f>
        <v>0</v>
      </c>
      <c r="D100" s="16">
        <f t="shared" ref="D100:H100" si="53">D101</f>
        <v>312157</v>
      </c>
      <c r="E100" s="16">
        <f t="shared" si="53"/>
        <v>80500</v>
      </c>
      <c r="F100" s="16">
        <f t="shared" si="53"/>
        <v>0</v>
      </c>
      <c r="G100" s="31">
        <f t="shared" si="53"/>
        <v>312157</v>
      </c>
      <c r="H100" s="16">
        <f t="shared" si="53"/>
        <v>312158.18</v>
      </c>
      <c r="I100" s="23">
        <f t="shared" si="39"/>
        <v>100.00037801490916</v>
      </c>
    </row>
    <row r="101" spans="1:9" ht="48" outlineLevel="3">
      <c r="A101" s="22" t="s">
        <v>166</v>
      </c>
      <c r="B101" s="3" t="s">
        <v>167</v>
      </c>
      <c r="C101" s="16">
        <v>0</v>
      </c>
      <c r="D101" s="16">
        <v>312157</v>
      </c>
      <c r="E101" s="16">
        <v>80500</v>
      </c>
      <c r="F101" s="16">
        <v>0</v>
      </c>
      <c r="G101" s="32">
        <v>312157</v>
      </c>
      <c r="H101" s="16">
        <v>312158.18</v>
      </c>
      <c r="I101" s="23">
        <f t="shared" si="39"/>
        <v>100.00037801490916</v>
      </c>
    </row>
    <row r="102" spans="1:9" ht="84" outlineLevel="2">
      <c r="A102" s="22" t="s">
        <v>168</v>
      </c>
      <c r="B102" s="3" t="s">
        <v>169</v>
      </c>
      <c r="C102" s="16">
        <v>0</v>
      </c>
      <c r="D102" s="16">
        <v>341320.18</v>
      </c>
      <c r="E102" s="16">
        <v>28200</v>
      </c>
      <c r="F102" s="16">
        <v>224880</v>
      </c>
      <c r="G102" s="32">
        <v>341320.18</v>
      </c>
      <c r="H102" s="16">
        <v>346925.14</v>
      </c>
      <c r="I102" s="23">
        <f t="shared" si="39"/>
        <v>101.64214140517565</v>
      </c>
    </row>
    <row r="103" spans="1:9" ht="36" outlineLevel="2">
      <c r="A103" s="22" t="s">
        <v>170</v>
      </c>
      <c r="B103" s="3" t="s">
        <v>171</v>
      </c>
      <c r="C103" s="16">
        <f>C104</f>
        <v>608000</v>
      </c>
      <c r="D103" s="16">
        <f t="shared" ref="D103:H103" si="54">D104</f>
        <v>608000</v>
      </c>
      <c r="E103" s="16">
        <f t="shared" si="54"/>
        <v>152000</v>
      </c>
      <c r="F103" s="16">
        <f t="shared" si="54"/>
        <v>152000</v>
      </c>
      <c r="G103" s="31">
        <f t="shared" si="54"/>
        <v>608000</v>
      </c>
      <c r="H103" s="16">
        <f t="shared" si="54"/>
        <v>622049.03</v>
      </c>
      <c r="I103" s="23">
        <f t="shared" si="39"/>
        <v>102.3106957236842</v>
      </c>
    </row>
    <row r="104" spans="1:9" ht="48" outlineLevel="3">
      <c r="A104" s="22" t="s">
        <v>172</v>
      </c>
      <c r="B104" s="3" t="s">
        <v>173</v>
      </c>
      <c r="C104" s="16">
        <v>608000</v>
      </c>
      <c r="D104" s="16">
        <v>608000</v>
      </c>
      <c r="E104" s="16">
        <v>152000</v>
      </c>
      <c r="F104" s="16">
        <v>152000</v>
      </c>
      <c r="G104" s="32">
        <v>608000</v>
      </c>
      <c r="H104" s="16">
        <v>622049.03</v>
      </c>
      <c r="I104" s="23">
        <f t="shared" si="39"/>
        <v>102.3106957236842</v>
      </c>
    </row>
    <row r="105" spans="1:9" s="28" customFormat="1" ht="24" outlineLevel="1">
      <c r="A105" s="13" t="s">
        <v>174</v>
      </c>
      <c r="B105" s="18" t="s">
        <v>175</v>
      </c>
      <c r="C105" s="19">
        <f>C106+C108</f>
        <v>0</v>
      </c>
      <c r="D105" s="19">
        <f t="shared" ref="D105:H105" si="55">D106+D108</f>
        <v>5002158</v>
      </c>
      <c r="E105" s="19">
        <f t="shared" si="55"/>
        <v>0</v>
      </c>
      <c r="F105" s="19">
        <f t="shared" si="55"/>
        <v>0</v>
      </c>
      <c r="G105" s="39">
        <f t="shared" si="55"/>
        <v>5002158</v>
      </c>
      <c r="H105" s="19">
        <f t="shared" si="55"/>
        <v>5005079.54</v>
      </c>
      <c r="I105" s="20">
        <f t="shared" si="39"/>
        <v>100.05840559214643</v>
      </c>
    </row>
    <row r="106" spans="1:9" ht="24" outlineLevel="2">
      <c r="A106" s="22" t="s">
        <v>176</v>
      </c>
      <c r="B106" s="3" t="s">
        <v>177</v>
      </c>
      <c r="C106" s="16">
        <f>C107</f>
        <v>0</v>
      </c>
      <c r="D106" s="16">
        <f t="shared" ref="D106:H106" si="56">D107</f>
        <v>0</v>
      </c>
      <c r="E106" s="16">
        <f t="shared" si="56"/>
        <v>0</v>
      </c>
      <c r="F106" s="16">
        <f t="shared" si="56"/>
        <v>0</v>
      </c>
      <c r="G106" s="31">
        <f t="shared" si="56"/>
        <v>0</v>
      </c>
      <c r="H106" s="16">
        <f t="shared" si="56"/>
        <v>2921.34</v>
      </c>
      <c r="I106" s="23">
        <v>0</v>
      </c>
    </row>
    <row r="107" spans="1:9" ht="36" outlineLevel="3">
      <c r="A107" s="22" t="s">
        <v>178</v>
      </c>
      <c r="B107" s="3" t="s">
        <v>179</v>
      </c>
      <c r="C107" s="16">
        <v>0</v>
      </c>
      <c r="D107" s="16">
        <v>0</v>
      </c>
      <c r="E107" s="16">
        <v>0</v>
      </c>
      <c r="F107" s="16">
        <v>0</v>
      </c>
      <c r="G107" s="32">
        <f t="shared" si="47"/>
        <v>0</v>
      </c>
      <c r="H107" s="16">
        <v>2921.34</v>
      </c>
      <c r="I107" s="23">
        <v>0</v>
      </c>
    </row>
    <row r="108" spans="1:9" ht="24" outlineLevel="2">
      <c r="A108" s="22" t="s">
        <v>180</v>
      </c>
      <c r="B108" s="3" t="s">
        <v>181</v>
      </c>
      <c r="C108" s="16">
        <f>C109</f>
        <v>0</v>
      </c>
      <c r="D108" s="16">
        <f t="shared" ref="D108:H108" si="57">D109</f>
        <v>5002158</v>
      </c>
      <c r="E108" s="16">
        <f t="shared" si="57"/>
        <v>0</v>
      </c>
      <c r="F108" s="16">
        <f t="shared" si="57"/>
        <v>0</v>
      </c>
      <c r="G108" s="31">
        <f t="shared" si="57"/>
        <v>5002158</v>
      </c>
      <c r="H108" s="16">
        <f t="shared" si="57"/>
        <v>5002158.2</v>
      </c>
      <c r="I108" s="23">
        <f t="shared" si="39"/>
        <v>100.00000399827435</v>
      </c>
    </row>
    <row r="109" spans="1:9" ht="24" outlineLevel="3">
      <c r="A109" s="22" t="s">
        <v>182</v>
      </c>
      <c r="B109" s="3" t="s">
        <v>183</v>
      </c>
      <c r="C109" s="16">
        <v>0</v>
      </c>
      <c r="D109" s="16">
        <v>5002158</v>
      </c>
      <c r="E109" s="16">
        <v>0</v>
      </c>
      <c r="F109" s="16">
        <v>0</v>
      </c>
      <c r="G109" s="32">
        <v>5002158</v>
      </c>
      <c r="H109" s="16">
        <v>5002158.2</v>
      </c>
      <c r="I109" s="23">
        <f t="shared" si="39"/>
        <v>100.00000399827435</v>
      </c>
    </row>
    <row r="110" spans="1:9" s="28" customFormat="1" ht="24">
      <c r="A110" s="13" t="s">
        <v>184</v>
      </c>
      <c r="B110" s="18" t="s">
        <v>185</v>
      </c>
      <c r="C110" s="19">
        <f>C111+C188+C192+C197</f>
        <v>280387666.44</v>
      </c>
      <c r="D110" s="19">
        <f>D111+D188+D192+D197</f>
        <v>354192572.99000001</v>
      </c>
      <c r="E110" s="19">
        <f>E111+E188+E192+E197</f>
        <v>34867212.060000002</v>
      </c>
      <c r="F110" s="19">
        <f>F111+F188+F192+F197</f>
        <v>48029255.560000002</v>
      </c>
      <c r="G110" s="39">
        <f>G111+G188+G192+G197</f>
        <v>355052772.99000001</v>
      </c>
      <c r="H110" s="19">
        <f>H111+H188+H192+H197</f>
        <v>335039395.78999996</v>
      </c>
      <c r="I110" s="20">
        <f t="shared" si="39"/>
        <v>94.363266893689712</v>
      </c>
    </row>
    <row r="111" spans="1:9" s="28" customFormat="1" ht="60" outlineLevel="1">
      <c r="A111" s="13" t="s">
        <v>186</v>
      </c>
      <c r="B111" s="18" t="s">
        <v>187</v>
      </c>
      <c r="C111" s="19">
        <f>C112+C117+C144+C177</f>
        <v>280387666.44</v>
      </c>
      <c r="D111" s="19">
        <f>D112+D117+D144+D177</f>
        <v>353611383.48000002</v>
      </c>
      <c r="E111" s="19">
        <f>E112+E117+E144+E177</f>
        <v>34782746.469999999</v>
      </c>
      <c r="F111" s="19">
        <f>F112+F117+F144+F177</f>
        <v>47732531.640000001</v>
      </c>
      <c r="G111" s="39">
        <f>G112+G117+G144+G177</f>
        <v>354471583.48000002</v>
      </c>
      <c r="H111" s="19">
        <f>H112+H117+H144+H177</f>
        <v>344774423.92000002</v>
      </c>
      <c r="I111" s="20">
        <f t="shared" si="39"/>
        <v>97.264333726049685</v>
      </c>
    </row>
    <row r="112" spans="1:9" ht="24" outlineLevel="2">
      <c r="A112" s="22" t="s">
        <v>188</v>
      </c>
      <c r="B112" s="3" t="s">
        <v>189</v>
      </c>
      <c r="C112" s="16">
        <f>C113</f>
        <v>110245800</v>
      </c>
      <c r="D112" s="16">
        <f>D113+D115</f>
        <v>116099300</v>
      </c>
      <c r="E112" s="16">
        <f t="shared" ref="E112:H112" si="58">E113+E115</f>
        <v>27561600</v>
      </c>
      <c r="F112" s="16">
        <f t="shared" si="58"/>
        <v>33073800</v>
      </c>
      <c r="G112" s="16">
        <f t="shared" si="58"/>
        <v>116099300</v>
      </c>
      <c r="H112" s="16">
        <f t="shared" si="58"/>
        <v>116099300</v>
      </c>
      <c r="I112" s="23">
        <f t="shared" si="39"/>
        <v>100</v>
      </c>
    </row>
    <row r="113" spans="1:9" ht="24" outlineLevel="3">
      <c r="A113" s="22" t="s">
        <v>190</v>
      </c>
      <c r="B113" s="3" t="s">
        <v>191</v>
      </c>
      <c r="C113" s="16">
        <f>C114</f>
        <v>110245800</v>
      </c>
      <c r="D113" s="16">
        <f t="shared" ref="D113:H113" si="59">D114</f>
        <v>110245800</v>
      </c>
      <c r="E113" s="16">
        <f t="shared" si="59"/>
        <v>27561600</v>
      </c>
      <c r="F113" s="16">
        <f t="shared" si="59"/>
        <v>33073800</v>
      </c>
      <c r="G113" s="31">
        <f t="shared" si="59"/>
        <v>110245800</v>
      </c>
      <c r="H113" s="16">
        <f t="shared" si="59"/>
        <v>110245800</v>
      </c>
      <c r="I113" s="23">
        <f t="shared" si="39"/>
        <v>100</v>
      </c>
    </row>
    <row r="114" spans="1:9" ht="36" outlineLevel="4">
      <c r="A114" s="22" t="s">
        <v>192</v>
      </c>
      <c r="B114" s="3" t="s">
        <v>193</v>
      </c>
      <c r="C114" s="16">
        <v>110245800</v>
      </c>
      <c r="D114" s="16">
        <v>110245800</v>
      </c>
      <c r="E114" s="16">
        <v>27561600</v>
      </c>
      <c r="F114" s="16">
        <v>33073800</v>
      </c>
      <c r="G114" s="32">
        <v>110245800</v>
      </c>
      <c r="H114" s="16">
        <v>110245800</v>
      </c>
      <c r="I114" s="23">
        <f t="shared" si="39"/>
        <v>100</v>
      </c>
    </row>
    <row r="115" spans="1:9" ht="17.25" customHeight="1" outlineLevel="4">
      <c r="A115" s="22" t="s">
        <v>324</v>
      </c>
      <c r="B115" s="3" t="s">
        <v>325</v>
      </c>
      <c r="C115" s="16">
        <f>C116</f>
        <v>0</v>
      </c>
      <c r="D115" s="16">
        <f>D116</f>
        <v>5853500</v>
      </c>
      <c r="E115" s="16">
        <f t="shared" ref="E115:H115" si="60">E116</f>
        <v>0</v>
      </c>
      <c r="F115" s="16">
        <f t="shared" si="60"/>
        <v>0</v>
      </c>
      <c r="G115" s="16">
        <f t="shared" si="60"/>
        <v>5853500</v>
      </c>
      <c r="H115" s="16">
        <f t="shared" si="60"/>
        <v>5853500</v>
      </c>
      <c r="I115" s="23">
        <f t="shared" si="39"/>
        <v>100</v>
      </c>
    </row>
    <row r="116" spans="1:9" ht="24" outlineLevel="4">
      <c r="A116" s="22" t="s">
        <v>323</v>
      </c>
      <c r="B116" s="3" t="s">
        <v>322</v>
      </c>
      <c r="C116" s="16">
        <v>0</v>
      </c>
      <c r="D116" s="16">
        <v>5853500</v>
      </c>
      <c r="E116" s="16"/>
      <c r="F116" s="16"/>
      <c r="G116" s="32">
        <v>5853500</v>
      </c>
      <c r="H116" s="16">
        <v>5853500</v>
      </c>
      <c r="I116" s="23">
        <f t="shared" si="39"/>
        <v>100</v>
      </c>
    </row>
    <row r="117" spans="1:9" ht="36" outlineLevel="2">
      <c r="A117" s="22" t="s">
        <v>194</v>
      </c>
      <c r="B117" s="3" t="s">
        <v>195</v>
      </c>
      <c r="C117" s="16">
        <f>C118+C122+C124+C128+C132</f>
        <v>7632600</v>
      </c>
      <c r="D117" s="46">
        <f t="shared" ref="D117:H117" si="61">D118+D122+D124+D128+D132</f>
        <v>43544056.620000005</v>
      </c>
      <c r="E117" s="16">
        <f t="shared" si="61"/>
        <v>94500</v>
      </c>
      <c r="F117" s="16">
        <f t="shared" si="61"/>
        <v>2733238.85</v>
      </c>
      <c r="G117" s="31">
        <f t="shared" si="61"/>
        <v>43544056.619999997</v>
      </c>
      <c r="H117" s="16">
        <f t="shared" si="61"/>
        <v>38384719.949999996</v>
      </c>
      <c r="I117" s="23">
        <f t="shared" ref="I117:I176" si="62">H117/G117*100</f>
        <v>88.15145608728082</v>
      </c>
    </row>
    <row r="118" spans="1:9" ht="48" outlineLevel="3">
      <c r="A118" s="22" t="s">
        <v>196</v>
      </c>
      <c r="B118" s="3" t="s">
        <v>197</v>
      </c>
      <c r="C118" s="16">
        <f>C119</f>
        <v>0</v>
      </c>
      <c r="D118" s="16">
        <f t="shared" ref="D118:H118" si="63">D119</f>
        <v>10898456.140000001</v>
      </c>
      <c r="E118" s="16">
        <f t="shared" si="63"/>
        <v>0</v>
      </c>
      <c r="F118" s="16">
        <f t="shared" si="63"/>
        <v>0</v>
      </c>
      <c r="G118" s="31">
        <f t="shared" si="63"/>
        <v>10342058.559999999</v>
      </c>
      <c r="H118" s="16">
        <f t="shared" si="63"/>
        <v>10342058.559999999</v>
      </c>
      <c r="I118" s="23">
        <f t="shared" si="62"/>
        <v>100</v>
      </c>
    </row>
    <row r="119" spans="1:9" ht="48" outlineLevel="4">
      <c r="A119" s="22" t="s">
        <v>198</v>
      </c>
      <c r="B119" s="3" t="s">
        <v>199</v>
      </c>
      <c r="C119" s="16">
        <f>C120+C121</f>
        <v>0</v>
      </c>
      <c r="D119" s="16">
        <f t="shared" ref="D119:H119" si="64">D120+D121</f>
        <v>10898456.140000001</v>
      </c>
      <c r="E119" s="16">
        <f t="shared" si="64"/>
        <v>0</v>
      </c>
      <c r="F119" s="16">
        <f t="shared" si="64"/>
        <v>0</v>
      </c>
      <c r="G119" s="31">
        <f t="shared" si="64"/>
        <v>10342058.559999999</v>
      </c>
      <c r="H119" s="16">
        <f t="shared" si="64"/>
        <v>10342058.559999999</v>
      </c>
      <c r="I119" s="23">
        <f t="shared" si="62"/>
        <v>100</v>
      </c>
    </row>
    <row r="120" spans="1:9" ht="48" outlineLevel="7">
      <c r="A120" s="22"/>
      <c r="B120" s="3" t="s">
        <v>286</v>
      </c>
      <c r="C120" s="16">
        <v>0</v>
      </c>
      <c r="D120" s="16">
        <v>3607900</v>
      </c>
      <c r="E120" s="16">
        <v>0</v>
      </c>
      <c r="F120" s="16">
        <v>0</v>
      </c>
      <c r="G120" s="32">
        <v>3607900</v>
      </c>
      <c r="H120" s="31">
        <v>3607900</v>
      </c>
      <c r="I120" s="23">
        <f t="shared" si="62"/>
        <v>100</v>
      </c>
    </row>
    <row r="121" spans="1:9" ht="36" outlineLevel="7">
      <c r="A121" s="22"/>
      <c r="B121" s="3" t="s">
        <v>287</v>
      </c>
      <c r="C121" s="16">
        <v>0</v>
      </c>
      <c r="D121" s="16">
        <v>7290556.1399999997</v>
      </c>
      <c r="E121" s="16">
        <v>0</v>
      </c>
      <c r="F121" s="16">
        <v>0</v>
      </c>
      <c r="G121" s="32">
        <v>6734158.5599999996</v>
      </c>
      <c r="H121" s="16">
        <v>6734158.5599999996</v>
      </c>
      <c r="I121" s="23">
        <f t="shared" si="62"/>
        <v>100</v>
      </c>
    </row>
    <row r="122" spans="1:9" ht="36" outlineLevel="3">
      <c r="A122" s="22" t="s">
        <v>200</v>
      </c>
      <c r="B122" s="3" t="s">
        <v>201</v>
      </c>
      <c r="C122" s="16">
        <v>0</v>
      </c>
      <c r="D122" s="16">
        <f>D123</f>
        <v>453200</v>
      </c>
      <c r="E122" s="16">
        <f t="shared" ref="E122:H122" si="65">E123</f>
        <v>0</v>
      </c>
      <c r="F122" s="16">
        <f t="shared" si="65"/>
        <v>0</v>
      </c>
      <c r="G122" s="31">
        <f t="shared" si="65"/>
        <v>453200</v>
      </c>
      <c r="H122" s="16">
        <f t="shared" si="65"/>
        <v>453198.79</v>
      </c>
      <c r="I122" s="23">
        <f t="shared" si="62"/>
        <v>99.999733009708734</v>
      </c>
    </row>
    <row r="123" spans="1:9" ht="36" outlineLevel="4">
      <c r="A123" s="22" t="s">
        <v>202</v>
      </c>
      <c r="B123" s="3" t="s">
        <v>203</v>
      </c>
      <c r="C123" s="16">
        <v>0</v>
      </c>
      <c r="D123" s="16">
        <v>453200</v>
      </c>
      <c r="E123" s="16">
        <v>0</v>
      </c>
      <c r="F123" s="16">
        <v>0</v>
      </c>
      <c r="G123" s="32">
        <v>453200</v>
      </c>
      <c r="H123" s="16">
        <v>453198.79</v>
      </c>
      <c r="I123" s="23">
        <f t="shared" si="62"/>
        <v>99.999733009708734</v>
      </c>
    </row>
    <row r="124" spans="1:9" ht="24" outlineLevel="3">
      <c r="A124" s="22" t="s">
        <v>204</v>
      </c>
      <c r="B124" s="3" t="s">
        <v>205</v>
      </c>
      <c r="C124" s="16">
        <f>C125</f>
        <v>0</v>
      </c>
      <c r="D124" s="16">
        <f t="shared" ref="D124:H124" si="66">D125</f>
        <v>200000</v>
      </c>
      <c r="E124" s="16">
        <f t="shared" si="66"/>
        <v>0</v>
      </c>
      <c r="F124" s="16">
        <f t="shared" si="66"/>
        <v>200000</v>
      </c>
      <c r="G124" s="31">
        <f t="shared" si="66"/>
        <v>200000</v>
      </c>
      <c r="H124" s="16">
        <f t="shared" si="66"/>
        <v>200000</v>
      </c>
      <c r="I124" s="23">
        <f t="shared" si="62"/>
        <v>100</v>
      </c>
    </row>
    <row r="125" spans="1:9" ht="36" outlineLevel="4">
      <c r="A125" s="22" t="s">
        <v>206</v>
      </c>
      <c r="B125" s="3" t="s">
        <v>207</v>
      </c>
      <c r="C125" s="16">
        <f>C126+C127</f>
        <v>0</v>
      </c>
      <c r="D125" s="16">
        <f t="shared" ref="D125:H125" si="67">D126+D127</f>
        <v>200000</v>
      </c>
      <c r="E125" s="16">
        <f t="shared" si="67"/>
        <v>0</v>
      </c>
      <c r="F125" s="16">
        <f t="shared" si="67"/>
        <v>200000</v>
      </c>
      <c r="G125" s="31">
        <f t="shared" si="67"/>
        <v>200000</v>
      </c>
      <c r="H125" s="16">
        <f t="shared" si="67"/>
        <v>200000</v>
      </c>
      <c r="I125" s="23">
        <f t="shared" si="62"/>
        <v>100</v>
      </c>
    </row>
    <row r="126" spans="1:9" ht="48" outlineLevel="7">
      <c r="A126" s="22"/>
      <c r="B126" s="3" t="s">
        <v>208</v>
      </c>
      <c r="C126" s="16">
        <v>0</v>
      </c>
      <c r="D126" s="16">
        <v>100000</v>
      </c>
      <c r="E126" s="16">
        <v>0</v>
      </c>
      <c r="F126" s="16">
        <v>100000</v>
      </c>
      <c r="G126" s="32">
        <f t="shared" ref="G126:G166" si="68">E126+F126</f>
        <v>100000</v>
      </c>
      <c r="H126" s="16">
        <v>100000</v>
      </c>
      <c r="I126" s="23">
        <f t="shared" si="62"/>
        <v>100</v>
      </c>
    </row>
    <row r="127" spans="1:9" ht="48" outlineLevel="7">
      <c r="A127" s="22"/>
      <c r="B127" s="3" t="s">
        <v>209</v>
      </c>
      <c r="C127" s="16">
        <v>0</v>
      </c>
      <c r="D127" s="16">
        <v>100000</v>
      </c>
      <c r="E127" s="16">
        <v>0</v>
      </c>
      <c r="F127" s="16">
        <v>100000</v>
      </c>
      <c r="G127" s="32">
        <f t="shared" si="68"/>
        <v>100000</v>
      </c>
      <c r="H127" s="16">
        <v>100000</v>
      </c>
      <c r="I127" s="23">
        <f t="shared" si="62"/>
        <v>100</v>
      </c>
    </row>
    <row r="128" spans="1:9" ht="36" outlineLevel="3">
      <c r="A128" s="22" t="s">
        <v>210</v>
      </c>
      <c r="B128" s="3" t="s">
        <v>211</v>
      </c>
      <c r="C128" s="16">
        <f>C129</f>
        <v>0</v>
      </c>
      <c r="D128" s="16">
        <f t="shared" ref="D128:H128" si="69">D129</f>
        <v>5633270.8399999999</v>
      </c>
      <c r="E128" s="16">
        <f t="shared" si="69"/>
        <v>0</v>
      </c>
      <c r="F128" s="16">
        <f t="shared" si="69"/>
        <v>0</v>
      </c>
      <c r="G128" s="31">
        <f t="shared" si="69"/>
        <v>5633270.8399999999</v>
      </c>
      <c r="H128" s="16">
        <f t="shared" si="69"/>
        <v>5633270.8399999999</v>
      </c>
      <c r="I128" s="23">
        <f t="shared" si="62"/>
        <v>100</v>
      </c>
    </row>
    <row r="129" spans="1:11" ht="48" outlineLevel="4">
      <c r="A129" s="22" t="s">
        <v>212</v>
      </c>
      <c r="B129" s="3" t="s">
        <v>213</v>
      </c>
      <c r="C129" s="16">
        <f>C130+C131</f>
        <v>0</v>
      </c>
      <c r="D129" s="16">
        <f t="shared" ref="D129:H129" si="70">D130+D131</f>
        <v>5633270.8399999999</v>
      </c>
      <c r="E129" s="16">
        <f t="shared" si="70"/>
        <v>0</v>
      </c>
      <c r="F129" s="16">
        <f t="shared" si="70"/>
        <v>0</v>
      </c>
      <c r="G129" s="31">
        <f t="shared" si="70"/>
        <v>5633270.8399999999</v>
      </c>
      <c r="H129" s="16">
        <f t="shared" si="70"/>
        <v>5633270.8399999999</v>
      </c>
      <c r="I129" s="23">
        <f t="shared" si="62"/>
        <v>100</v>
      </c>
    </row>
    <row r="130" spans="1:11" ht="41.25" customHeight="1" outlineLevel="7">
      <c r="A130" s="22"/>
      <c r="B130" s="3" t="s">
        <v>341</v>
      </c>
      <c r="C130" s="16">
        <v>0</v>
      </c>
      <c r="D130" s="16">
        <v>4442191.13</v>
      </c>
      <c r="E130" s="16">
        <v>0</v>
      </c>
      <c r="F130" s="16">
        <v>0</v>
      </c>
      <c r="G130" s="32">
        <v>4442191.13</v>
      </c>
      <c r="H130" s="16">
        <v>4442191.13</v>
      </c>
      <c r="I130" s="23">
        <f t="shared" si="62"/>
        <v>100</v>
      </c>
    </row>
    <row r="131" spans="1:11" ht="54.75" customHeight="1" outlineLevel="7">
      <c r="A131" s="22"/>
      <c r="B131" s="3" t="s">
        <v>342</v>
      </c>
      <c r="C131" s="16">
        <v>0</v>
      </c>
      <c r="D131" s="16">
        <v>1191079.71</v>
      </c>
      <c r="E131" s="16">
        <v>0</v>
      </c>
      <c r="F131" s="16">
        <v>0</v>
      </c>
      <c r="G131" s="32">
        <v>1191079.71</v>
      </c>
      <c r="H131" s="16">
        <v>1191079.71</v>
      </c>
      <c r="I131" s="23">
        <f t="shared" si="62"/>
        <v>100</v>
      </c>
    </row>
    <row r="132" spans="1:11" ht="24" outlineLevel="3">
      <c r="A132" s="22" t="s">
        <v>214</v>
      </c>
      <c r="B132" s="3" t="s">
        <v>215</v>
      </c>
      <c r="C132" s="16">
        <f>C133</f>
        <v>7632600</v>
      </c>
      <c r="D132" s="46">
        <f t="shared" ref="D132:H132" si="71">D133</f>
        <v>26359129.640000001</v>
      </c>
      <c r="E132" s="16">
        <f t="shared" si="71"/>
        <v>94500</v>
      </c>
      <c r="F132" s="16">
        <f t="shared" si="71"/>
        <v>2533238.85</v>
      </c>
      <c r="G132" s="31">
        <f t="shared" si="71"/>
        <v>26915527.219999999</v>
      </c>
      <c r="H132" s="16">
        <f t="shared" si="71"/>
        <v>21756191.759999998</v>
      </c>
      <c r="I132" s="23">
        <f t="shared" si="62"/>
        <v>80.831378788054067</v>
      </c>
    </row>
    <row r="133" spans="1:11" ht="24" outlineLevel="4">
      <c r="A133" s="22" t="s">
        <v>216</v>
      </c>
      <c r="B133" s="3" t="s">
        <v>217</v>
      </c>
      <c r="C133" s="16">
        <f>C134+C135+C136+C137+C138+C139+C140+C141+C142</f>
        <v>7632600</v>
      </c>
      <c r="D133" s="45">
        <f>D134+D135+D136+D137+D138+D139+D140+D141+D142+D143</f>
        <v>26359129.640000001</v>
      </c>
      <c r="E133" s="45">
        <f t="shared" ref="E133:F133" si="72">E134+E135+E136+E137+E141+E142+E143</f>
        <v>94500</v>
      </c>
      <c r="F133" s="45">
        <f t="shared" si="72"/>
        <v>2533238.85</v>
      </c>
      <c r="G133" s="45">
        <f>G134+G135+G136+G137+G141+G142+G143+G138+G139+G140</f>
        <v>26915527.219999999</v>
      </c>
      <c r="H133" s="45">
        <f>H134+H135+H136+H137+H141+H142+H143+H138+H139+H140</f>
        <v>21756191.759999998</v>
      </c>
      <c r="I133" s="23">
        <f t="shared" si="62"/>
        <v>80.831378788054067</v>
      </c>
    </row>
    <row r="134" spans="1:11" ht="36" outlineLevel="7">
      <c r="A134" s="22"/>
      <c r="B134" s="4" t="s">
        <v>288</v>
      </c>
      <c r="C134" s="16">
        <v>94500</v>
      </c>
      <c r="D134" s="46">
        <v>94500</v>
      </c>
      <c r="E134" s="16">
        <v>94500</v>
      </c>
      <c r="F134" s="16">
        <v>0</v>
      </c>
      <c r="G134" s="45">
        <v>94500</v>
      </c>
      <c r="H134" s="16">
        <v>94500</v>
      </c>
      <c r="I134" s="23">
        <f t="shared" si="62"/>
        <v>100</v>
      </c>
      <c r="J134" s="43"/>
    </row>
    <row r="135" spans="1:11" ht="24" outlineLevel="7">
      <c r="A135" s="22"/>
      <c r="B135" s="3" t="s">
        <v>289</v>
      </c>
      <c r="C135" s="16">
        <v>0</v>
      </c>
      <c r="D135" s="46">
        <v>1500000</v>
      </c>
      <c r="E135" s="16">
        <v>0</v>
      </c>
      <c r="F135" s="16">
        <v>0</v>
      </c>
      <c r="G135" s="45">
        <v>1500000</v>
      </c>
      <c r="H135" s="16">
        <v>1411522.5</v>
      </c>
      <c r="I135" s="23">
        <f t="shared" si="62"/>
        <v>94.101500000000001</v>
      </c>
    </row>
    <row r="136" spans="1:11" ht="48" outlineLevel="7">
      <c r="A136" s="22"/>
      <c r="B136" s="3" t="s">
        <v>290</v>
      </c>
      <c r="C136" s="16">
        <v>0</v>
      </c>
      <c r="D136" s="46">
        <v>16179078</v>
      </c>
      <c r="E136" s="16">
        <v>0</v>
      </c>
      <c r="F136" s="16">
        <v>0</v>
      </c>
      <c r="G136" s="45">
        <v>16179078</v>
      </c>
      <c r="H136" s="16">
        <v>15177929.91</v>
      </c>
      <c r="I136" s="23">
        <f t="shared" si="62"/>
        <v>93.81208193693115</v>
      </c>
      <c r="J136" s="43"/>
    </row>
    <row r="137" spans="1:11" ht="84" outlineLevel="7">
      <c r="A137" s="22"/>
      <c r="B137" s="4" t="s">
        <v>291</v>
      </c>
      <c r="C137" s="16">
        <v>7538100</v>
      </c>
      <c r="D137" s="46">
        <v>37800</v>
      </c>
      <c r="E137" s="16">
        <v>0</v>
      </c>
      <c r="F137" s="16">
        <v>0</v>
      </c>
      <c r="G137" s="55">
        <v>594197.57999999996</v>
      </c>
      <c r="H137" s="16">
        <v>0</v>
      </c>
      <c r="I137" s="23">
        <f t="shared" si="62"/>
        <v>0</v>
      </c>
      <c r="K137" s="43"/>
    </row>
    <row r="138" spans="1:11" ht="36" outlineLevel="7">
      <c r="A138" s="22"/>
      <c r="B138" s="4" t="s">
        <v>293</v>
      </c>
      <c r="C138" s="16">
        <v>0</v>
      </c>
      <c r="D138" s="42">
        <v>447329.46</v>
      </c>
      <c r="E138" s="16"/>
      <c r="F138" s="16"/>
      <c r="G138" s="44">
        <v>447329.46</v>
      </c>
      <c r="H138" s="16">
        <v>395936.11</v>
      </c>
      <c r="I138" s="23">
        <f t="shared" si="62"/>
        <v>88.51107414208758</v>
      </c>
    </row>
    <row r="139" spans="1:11" ht="36" outlineLevel="7">
      <c r="A139" s="22"/>
      <c r="B139" s="4" t="s">
        <v>294</v>
      </c>
      <c r="C139" s="16">
        <v>0</v>
      </c>
      <c r="D139" s="42">
        <v>331305.99</v>
      </c>
      <c r="E139" s="16"/>
      <c r="F139" s="16"/>
      <c r="G139" s="42">
        <v>331305.99</v>
      </c>
      <c r="H139" s="16">
        <v>314740.68</v>
      </c>
      <c r="I139" s="23">
        <f t="shared" si="62"/>
        <v>94.999996830724371</v>
      </c>
    </row>
    <row r="140" spans="1:11" ht="36" outlineLevel="7">
      <c r="A140" s="22"/>
      <c r="B140" s="4" t="s">
        <v>295</v>
      </c>
      <c r="C140" s="16">
        <v>0</v>
      </c>
      <c r="D140" s="42">
        <v>812364.55</v>
      </c>
      <c r="E140" s="16"/>
      <c r="F140" s="16"/>
      <c r="G140" s="42">
        <v>812364.55</v>
      </c>
      <c r="H140" s="16">
        <v>645314.11</v>
      </c>
      <c r="I140" s="23">
        <f t="shared" si="62"/>
        <v>79.436517755483052</v>
      </c>
    </row>
    <row r="141" spans="1:11" ht="36" outlineLevel="7">
      <c r="A141" s="22"/>
      <c r="B141" s="4" t="s">
        <v>292</v>
      </c>
      <c r="C141" s="16">
        <v>0</v>
      </c>
      <c r="D141" s="46">
        <v>2452923.04</v>
      </c>
      <c r="E141" s="16">
        <v>0</v>
      </c>
      <c r="F141" s="16">
        <v>2533238.85</v>
      </c>
      <c r="G141" s="45">
        <v>2452923.04</v>
      </c>
      <c r="H141" s="16">
        <v>2452923.04</v>
      </c>
      <c r="I141" s="23">
        <f t="shared" si="62"/>
        <v>100</v>
      </c>
    </row>
    <row r="142" spans="1:11" ht="60" outlineLevel="7">
      <c r="A142" s="22"/>
      <c r="B142" s="3" t="s">
        <v>296</v>
      </c>
      <c r="C142" s="16">
        <v>0</v>
      </c>
      <c r="D142" s="46">
        <v>4458828.5999999996</v>
      </c>
      <c r="E142" s="16">
        <v>0</v>
      </c>
      <c r="F142" s="16">
        <v>0</v>
      </c>
      <c r="G142" s="46">
        <v>4458828.5999999996</v>
      </c>
      <c r="H142" s="16">
        <v>1218325.4099999999</v>
      </c>
      <c r="I142" s="23">
        <f t="shared" si="62"/>
        <v>27.323889731935424</v>
      </c>
    </row>
    <row r="143" spans="1:11" ht="24" outlineLevel="7">
      <c r="A143" s="22"/>
      <c r="B143" s="3" t="s">
        <v>320</v>
      </c>
      <c r="C143" s="16">
        <v>0</v>
      </c>
      <c r="D143" s="46">
        <v>45000</v>
      </c>
      <c r="E143" s="16"/>
      <c r="F143" s="16"/>
      <c r="G143" s="32">
        <v>45000</v>
      </c>
      <c r="H143" s="16">
        <v>45000</v>
      </c>
      <c r="I143" s="23">
        <f t="shared" si="62"/>
        <v>100</v>
      </c>
    </row>
    <row r="144" spans="1:11" ht="24" outlineLevel="2">
      <c r="A144" s="22" t="s">
        <v>218</v>
      </c>
      <c r="B144" s="3" t="s">
        <v>219</v>
      </c>
      <c r="C144" s="16">
        <f>C145+C163+C165+C167+C171+C173</f>
        <v>152045200</v>
      </c>
      <c r="D144" s="46">
        <f t="shared" ref="D144:H144" si="73">D145+D163+D165+D167+D171+D173</f>
        <v>166389806.12</v>
      </c>
      <c r="E144" s="16">
        <f t="shared" si="73"/>
        <v>4090372.2199999997</v>
      </c>
      <c r="F144" s="16">
        <f t="shared" si="73"/>
        <v>9222327.25</v>
      </c>
      <c r="G144" s="31">
        <f t="shared" si="73"/>
        <v>167240006.12</v>
      </c>
      <c r="H144" s="16">
        <f t="shared" si="73"/>
        <v>166934097.80000001</v>
      </c>
      <c r="I144" s="23">
        <f t="shared" si="62"/>
        <v>99.81708424491417</v>
      </c>
    </row>
    <row r="145" spans="1:11" ht="36" outlineLevel="3">
      <c r="A145" s="22" t="s">
        <v>220</v>
      </c>
      <c r="B145" s="3" t="s">
        <v>221</v>
      </c>
      <c r="C145" s="16">
        <f>C146</f>
        <v>137933300</v>
      </c>
      <c r="D145" s="46">
        <f t="shared" ref="D145:H145" si="74">D146</f>
        <v>152080018</v>
      </c>
      <c r="E145" s="16">
        <f t="shared" si="74"/>
        <v>2825525.9</v>
      </c>
      <c r="F145" s="16">
        <f t="shared" si="74"/>
        <v>2965225.9</v>
      </c>
      <c r="G145" s="31">
        <f t="shared" si="74"/>
        <v>152930218</v>
      </c>
      <c r="H145" s="16">
        <f t="shared" si="74"/>
        <v>152712542.56999999</v>
      </c>
      <c r="I145" s="23">
        <f t="shared" si="62"/>
        <v>99.857663558682688</v>
      </c>
    </row>
    <row r="146" spans="1:11" ht="48" outlineLevel="4">
      <c r="A146" s="22" t="s">
        <v>222</v>
      </c>
      <c r="B146" s="3" t="s">
        <v>223</v>
      </c>
      <c r="C146" s="16">
        <f>C147+C148+C149+C150+C151+C152+C153+C154+C155+C156+C157+C158+C159+C160+C161+C162</f>
        <v>137933300</v>
      </c>
      <c r="D146" s="46">
        <f t="shared" ref="D146:H146" si="75">D147+D148+D149+D150+D151+D152+D153+D154+D155+D156+D157+D158+D159+D160+D161+D162</f>
        <v>152080018</v>
      </c>
      <c r="E146" s="16">
        <f t="shared" si="75"/>
        <v>2825525.9</v>
      </c>
      <c r="F146" s="16">
        <f t="shared" si="75"/>
        <v>2965225.9</v>
      </c>
      <c r="G146" s="31">
        <f t="shared" si="75"/>
        <v>152930218</v>
      </c>
      <c r="H146" s="16">
        <f t="shared" si="75"/>
        <v>152712542.56999999</v>
      </c>
      <c r="I146" s="23">
        <f t="shared" si="62"/>
        <v>99.857663558682688</v>
      </c>
    </row>
    <row r="147" spans="1:11" ht="36" outlineLevel="4">
      <c r="A147" s="22"/>
      <c r="B147" s="4" t="s">
        <v>297</v>
      </c>
      <c r="C147" s="17">
        <v>126078900</v>
      </c>
      <c r="D147" s="17">
        <v>139773318</v>
      </c>
      <c r="E147" s="16"/>
      <c r="F147" s="16"/>
      <c r="G147" s="46">
        <v>140623518</v>
      </c>
      <c r="H147" s="16">
        <v>140405842.56999999</v>
      </c>
      <c r="I147" s="23">
        <f t="shared" si="62"/>
        <v>99.845206951798772</v>
      </c>
      <c r="J147" s="43"/>
      <c r="K147" s="43"/>
    </row>
    <row r="148" spans="1:11" ht="36" outlineLevel="4">
      <c r="A148" s="22"/>
      <c r="B148" s="4" t="s">
        <v>298</v>
      </c>
      <c r="C148" s="16">
        <v>756800</v>
      </c>
      <c r="D148" s="16">
        <v>756800</v>
      </c>
      <c r="E148" s="16">
        <v>189201</v>
      </c>
      <c r="F148" s="16">
        <v>189201</v>
      </c>
      <c r="G148" s="32">
        <v>756800</v>
      </c>
      <c r="H148" s="16">
        <v>756800</v>
      </c>
      <c r="I148" s="23">
        <f t="shared" si="62"/>
        <v>100</v>
      </c>
      <c r="J148" s="43"/>
    </row>
    <row r="149" spans="1:11" ht="84" outlineLevel="4">
      <c r="A149" s="22"/>
      <c r="B149" s="4" t="s">
        <v>299</v>
      </c>
      <c r="C149" s="16">
        <v>52200</v>
      </c>
      <c r="D149" s="16">
        <v>52200</v>
      </c>
      <c r="E149" s="16">
        <v>13050</v>
      </c>
      <c r="F149" s="16">
        <v>13050</v>
      </c>
      <c r="G149" s="32">
        <v>52200</v>
      </c>
      <c r="H149" s="16">
        <v>52200</v>
      </c>
      <c r="I149" s="23">
        <f t="shared" si="62"/>
        <v>100</v>
      </c>
      <c r="J149" s="43"/>
    </row>
    <row r="150" spans="1:11" ht="36" outlineLevel="4">
      <c r="A150" s="22"/>
      <c r="B150" s="4" t="s">
        <v>300</v>
      </c>
      <c r="C150" s="16">
        <v>2063500</v>
      </c>
      <c r="D150" s="16">
        <v>2063500</v>
      </c>
      <c r="E150" s="16">
        <v>0</v>
      </c>
      <c r="F150" s="16">
        <v>500000</v>
      </c>
      <c r="G150" s="32">
        <v>2063500</v>
      </c>
      <c r="H150" s="16">
        <v>2063500</v>
      </c>
      <c r="I150" s="23">
        <f t="shared" si="62"/>
        <v>100</v>
      </c>
      <c r="J150" s="43"/>
    </row>
    <row r="151" spans="1:11" ht="120" outlineLevel="7">
      <c r="A151" s="22"/>
      <c r="B151" s="4" t="s">
        <v>301</v>
      </c>
      <c r="C151" s="16">
        <v>4549500</v>
      </c>
      <c r="D151" s="16">
        <v>4998300</v>
      </c>
      <c r="E151" s="16">
        <v>1522400</v>
      </c>
      <c r="F151" s="16">
        <v>1146700</v>
      </c>
      <c r="G151" s="32">
        <v>4998300</v>
      </c>
      <c r="H151" s="16">
        <v>4998300</v>
      </c>
      <c r="I151" s="23">
        <f t="shared" si="62"/>
        <v>100</v>
      </c>
      <c r="J151" s="43"/>
    </row>
    <row r="152" spans="1:11" ht="108" outlineLevel="7">
      <c r="A152" s="22"/>
      <c r="B152" s="4" t="s">
        <v>302</v>
      </c>
      <c r="C152" s="16">
        <v>225900</v>
      </c>
      <c r="D152" s="16">
        <v>225900</v>
      </c>
      <c r="E152" s="16">
        <v>54000</v>
      </c>
      <c r="F152" s="16">
        <v>60000</v>
      </c>
      <c r="G152" s="32">
        <v>225900</v>
      </c>
      <c r="H152" s="16">
        <v>225900</v>
      </c>
      <c r="I152" s="23">
        <f t="shared" si="62"/>
        <v>100</v>
      </c>
      <c r="J152" s="43"/>
    </row>
    <row r="153" spans="1:11" ht="36" outlineLevel="7">
      <c r="A153" s="22"/>
      <c r="B153" s="3" t="s">
        <v>303</v>
      </c>
      <c r="C153" s="16">
        <v>0</v>
      </c>
      <c r="D153" s="16">
        <v>12800</v>
      </c>
      <c r="E153" s="16">
        <v>0</v>
      </c>
      <c r="F153" s="16">
        <v>0</v>
      </c>
      <c r="G153" s="32">
        <v>12800</v>
      </c>
      <c r="H153" s="16">
        <v>12800</v>
      </c>
      <c r="I153" s="23">
        <f t="shared" si="62"/>
        <v>100</v>
      </c>
      <c r="J153" s="43"/>
    </row>
    <row r="154" spans="1:11" ht="84" outlineLevel="7">
      <c r="A154" s="22"/>
      <c r="B154" s="4" t="s">
        <v>304</v>
      </c>
      <c r="C154" s="16">
        <v>600</v>
      </c>
      <c r="D154" s="16">
        <v>600</v>
      </c>
      <c r="E154" s="16">
        <v>150</v>
      </c>
      <c r="F154" s="16">
        <v>150</v>
      </c>
      <c r="G154" s="32">
        <v>600</v>
      </c>
      <c r="H154" s="16">
        <v>600</v>
      </c>
      <c r="I154" s="23">
        <f t="shared" si="62"/>
        <v>100</v>
      </c>
    </row>
    <row r="155" spans="1:11" ht="60" outlineLevel="7">
      <c r="A155" s="22"/>
      <c r="B155" s="4" t="s">
        <v>305</v>
      </c>
      <c r="C155" s="16">
        <v>183500</v>
      </c>
      <c r="D155" s="16">
        <v>183500</v>
      </c>
      <c r="E155" s="16">
        <v>45900</v>
      </c>
      <c r="F155" s="16">
        <v>45900</v>
      </c>
      <c r="G155" s="32">
        <v>183500</v>
      </c>
      <c r="H155" s="16">
        <v>183500</v>
      </c>
      <c r="I155" s="23">
        <f t="shared" si="62"/>
        <v>100</v>
      </c>
      <c r="J155" s="43"/>
    </row>
    <row r="156" spans="1:11" ht="36" outlineLevel="7">
      <c r="A156" s="22"/>
      <c r="B156" s="4" t="s">
        <v>306</v>
      </c>
      <c r="C156" s="16">
        <v>2100</v>
      </c>
      <c r="D156" s="16">
        <v>2100</v>
      </c>
      <c r="E156" s="16">
        <v>525</v>
      </c>
      <c r="F156" s="16">
        <v>525</v>
      </c>
      <c r="G156" s="32">
        <v>2100</v>
      </c>
      <c r="H156" s="16">
        <v>2100</v>
      </c>
      <c r="I156" s="23">
        <f t="shared" si="62"/>
        <v>100</v>
      </c>
      <c r="J156" s="43"/>
    </row>
    <row r="157" spans="1:11" ht="48" outlineLevel="7">
      <c r="A157" s="22"/>
      <c r="B157" s="4" t="s">
        <v>307</v>
      </c>
      <c r="C157" s="16">
        <v>43800</v>
      </c>
      <c r="D157" s="16">
        <v>43800</v>
      </c>
      <c r="E157" s="16">
        <v>10950</v>
      </c>
      <c r="F157" s="16">
        <v>10950</v>
      </c>
      <c r="G157" s="32">
        <v>43800</v>
      </c>
      <c r="H157" s="16">
        <v>43800</v>
      </c>
      <c r="I157" s="23">
        <f t="shared" si="62"/>
        <v>100</v>
      </c>
      <c r="J157" s="43"/>
    </row>
    <row r="158" spans="1:11" ht="84" outlineLevel="7">
      <c r="A158" s="48"/>
      <c r="B158" s="49" t="s">
        <v>308</v>
      </c>
      <c r="C158" s="42">
        <v>800</v>
      </c>
      <c r="D158" s="46">
        <v>0</v>
      </c>
      <c r="E158" s="46"/>
      <c r="F158" s="46"/>
      <c r="G158" s="47">
        <v>0</v>
      </c>
      <c r="H158" s="46">
        <v>0</v>
      </c>
      <c r="I158" s="50">
        <v>0</v>
      </c>
      <c r="J158" s="43"/>
    </row>
    <row r="159" spans="1:11" ht="60" outlineLevel="7">
      <c r="A159" s="48"/>
      <c r="B159" s="49" t="s">
        <v>309</v>
      </c>
      <c r="C159" s="42">
        <v>8500</v>
      </c>
      <c r="D159" s="46">
        <v>0</v>
      </c>
      <c r="E159" s="46"/>
      <c r="F159" s="46"/>
      <c r="G159" s="47">
        <v>0</v>
      </c>
      <c r="H159" s="46">
        <v>0</v>
      </c>
      <c r="I159" s="50">
        <v>0</v>
      </c>
      <c r="J159" s="43"/>
    </row>
    <row r="160" spans="1:11" ht="48" outlineLevel="7">
      <c r="A160" s="22"/>
      <c r="B160" s="4" t="s">
        <v>310</v>
      </c>
      <c r="C160" s="16">
        <v>502600</v>
      </c>
      <c r="D160" s="16">
        <v>502600</v>
      </c>
      <c r="E160" s="16">
        <v>125649.9</v>
      </c>
      <c r="F160" s="16">
        <v>125649.9</v>
      </c>
      <c r="G160" s="32">
        <v>502600</v>
      </c>
      <c r="H160" s="16">
        <v>502600</v>
      </c>
      <c r="I160" s="23">
        <f t="shared" si="62"/>
        <v>100</v>
      </c>
      <c r="J160" s="43"/>
    </row>
    <row r="161" spans="1:9" ht="84" outlineLevel="7">
      <c r="A161" s="22"/>
      <c r="B161" s="4" t="s">
        <v>311</v>
      </c>
      <c r="C161" s="16">
        <v>9400</v>
      </c>
      <c r="D161" s="16">
        <v>9400</v>
      </c>
      <c r="E161" s="16">
        <v>0</v>
      </c>
      <c r="F161" s="16">
        <v>9400</v>
      </c>
      <c r="G161" s="32">
        <f t="shared" si="68"/>
        <v>9400</v>
      </c>
      <c r="H161" s="16">
        <v>9400</v>
      </c>
      <c r="I161" s="23">
        <f t="shared" si="62"/>
        <v>100</v>
      </c>
    </row>
    <row r="162" spans="1:9" ht="60" outlineLevel="7">
      <c r="A162" s="22"/>
      <c r="B162" s="4" t="s">
        <v>312</v>
      </c>
      <c r="C162" s="16">
        <v>3455200</v>
      </c>
      <c r="D162" s="16">
        <v>3455200</v>
      </c>
      <c r="E162" s="16">
        <v>863700</v>
      </c>
      <c r="F162" s="16">
        <v>863700</v>
      </c>
      <c r="G162" s="32">
        <v>3455200</v>
      </c>
      <c r="H162" s="16">
        <v>3455200</v>
      </c>
      <c r="I162" s="23">
        <f t="shared" si="62"/>
        <v>100</v>
      </c>
    </row>
    <row r="163" spans="1:9" ht="72" outlineLevel="3">
      <c r="A163" s="22" t="s">
        <v>224</v>
      </c>
      <c r="B163" s="3" t="s">
        <v>225</v>
      </c>
      <c r="C163" s="16">
        <f>C164</f>
        <v>11693200</v>
      </c>
      <c r="D163" s="16">
        <f t="shared" ref="D163:H163" si="76">D164</f>
        <v>11693184.359999999</v>
      </c>
      <c r="E163" s="16">
        <f t="shared" si="76"/>
        <v>977790</v>
      </c>
      <c r="F163" s="16">
        <f t="shared" si="76"/>
        <v>5866740</v>
      </c>
      <c r="G163" s="31">
        <f t="shared" si="76"/>
        <v>11693184.359999999</v>
      </c>
      <c r="H163" s="16">
        <f t="shared" si="76"/>
        <v>11693184.359999999</v>
      </c>
      <c r="I163" s="23">
        <f t="shared" si="62"/>
        <v>100</v>
      </c>
    </row>
    <row r="164" spans="1:9" ht="72" outlineLevel="4">
      <c r="A164" s="22" t="s">
        <v>226</v>
      </c>
      <c r="B164" s="3" t="s">
        <v>227</v>
      </c>
      <c r="C164" s="16">
        <v>11693200</v>
      </c>
      <c r="D164" s="16">
        <v>11693184.359999999</v>
      </c>
      <c r="E164" s="16">
        <v>977790</v>
      </c>
      <c r="F164" s="16">
        <v>5866740</v>
      </c>
      <c r="G164" s="32">
        <v>11693184.359999999</v>
      </c>
      <c r="H164" s="16">
        <v>11693184.359999999</v>
      </c>
      <c r="I164" s="23">
        <f t="shared" si="62"/>
        <v>100</v>
      </c>
    </row>
    <row r="165" spans="1:9" ht="72" outlineLevel="3">
      <c r="A165" s="22" t="s">
        <v>228</v>
      </c>
      <c r="B165" s="3" t="s">
        <v>229</v>
      </c>
      <c r="C165" s="16">
        <f>C166</f>
        <v>900</v>
      </c>
      <c r="D165" s="16">
        <f t="shared" ref="D165:H165" si="77">D166</f>
        <v>900</v>
      </c>
      <c r="E165" s="16">
        <f t="shared" si="77"/>
        <v>0</v>
      </c>
      <c r="F165" s="16">
        <f t="shared" si="77"/>
        <v>900</v>
      </c>
      <c r="G165" s="31">
        <f t="shared" si="77"/>
        <v>900</v>
      </c>
      <c r="H165" s="31">
        <f t="shared" si="77"/>
        <v>900</v>
      </c>
      <c r="I165" s="23">
        <f t="shared" si="62"/>
        <v>100</v>
      </c>
    </row>
    <row r="166" spans="1:9" ht="72" outlineLevel="4">
      <c r="A166" s="22" t="s">
        <v>230</v>
      </c>
      <c r="B166" s="3" t="s">
        <v>231</v>
      </c>
      <c r="C166" s="16">
        <v>900</v>
      </c>
      <c r="D166" s="16">
        <v>900</v>
      </c>
      <c r="E166" s="16">
        <v>0</v>
      </c>
      <c r="F166" s="16">
        <v>900</v>
      </c>
      <c r="G166" s="32">
        <f t="shared" si="68"/>
        <v>900</v>
      </c>
      <c r="H166" s="16">
        <v>900</v>
      </c>
      <c r="I166" s="23">
        <f t="shared" si="62"/>
        <v>100</v>
      </c>
    </row>
    <row r="167" spans="1:9" ht="60" outlineLevel="3">
      <c r="A167" s="22" t="s">
        <v>232</v>
      </c>
      <c r="B167" s="3" t="s">
        <v>233</v>
      </c>
      <c r="C167" s="16">
        <f>C168</f>
        <v>0</v>
      </c>
      <c r="D167" s="16">
        <f t="shared" ref="D167:H167" si="78">D168</f>
        <v>9353</v>
      </c>
      <c r="E167" s="16">
        <f t="shared" si="78"/>
        <v>623.4</v>
      </c>
      <c r="F167" s="16">
        <f t="shared" si="78"/>
        <v>2461.35</v>
      </c>
      <c r="G167" s="16">
        <f t="shared" si="78"/>
        <v>9353</v>
      </c>
      <c r="H167" s="16">
        <f t="shared" si="78"/>
        <v>530.30999999999995</v>
      </c>
      <c r="I167" s="23">
        <f t="shared" si="62"/>
        <v>5.6699454720410563</v>
      </c>
    </row>
    <row r="168" spans="1:9" ht="60" outlineLevel="4">
      <c r="A168" s="22" t="s">
        <v>234</v>
      </c>
      <c r="B168" s="3" t="s">
        <v>235</v>
      </c>
      <c r="C168" s="16">
        <f>C169+C170</f>
        <v>0</v>
      </c>
      <c r="D168" s="16">
        <f t="shared" ref="D168:H168" si="79">D169+D170</f>
        <v>9353</v>
      </c>
      <c r="E168" s="16">
        <f t="shared" si="79"/>
        <v>623.4</v>
      </c>
      <c r="F168" s="16">
        <f t="shared" si="79"/>
        <v>2461.35</v>
      </c>
      <c r="G168" s="16">
        <f t="shared" si="79"/>
        <v>9353</v>
      </c>
      <c r="H168" s="16">
        <f t="shared" si="79"/>
        <v>530.30999999999995</v>
      </c>
      <c r="I168" s="23">
        <f t="shared" si="62"/>
        <v>5.6699454720410563</v>
      </c>
    </row>
    <row r="169" spans="1:9" ht="60" outlineLevel="7">
      <c r="A169" s="22"/>
      <c r="B169" s="4" t="s">
        <v>309</v>
      </c>
      <c r="C169" s="16">
        <v>0</v>
      </c>
      <c r="D169" s="16">
        <v>8545</v>
      </c>
      <c r="E169" s="16">
        <v>623.4</v>
      </c>
      <c r="F169" s="16">
        <v>2367.35</v>
      </c>
      <c r="G169" s="32">
        <v>8545</v>
      </c>
      <c r="H169" s="16">
        <v>436.31</v>
      </c>
      <c r="I169" s="23">
        <f t="shared" si="62"/>
        <v>5.1060269163253365</v>
      </c>
    </row>
    <row r="170" spans="1:9" ht="84" outlineLevel="7">
      <c r="A170" s="22"/>
      <c r="B170" s="4" t="s">
        <v>308</v>
      </c>
      <c r="C170" s="16">
        <v>0</v>
      </c>
      <c r="D170" s="16">
        <v>808</v>
      </c>
      <c r="E170" s="16">
        <v>0</v>
      </c>
      <c r="F170" s="16">
        <v>94</v>
      </c>
      <c r="G170" s="32">
        <v>808</v>
      </c>
      <c r="H170" s="16">
        <v>94</v>
      </c>
      <c r="I170" s="23">
        <f t="shared" si="62"/>
        <v>11.633663366336634</v>
      </c>
    </row>
    <row r="171" spans="1:9" ht="36" outlineLevel="3">
      <c r="A171" s="22" t="s">
        <v>236</v>
      </c>
      <c r="B171" s="3" t="s">
        <v>237</v>
      </c>
      <c r="C171" s="16">
        <f>C172</f>
        <v>1238600</v>
      </c>
      <c r="D171" s="16">
        <f t="shared" ref="D171:H171" si="80">D172</f>
        <v>1238600</v>
      </c>
      <c r="E171" s="16">
        <f t="shared" si="80"/>
        <v>279000</v>
      </c>
      <c r="F171" s="16">
        <f t="shared" si="80"/>
        <v>387000</v>
      </c>
      <c r="G171" s="31">
        <f t="shared" si="80"/>
        <v>1238600</v>
      </c>
      <c r="H171" s="16">
        <f t="shared" si="80"/>
        <v>1238600</v>
      </c>
      <c r="I171" s="23">
        <f t="shared" si="62"/>
        <v>100</v>
      </c>
    </row>
    <row r="172" spans="1:9" ht="48" outlineLevel="4">
      <c r="A172" s="22" t="s">
        <v>238</v>
      </c>
      <c r="B172" s="3" t="s">
        <v>239</v>
      </c>
      <c r="C172" s="16">
        <v>1238600</v>
      </c>
      <c r="D172" s="16">
        <v>1238600</v>
      </c>
      <c r="E172" s="16">
        <v>279000</v>
      </c>
      <c r="F172" s="16">
        <v>387000</v>
      </c>
      <c r="G172" s="32">
        <v>1238600</v>
      </c>
      <c r="H172" s="16">
        <v>1238600</v>
      </c>
      <c r="I172" s="23">
        <f t="shared" si="62"/>
        <v>100</v>
      </c>
    </row>
    <row r="173" spans="1:9" ht="24" outlineLevel="3">
      <c r="A173" s="22" t="s">
        <v>240</v>
      </c>
      <c r="B173" s="3" t="s">
        <v>241</v>
      </c>
      <c r="C173" s="16">
        <f>C174</f>
        <v>1179200</v>
      </c>
      <c r="D173" s="16">
        <f t="shared" ref="D173:H173" si="81">D174</f>
        <v>1367750.76</v>
      </c>
      <c r="E173" s="16">
        <f t="shared" si="81"/>
        <v>7432.92</v>
      </c>
      <c r="F173" s="16">
        <f t="shared" si="81"/>
        <v>0</v>
      </c>
      <c r="G173" s="31">
        <f t="shared" si="81"/>
        <v>1367750.76</v>
      </c>
      <c r="H173" s="16">
        <f t="shared" si="81"/>
        <v>1288340.56</v>
      </c>
      <c r="I173" s="23">
        <f t="shared" si="62"/>
        <v>94.194103025027758</v>
      </c>
    </row>
    <row r="174" spans="1:9" ht="24" outlineLevel="4">
      <c r="A174" s="22" t="s">
        <v>242</v>
      </c>
      <c r="B174" s="3" t="s">
        <v>243</v>
      </c>
      <c r="C174" s="16">
        <f>C175+C176</f>
        <v>1179200</v>
      </c>
      <c r="D174" s="16">
        <f t="shared" ref="D174:H174" si="82">D175+D176</f>
        <v>1367750.76</v>
      </c>
      <c r="E174" s="16">
        <f t="shared" si="82"/>
        <v>7432.92</v>
      </c>
      <c r="F174" s="16">
        <f t="shared" si="82"/>
        <v>0</v>
      </c>
      <c r="G174" s="31">
        <v>1367750.76</v>
      </c>
      <c r="H174" s="16">
        <f t="shared" si="82"/>
        <v>1288340.56</v>
      </c>
      <c r="I174" s="23">
        <f t="shared" si="62"/>
        <v>94.194103025027758</v>
      </c>
    </row>
    <row r="175" spans="1:9" ht="60" outlineLevel="7">
      <c r="A175" s="22"/>
      <c r="B175" s="3" t="s">
        <v>313</v>
      </c>
      <c r="C175" s="16">
        <v>88400</v>
      </c>
      <c r="D175" s="16">
        <v>88430.76</v>
      </c>
      <c r="E175" s="16">
        <v>7432.92</v>
      </c>
      <c r="F175" s="16">
        <v>0</v>
      </c>
      <c r="G175" s="32">
        <v>88430.76</v>
      </c>
      <c r="H175" s="16">
        <v>9020.56</v>
      </c>
      <c r="I175" s="23">
        <f t="shared" si="62"/>
        <v>10.200703917957959</v>
      </c>
    </row>
    <row r="176" spans="1:9" ht="72" outlineLevel="7">
      <c r="A176" s="22"/>
      <c r="B176" s="3" t="s">
        <v>314</v>
      </c>
      <c r="C176" s="16">
        <v>1090800</v>
      </c>
      <c r="D176" s="16">
        <v>1279320</v>
      </c>
      <c r="E176" s="16">
        <v>0</v>
      </c>
      <c r="F176" s="16">
        <v>0</v>
      </c>
      <c r="G176" s="32">
        <v>1279320</v>
      </c>
      <c r="H176" s="16">
        <v>1279320</v>
      </c>
      <c r="I176" s="23">
        <f t="shared" si="62"/>
        <v>100</v>
      </c>
    </row>
    <row r="177" spans="1:10" ht="24" outlineLevel="2">
      <c r="A177" s="22" t="s">
        <v>244</v>
      </c>
      <c r="B177" s="3" t="s">
        <v>245</v>
      </c>
      <c r="C177" s="16">
        <f>C178+C180</f>
        <v>10464066.439999999</v>
      </c>
      <c r="D177" s="16">
        <f t="shared" ref="D177:H177" si="83">D178+D180</f>
        <v>27578220.740000002</v>
      </c>
      <c r="E177" s="16">
        <f t="shared" si="83"/>
        <v>3036274.25</v>
      </c>
      <c r="F177" s="16">
        <f t="shared" si="83"/>
        <v>2703165.54</v>
      </c>
      <c r="G177" s="31">
        <f t="shared" si="83"/>
        <v>27588220.740000002</v>
      </c>
      <c r="H177" s="16">
        <f t="shared" si="83"/>
        <v>23356306.170000002</v>
      </c>
      <c r="I177" s="23">
        <f t="shared" ref="I177:I191" si="84">H177/G177*100</f>
        <v>84.660429500391189</v>
      </c>
    </row>
    <row r="178" spans="1:10" ht="84" outlineLevel="3">
      <c r="A178" s="22" t="s">
        <v>246</v>
      </c>
      <c r="B178" s="3" t="s">
        <v>247</v>
      </c>
      <c r="C178" s="16">
        <f>C179</f>
        <v>10464066.439999999</v>
      </c>
      <c r="D178" s="16">
        <f t="shared" ref="D178:H178" si="85">D179</f>
        <v>13849771.17</v>
      </c>
      <c r="E178" s="16">
        <f t="shared" si="85"/>
        <v>3036274.25</v>
      </c>
      <c r="F178" s="16">
        <f t="shared" si="85"/>
        <v>787027.49</v>
      </c>
      <c r="G178" s="31">
        <f t="shared" si="85"/>
        <v>13849771.17</v>
      </c>
      <c r="H178" s="16">
        <f t="shared" si="85"/>
        <v>11853297.6</v>
      </c>
      <c r="I178" s="23">
        <f t="shared" si="84"/>
        <v>85.584790207042815</v>
      </c>
    </row>
    <row r="179" spans="1:10" ht="84" outlineLevel="4">
      <c r="A179" s="22" t="s">
        <v>248</v>
      </c>
      <c r="B179" s="3" t="s">
        <v>249</v>
      </c>
      <c r="C179" s="16">
        <v>10464066.439999999</v>
      </c>
      <c r="D179" s="16">
        <v>13849771.17</v>
      </c>
      <c r="E179" s="16">
        <v>3036274.25</v>
      </c>
      <c r="F179" s="16">
        <v>787027.49</v>
      </c>
      <c r="G179" s="32">
        <v>13849771.17</v>
      </c>
      <c r="H179" s="16">
        <v>11853297.6</v>
      </c>
      <c r="I179" s="23">
        <f t="shared" si="84"/>
        <v>85.584790207042815</v>
      </c>
    </row>
    <row r="180" spans="1:10" ht="24" outlineLevel="3">
      <c r="A180" s="22" t="s">
        <v>250</v>
      </c>
      <c r="B180" s="3" t="s">
        <v>251</v>
      </c>
      <c r="C180" s="16">
        <f>C181</f>
        <v>0</v>
      </c>
      <c r="D180" s="16">
        <f t="shared" ref="D180:H180" si="86">D181</f>
        <v>13728449.57</v>
      </c>
      <c r="E180" s="16">
        <f t="shared" si="86"/>
        <v>0</v>
      </c>
      <c r="F180" s="16">
        <f t="shared" si="86"/>
        <v>1916138.05</v>
      </c>
      <c r="G180" s="31">
        <f t="shared" si="86"/>
        <v>13738449.57</v>
      </c>
      <c r="H180" s="16">
        <f t="shared" si="86"/>
        <v>11503008.57</v>
      </c>
      <c r="I180" s="23">
        <f t="shared" si="84"/>
        <v>83.72857877004239</v>
      </c>
    </row>
    <row r="181" spans="1:10" ht="36" outlineLevel="4">
      <c r="A181" s="22" t="s">
        <v>252</v>
      </c>
      <c r="B181" s="3" t="s">
        <v>253</v>
      </c>
      <c r="C181" s="16">
        <f>C182+C183+C184</f>
        <v>0</v>
      </c>
      <c r="D181" s="16">
        <f>D182+D183+D184+D185+D186+D187</f>
        <v>13728449.57</v>
      </c>
      <c r="E181" s="16">
        <f t="shared" ref="E181:H181" si="87">E182+E183+E184+E185+E186+E187</f>
        <v>0</v>
      </c>
      <c r="F181" s="16">
        <f t="shared" si="87"/>
        <v>1916138.05</v>
      </c>
      <c r="G181" s="16">
        <f t="shared" si="87"/>
        <v>13738449.57</v>
      </c>
      <c r="H181" s="16">
        <f t="shared" si="87"/>
        <v>11503008.57</v>
      </c>
      <c r="I181" s="23">
        <f t="shared" si="84"/>
        <v>83.72857877004239</v>
      </c>
    </row>
    <row r="182" spans="1:10" ht="27.75" customHeight="1" outlineLevel="7">
      <c r="A182" s="22"/>
      <c r="B182" s="21" t="s">
        <v>315</v>
      </c>
      <c r="C182" s="16">
        <v>0</v>
      </c>
      <c r="D182" s="16">
        <v>665853</v>
      </c>
      <c r="E182" s="16">
        <v>0</v>
      </c>
      <c r="F182" s="16">
        <v>665853</v>
      </c>
      <c r="G182" s="47">
        <v>665853</v>
      </c>
      <c r="H182" s="16">
        <v>665853</v>
      </c>
      <c r="I182" s="23">
        <f t="shared" si="84"/>
        <v>100</v>
      </c>
    </row>
    <row r="183" spans="1:10" ht="72" outlineLevel="7">
      <c r="A183" s="22"/>
      <c r="B183" s="3" t="s">
        <v>316</v>
      </c>
      <c r="C183" s="16">
        <v>0</v>
      </c>
      <c r="D183" s="16">
        <v>4445889</v>
      </c>
      <c r="E183" s="16">
        <v>0</v>
      </c>
      <c r="F183" s="16">
        <v>1070008</v>
      </c>
      <c r="G183" s="47">
        <v>4445889</v>
      </c>
      <c r="H183" s="16">
        <v>2210448</v>
      </c>
      <c r="I183" s="23">
        <f t="shared" si="84"/>
        <v>49.718920107991899</v>
      </c>
      <c r="J183" s="43"/>
    </row>
    <row r="184" spans="1:10" ht="48" outlineLevel="7">
      <c r="A184" s="22"/>
      <c r="B184" s="21" t="s">
        <v>317</v>
      </c>
      <c r="C184" s="16">
        <v>0</v>
      </c>
      <c r="D184" s="16">
        <v>360554.1</v>
      </c>
      <c r="E184" s="16">
        <v>0</v>
      </c>
      <c r="F184" s="16">
        <v>180277.05</v>
      </c>
      <c r="G184" s="47">
        <v>360554.1</v>
      </c>
      <c r="H184" s="16">
        <v>360554.1</v>
      </c>
      <c r="I184" s="23">
        <f t="shared" si="84"/>
        <v>100</v>
      </c>
    </row>
    <row r="185" spans="1:10" ht="96" outlineLevel="7">
      <c r="A185" s="22"/>
      <c r="B185" s="3" t="s">
        <v>334</v>
      </c>
      <c r="C185" s="16">
        <v>0</v>
      </c>
      <c r="D185" s="16">
        <v>4342286.22</v>
      </c>
      <c r="E185" s="16"/>
      <c r="F185" s="16"/>
      <c r="G185" s="46">
        <v>4342286.22</v>
      </c>
      <c r="H185" s="16">
        <v>4342286.22</v>
      </c>
      <c r="I185" s="23">
        <f t="shared" si="84"/>
        <v>100</v>
      </c>
    </row>
    <row r="186" spans="1:10" ht="60" outlineLevel="7">
      <c r="A186" s="22"/>
      <c r="B186" s="3" t="s">
        <v>343</v>
      </c>
      <c r="C186" s="16">
        <v>0</v>
      </c>
      <c r="D186" s="16">
        <v>0</v>
      </c>
      <c r="E186" s="16"/>
      <c r="F186" s="16"/>
      <c r="G186" s="47">
        <v>10000</v>
      </c>
      <c r="H186" s="16">
        <v>10000</v>
      </c>
      <c r="I186" s="23">
        <f t="shared" si="84"/>
        <v>100</v>
      </c>
    </row>
    <row r="187" spans="1:10" ht="36" outlineLevel="7">
      <c r="A187" s="22"/>
      <c r="B187" s="3" t="s">
        <v>321</v>
      </c>
      <c r="C187" s="16">
        <v>0</v>
      </c>
      <c r="D187" s="16">
        <v>3913867.25</v>
      </c>
      <c r="E187" s="16"/>
      <c r="F187" s="16"/>
      <c r="G187" s="46">
        <v>3913867.25</v>
      </c>
      <c r="H187" s="16">
        <v>3913867.25</v>
      </c>
      <c r="I187" s="23">
        <f t="shared" si="84"/>
        <v>100</v>
      </c>
    </row>
    <row r="188" spans="1:10" s="28" customFormat="1" ht="24" outlineLevel="1">
      <c r="A188" s="13" t="s">
        <v>254</v>
      </c>
      <c r="B188" s="18" t="s">
        <v>255</v>
      </c>
      <c r="C188" s="19">
        <f>C189</f>
        <v>0</v>
      </c>
      <c r="D188" s="19">
        <f t="shared" ref="D188:H188" si="88">D189</f>
        <v>581189.51</v>
      </c>
      <c r="E188" s="19">
        <f t="shared" si="88"/>
        <v>84465.59</v>
      </c>
      <c r="F188" s="19">
        <f t="shared" si="88"/>
        <v>296723.92</v>
      </c>
      <c r="G188" s="39">
        <f t="shared" si="88"/>
        <v>581189.51</v>
      </c>
      <c r="H188" s="19">
        <f t="shared" si="88"/>
        <v>581189.51</v>
      </c>
      <c r="I188" s="20">
        <f t="shared" si="84"/>
        <v>100</v>
      </c>
    </row>
    <row r="189" spans="1:10" ht="24" outlineLevel="2">
      <c r="A189" s="22" t="s">
        <v>256</v>
      </c>
      <c r="B189" s="3" t="s">
        <v>257</v>
      </c>
      <c r="C189" s="16">
        <f>C190+C191</f>
        <v>0</v>
      </c>
      <c r="D189" s="16">
        <f t="shared" ref="D189:H189" si="89">D190+D191</f>
        <v>581189.51</v>
      </c>
      <c r="E189" s="16">
        <f t="shared" si="89"/>
        <v>84465.59</v>
      </c>
      <c r="F189" s="16">
        <f t="shared" si="89"/>
        <v>296723.92</v>
      </c>
      <c r="G189" s="31">
        <f t="shared" si="89"/>
        <v>581189.51</v>
      </c>
      <c r="H189" s="16">
        <f t="shared" si="89"/>
        <v>581189.51</v>
      </c>
      <c r="I189" s="23">
        <f t="shared" si="84"/>
        <v>100</v>
      </c>
    </row>
    <row r="190" spans="1:10" ht="60" outlineLevel="3">
      <c r="A190" s="22" t="s">
        <v>258</v>
      </c>
      <c r="B190" s="3" t="s">
        <v>259</v>
      </c>
      <c r="C190" s="16">
        <v>0</v>
      </c>
      <c r="D190" s="16">
        <v>278374.8</v>
      </c>
      <c r="E190" s="16">
        <v>83963.43</v>
      </c>
      <c r="F190" s="16">
        <v>194411.37</v>
      </c>
      <c r="G190" s="32">
        <f t="shared" ref="G190:G199" si="90">E190+F190</f>
        <v>278374.8</v>
      </c>
      <c r="H190" s="16">
        <v>278374.8</v>
      </c>
      <c r="I190" s="23">
        <f t="shared" si="84"/>
        <v>100</v>
      </c>
    </row>
    <row r="191" spans="1:10" ht="24" outlineLevel="3">
      <c r="A191" s="22" t="s">
        <v>260</v>
      </c>
      <c r="B191" s="3" t="s">
        <v>257</v>
      </c>
      <c r="C191" s="16">
        <v>0</v>
      </c>
      <c r="D191" s="16">
        <v>302814.71000000002</v>
      </c>
      <c r="E191" s="16">
        <v>502.16</v>
      </c>
      <c r="F191" s="16">
        <v>102312.55</v>
      </c>
      <c r="G191" s="16">
        <v>302814.71000000002</v>
      </c>
      <c r="H191" s="16">
        <v>302814.71000000002</v>
      </c>
      <c r="I191" s="23">
        <f t="shared" si="84"/>
        <v>100</v>
      </c>
    </row>
    <row r="192" spans="1:10" s="28" customFormat="1" ht="108" outlineLevel="1">
      <c r="A192" s="13" t="s">
        <v>261</v>
      </c>
      <c r="B192" s="18" t="s">
        <v>262</v>
      </c>
      <c r="C192" s="19">
        <f>C193</f>
        <v>0</v>
      </c>
      <c r="D192" s="19">
        <f t="shared" ref="D192:H192" si="91">D193</f>
        <v>0</v>
      </c>
      <c r="E192" s="19">
        <f t="shared" si="91"/>
        <v>0</v>
      </c>
      <c r="F192" s="19">
        <f t="shared" si="91"/>
        <v>0</v>
      </c>
      <c r="G192" s="39">
        <f t="shared" si="91"/>
        <v>0</v>
      </c>
      <c r="H192" s="19">
        <f t="shared" si="91"/>
        <v>109830.03</v>
      </c>
      <c r="I192" s="20">
        <v>0</v>
      </c>
    </row>
    <row r="193" spans="1:9" ht="108" outlineLevel="2">
      <c r="A193" s="22" t="s">
        <v>263</v>
      </c>
      <c r="B193" s="24" t="s">
        <v>264</v>
      </c>
      <c r="C193" s="16">
        <f>C194</f>
        <v>0</v>
      </c>
      <c r="D193" s="16">
        <f t="shared" ref="D193:H193" si="92">D194</f>
        <v>0</v>
      </c>
      <c r="E193" s="16">
        <f t="shared" si="92"/>
        <v>0</v>
      </c>
      <c r="F193" s="16">
        <f t="shared" si="92"/>
        <v>0</v>
      </c>
      <c r="G193" s="31">
        <f t="shared" si="92"/>
        <v>0</v>
      </c>
      <c r="H193" s="16">
        <f t="shared" si="92"/>
        <v>109830.03</v>
      </c>
      <c r="I193" s="23">
        <v>0</v>
      </c>
    </row>
    <row r="194" spans="1:9" ht="108" outlineLevel="3">
      <c r="A194" s="22" t="s">
        <v>265</v>
      </c>
      <c r="B194" s="24" t="s">
        <v>266</v>
      </c>
      <c r="C194" s="16">
        <f>C195</f>
        <v>0</v>
      </c>
      <c r="D194" s="16">
        <f t="shared" ref="D194:H194" si="93">D195</f>
        <v>0</v>
      </c>
      <c r="E194" s="16">
        <f t="shared" si="93"/>
        <v>0</v>
      </c>
      <c r="F194" s="16">
        <f t="shared" si="93"/>
        <v>0</v>
      </c>
      <c r="G194" s="31">
        <f t="shared" si="93"/>
        <v>0</v>
      </c>
      <c r="H194" s="16">
        <f t="shared" si="93"/>
        <v>109830.03</v>
      </c>
      <c r="I194" s="23">
        <v>0</v>
      </c>
    </row>
    <row r="195" spans="1:9" ht="36" outlineLevel="4">
      <c r="A195" s="22" t="s">
        <v>267</v>
      </c>
      <c r="B195" s="3" t="s">
        <v>268</v>
      </c>
      <c r="C195" s="16">
        <f>C196</f>
        <v>0</v>
      </c>
      <c r="D195" s="16">
        <f t="shared" ref="D195:H195" si="94">D196</f>
        <v>0</v>
      </c>
      <c r="E195" s="16">
        <f t="shared" si="94"/>
        <v>0</v>
      </c>
      <c r="F195" s="16">
        <f t="shared" si="94"/>
        <v>0</v>
      </c>
      <c r="G195" s="31">
        <f t="shared" si="94"/>
        <v>0</v>
      </c>
      <c r="H195" s="16">
        <f t="shared" si="94"/>
        <v>109830.03</v>
      </c>
      <c r="I195" s="23">
        <v>0</v>
      </c>
    </row>
    <row r="196" spans="1:9" ht="48" outlineLevel="5">
      <c r="A196" s="22" t="s">
        <v>269</v>
      </c>
      <c r="B196" s="3" t="s">
        <v>270</v>
      </c>
      <c r="C196" s="16">
        <v>0</v>
      </c>
      <c r="D196" s="16">
        <v>0</v>
      </c>
      <c r="E196" s="16">
        <v>0</v>
      </c>
      <c r="F196" s="16">
        <v>0</v>
      </c>
      <c r="G196" s="32">
        <f t="shared" si="90"/>
        <v>0</v>
      </c>
      <c r="H196" s="16">
        <v>109830.03</v>
      </c>
      <c r="I196" s="23">
        <v>0</v>
      </c>
    </row>
    <row r="197" spans="1:9" s="28" customFormat="1" ht="72" outlineLevel="1">
      <c r="A197" s="13" t="s">
        <v>271</v>
      </c>
      <c r="B197" s="18" t="s">
        <v>272</v>
      </c>
      <c r="C197" s="19">
        <f>C198</f>
        <v>0</v>
      </c>
      <c r="D197" s="19">
        <f t="shared" ref="D197:H197" si="95">D198</f>
        <v>0</v>
      </c>
      <c r="E197" s="19">
        <f t="shared" si="95"/>
        <v>0</v>
      </c>
      <c r="F197" s="19">
        <f t="shared" si="95"/>
        <v>0</v>
      </c>
      <c r="G197" s="39">
        <f t="shared" si="95"/>
        <v>0</v>
      </c>
      <c r="H197" s="19">
        <f t="shared" si="95"/>
        <v>-10426047.67</v>
      </c>
      <c r="I197" s="20">
        <v>0</v>
      </c>
    </row>
    <row r="198" spans="1:9" ht="60" outlineLevel="2">
      <c r="A198" s="22" t="s">
        <v>273</v>
      </c>
      <c r="B198" s="3" t="s">
        <v>274</v>
      </c>
      <c r="C198" s="16">
        <f>C199</f>
        <v>0</v>
      </c>
      <c r="D198" s="16">
        <f t="shared" ref="D198:H198" si="96">D199</f>
        <v>0</v>
      </c>
      <c r="E198" s="16">
        <f t="shared" si="96"/>
        <v>0</v>
      </c>
      <c r="F198" s="16">
        <f t="shared" si="96"/>
        <v>0</v>
      </c>
      <c r="G198" s="31">
        <f t="shared" si="96"/>
        <v>0</v>
      </c>
      <c r="H198" s="16">
        <f t="shared" si="96"/>
        <v>-10426047.67</v>
      </c>
      <c r="I198" s="23">
        <v>0</v>
      </c>
    </row>
    <row r="199" spans="1:9" ht="60" outlineLevel="3">
      <c r="A199" s="22" t="s">
        <v>275</v>
      </c>
      <c r="B199" s="3" t="s">
        <v>276</v>
      </c>
      <c r="C199" s="16">
        <v>0</v>
      </c>
      <c r="D199" s="16">
        <v>0</v>
      </c>
      <c r="E199" s="16">
        <v>0</v>
      </c>
      <c r="F199" s="16">
        <v>0</v>
      </c>
      <c r="G199" s="32">
        <f t="shared" si="90"/>
        <v>0</v>
      </c>
      <c r="H199" s="16">
        <v>-10426047.67</v>
      </c>
      <c r="I199" s="23">
        <v>0</v>
      </c>
    </row>
  </sheetData>
  <mergeCells count="8">
    <mergeCell ref="D9:G9"/>
    <mergeCell ref="H9:H10"/>
    <mergeCell ref="I9:I10"/>
    <mergeCell ref="A6:E6"/>
    <mergeCell ref="A7:I7"/>
    <mergeCell ref="A9:A10"/>
    <mergeCell ref="B9:B10"/>
    <mergeCell ref="C9:C10"/>
  </mergeCells>
  <pageMargins left="0.35433070866141736" right="0.35433070866141736" top="0.59055118110236227" bottom="0.39370078740157483" header="0" footer="0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rep:2.47.0.233</dc:description>
  <cp:lastModifiedBy>ksv</cp:lastModifiedBy>
  <cp:lastPrinted>2020-02-24T07:12:27Z</cp:lastPrinted>
  <dcterms:created xsi:type="dcterms:W3CDTF">2019-07-12T08:38:09Z</dcterms:created>
  <dcterms:modified xsi:type="dcterms:W3CDTF">2020-02-24T07:50:59Z</dcterms:modified>
</cp:coreProperties>
</file>