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ДЧБ!$A$21</definedName>
    <definedName name="FIO" localSheetId="0">ДЧБ!$H$21</definedName>
    <definedName name="LAST_CELL" localSheetId="0">ДЧБ!$T$153</definedName>
    <definedName name="SIGN" localSheetId="0">ДЧБ!$A$21:$J$22</definedName>
    <definedName name="_xlnm.Print_Titles" localSheetId="0">ДЧБ!$10:$11</definedName>
  </definedNames>
  <calcPr calcId="145621"/>
</workbook>
</file>

<file path=xl/calcChain.xml><?xml version="1.0" encoding="utf-8"?>
<calcChain xmlns="http://schemas.openxmlformats.org/spreadsheetml/2006/main">
  <c r="K68" i="1" l="1"/>
  <c r="P68" i="1" s="1"/>
  <c r="D12" i="1"/>
  <c r="E12" i="1"/>
  <c r="G12" i="1"/>
  <c r="H12" i="1"/>
  <c r="I12" i="1"/>
  <c r="J12" i="1"/>
  <c r="D98" i="1"/>
  <c r="E98" i="1"/>
  <c r="Q98" i="1" s="1"/>
  <c r="G98" i="1"/>
  <c r="H98" i="1"/>
  <c r="I98" i="1"/>
  <c r="J98" i="1"/>
  <c r="K98" i="1"/>
  <c r="D14" i="1"/>
  <c r="E14" i="1"/>
  <c r="G14" i="1"/>
  <c r="H14" i="1"/>
  <c r="I14" i="1"/>
  <c r="J14" i="1"/>
  <c r="K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9" i="1"/>
  <c r="P100" i="1"/>
  <c r="P101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5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10" i="1"/>
  <c r="N111" i="1"/>
  <c r="N112" i="1"/>
  <c r="N113" i="1"/>
  <c r="N114" i="1"/>
  <c r="N115" i="1"/>
  <c r="N118" i="1"/>
  <c r="N119" i="1"/>
  <c r="N120" i="1"/>
  <c r="N121" i="1"/>
  <c r="N122" i="1"/>
  <c r="N123" i="1"/>
  <c r="N124" i="1"/>
  <c r="N125" i="1"/>
  <c r="N127" i="1"/>
  <c r="N128" i="1"/>
  <c r="N129" i="1"/>
  <c r="N130" i="1"/>
  <c r="N131" i="1"/>
  <c r="N132" i="1"/>
  <c r="N133" i="1"/>
  <c r="N134" i="1"/>
  <c r="N135" i="1"/>
  <c r="N136" i="1"/>
  <c r="N138" i="1"/>
  <c r="N139" i="1"/>
  <c r="N140" i="1"/>
  <c r="N142" i="1"/>
  <c r="N143" i="1"/>
  <c r="N144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6" i="1"/>
  <c r="M67" i="1"/>
  <c r="M69" i="1"/>
  <c r="M70" i="1"/>
  <c r="M71" i="1"/>
  <c r="M72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8" i="1"/>
  <c r="L119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8" i="1"/>
  <c r="L139" i="1"/>
  <c r="L140" i="1"/>
  <c r="L142" i="1"/>
  <c r="L143" i="1"/>
  <c r="L144" i="1"/>
  <c r="L145" i="1"/>
  <c r="F13" i="1"/>
  <c r="F15" i="1"/>
  <c r="S15" i="1" s="1"/>
  <c r="F16" i="1"/>
  <c r="S16" i="1" s="1"/>
  <c r="F17" i="1"/>
  <c r="S17" i="1" s="1"/>
  <c r="F18" i="1"/>
  <c r="S18" i="1" s="1"/>
  <c r="F19" i="1"/>
  <c r="S19" i="1" s="1"/>
  <c r="F20" i="1"/>
  <c r="S20" i="1" s="1"/>
  <c r="F21" i="1"/>
  <c r="R21" i="1" s="1"/>
  <c r="F22" i="1"/>
  <c r="S22" i="1" s="1"/>
  <c r="F23" i="1"/>
  <c r="S23" i="1" s="1"/>
  <c r="F24" i="1"/>
  <c r="R24" i="1" s="1"/>
  <c r="F25" i="1"/>
  <c r="S25" i="1" s="1"/>
  <c r="F26" i="1"/>
  <c r="S26" i="1" s="1"/>
  <c r="F27" i="1"/>
  <c r="S27" i="1" s="1"/>
  <c r="F28" i="1"/>
  <c r="S28" i="1" s="1"/>
  <c r="F29" i="1"/>
  <c r="R29" i="1" s="1"/>
  <c r="F30" i="1"/>
  <c r="S30" i="1" s="1"/>
  <c r="F31" i="1"/>
  <c r="S31" i="1" s="1"/>
  <c r="F32" i="1"/>
  <c r="S32" i="1" s="1"/>
  <c r="F33" i="1"/>
  <c r="R33" i="1" s="1"/>
  <c r="F34" i="1"/>
  <c r="S34" i="1" s="1"/>
  <c r="F35" i="1"/>
  <c r="S35" i="1" s="1"/>
  <c r="F36" i="1"/>
  <c r="S36" i="1" s="1"/>
  <c r="F37" i="1"/>
  <c r="S37" i="1" s="1"/>
  <c r="F38" i="1"/>
  <c r="S38" i="1" s="1"/>
  <c r="F39" i="1"/>
  <c r="S39" i="1" s="1"/>
  <c r="F40" i="1"/>
  <c r="S40" i="1" s="1"/>
  <c r="F41" i="1"/>
  <c r="R41" i="1" s="1"/>
  <c r="F42" i="1"/>
  <c r="S42" i="1" s="1"/>
  <c r="F43" i="1"/>
  <c r="S43" i="1" s="1"/>
  <c r="F44" i="1"/>
  <c r="R44" i="1" s="1"/>
  <c r="F45" i="1"/>
  <c r="S45" i="1" s="1"/>
  <c r="F46" i="1"/>
  <c r="S46" i="1" s="1"/>
  <c r="F47" i="1"/>
  <c r="S47" i="1" s="1"/>
  <c r="F48" i="1"/>
  <c r="S48" i="1" s="1"/>
  <c r="F49" i="1"/>
  <c r="R49" i="1" s="1"/>
  <c r="F50" i="1"/>
  <c r="S50" i="1" s="1"/>
  <c r="F51" i="1"/>
  <c r="S51" i="1" s="1"/>
  <c r="F52" i="1"/>
  <c r="R52" i="1" s="1"/>
  <c r="F53" i="1"/>
  <c r="S53" i="1" s="1"/>
  <c r="F54" i="1"/>
  <c r="S54" i="1" s="1"/>
  <c r="F55" i="1"/>
  <c r="S55" i="1" s="1"/>
  <c r="F56" i="1"/>
  <c r="R56" i="1" s="1"/>
  <c r="F57" i="1"/>
  <c r="S57" i="1" s="1"/>
  <c r="F58" i="1"/>
  <c r="S58" i="1" s="1"/>
  <c r="F59" i="1"/>
  <c r="S59" i="1" s="1"/>
  <c r="F60" i="1"/>
  <c r="R60" i="1" s="1"/>
  <c r="F61" i="1"/>
  <c r="S61" i="1" s="1"/>
  <c r="F62" i="1"/>
  <c r="S62" i="1" s="1"/>
  <c r="F63" i="1"/>
  <c r="S63" i="1" s="1"/>
  <c r="F64" i="1"/>
  <c r="R64" i="1" s="1"/>
  <c r="F65" i="1"/>
  <c r="S65" i="1" s="1"/>
  <c r="F66" i="1"/>
  <c r="S66" i="1" s="1"/>
  <c r="F67" i="1"/>
  <c r="S67" i="1" s="1"/>
  <c r="F68" i="1"/>
  <c r="F69" i="1"/>
  <c r="S69" i="1" s="1"/>
  <c r="F70" i="1"/>
  <c r="S70" i="1" s="1"/>
  <c r="F71" i="1"/>
  <c r="S71" i="1" s="1"/>
  <c r="F72" i="1"/>
  <c r="R72" i="1" s="1"/>
  <c r="F73" i="1"/>
  <c r="S73" i="1" s="1"/>
  <c r="F74" i="1"/>
  <c r="S74" i="1" s="1"/>
  <c r="F75" i="1"/>
  <c r="S75" i="1" s="1"/>
  <c r="F76" i="1"/>
  <c r="R76" i="1" s="1"/>
  <c r="F77" i="1"/>
  <c r="S77" i="1" s="1"/>
  <c r="F78" i="1"/>
  <c r="S78" i="1" s="1"/>
  <c r="F79" i="1"/>
  <c r="S79" i="1" s="1"/>
  <c r="F80" i="1"/>
  <c r="R80" i="1" s="1"/>
  <c r="F81" i="1"/>
  <c r="S81" i="1" s="1"/>
  <c r="F82" i="1"/>
  <c r="S82" i="1" s="1"/>
  <c r="F83" i="1"/>
  <c r="S83" i="1" s="1"/>
  <c r="F84" i="1"/>
  <c r="R84" i="1" s="1"/>
  <c r="F85" i="1"/>
  <c r="S85" i="1" s="1"/>
  <c r="F86" i="1"/>
  <c r="S86" i="1" s="1"/>
  <c r="F87" i="1"/>
  <c r="S87" i="1" s="1"/>
  <c r="F88" i="1"/>
  <c r="R88" i="1" s="1"/>
  <c r="F89" i="1"/>
  <c r="S89" i="1" s="1"/>
  <c r="F90" i="1"/>
  <c r="S90" i="1" s="1"/>
  <c r="F91" i="1"/>
  <c r="S91" i="1" s="1"/>
  <c r="F92" i="1"/>
  <c r="R92" i="1" s="1"/>
  <c r="F93" i="1"/>
  <c r="S93" i="1" s="1"/>
  <c r="F94" i="1"/>
  <c r="S94" i="1" s="1"/>
  <c r="F95" i="1"/>
  <c r="S95" i="1" s="1"/>
  <c r="F96" i="1"/>
  <c r="R96" i="1" s="1"/>
  <c r="F97" i="1"/>
  <c r="S97" i="1" s="1"/>
  <c r="F99" i="1"/>
  <c r="S99" i="1" s="1"/>
  <c r="F100" i="1"/>
  <c r="S100" i="1" s="1"/>
  <c r="F101" i="1"/>
  <c r="R101" i="1" s="1"/>
  <c r="F102" i="1"/>
  <c r="S102" i="1" s="1"/>
  <c r="F103" i="1"/>
  <c r="S103" i="1" s="1"/>
  <c r="F104" i="1"/>
  <c r="S104" i="1" s="1"/>
  <c r="F105" i="1"/>
  <c r="R105" i="1" s="1"/>
  <c r="F106" i="1"/>
  <c r="S106" i="1" s="1"/>
  <c r="F107" i="1"/>
  <c r="S107" i="1" s="1"/>
  <c r="F108" i="1"/>
  <c r="R108" i="1" s="1"/>
  <c r="F109" i="1"/>
  <c r="S109" i="1" s="1"/>
  <c r="F110" i="1"/>
  <c r="R110" i="1" s="1"/>
  <c r="F111" i="1"/>
  <c r="S111" i="1" s="1"/>
  <c r="F112" i="1"/>
  <c r="S112" i="1" s="1"/>
  <c r="F113" i="1"/>
  <c r="S113" i="1" s="1"/>
  <c r="F114" i="1"/>
  <c r="R114" i="1" s="1"/>
  <c r="F115" i="1"/>
  <c r="S115" i="1" s="1"/>
  <c r="F116" i="1"/>
  <c r="S116" i="1" s="1"/>
  <c r="F117" i="1"/>
  <c r="S117" i="1" s="1"/>
  <c r="F118" i="1"/>
  <c r="S118" i="1" s="1"/>
  <c r="F119" i="1"/>
  <c r="S119" i="1" s="1"/>
  <c r="F120" i="1"/>
  <c r="R120" i="1" s="1"/>
  <c r="F121" i="1"/>
  <c r="S121" i="1" s="1"/>
  <c r="F122" i="1"/>
  <c r="S122" i="1" s="1"/>
  <c r="F123" i="1"/>
  <c r="S123" i="1" s="1"/>
  <c r="F124" i="1"/>
  <c r="R124" i="1" s="1"/>
  <c r="F125" i="1"/>
  <c r="S125" i="1" s="1"/>
  <c r="F126" i="1"/>
  <c r="S126" i="1" s="1"/>
  <c r="F127" i="1"/>
  <c r="S127" i="1" s="1"/>
  <c r="F128" i="1"/>
  <c r="R128" i="1" s="1"/>
  <c r="F129" i="1"/>
  <c r="S129" i="1" s="1"/>
  <c r="F130" i="1"/>
  <c r="S130" i="1" s="1"/>
  <c r="F131" i="1"/>
  <c r="S131" i="1" s="1"/>
  <c r="F132" i="1"/>
  <c r="R132" i="1" s="1"/>
  <c r="F133" i="1"/>
  <c r="S133" i="1" s="1"/>
  <c r="F134" i="1"/>
  <c r="S134" i="1" s="1"/>
  <c r="F135" i="1"/>
  <c r="S135" i="1" s="1"/>
  <c r="F136" i="1"/>
  <c r="R136" i="1" s="1"/>
  <c r="F137" i="1"/>
  <c r="S137" i="1" s="1"/>
  <c r="F138" i="1"/>
  <c r="S138" i="1" s="1"/>
  <c r="F139" i="1"/>
  <c r="S139" i="1" s="1"/>
  <c r="F140" i="1"/>
  <c r="R140" i="1" s="1"/>
  <c r="F141" i="1"/>
  <c r="S141" i="1" s="1"/>
  <c r="F142" i="1"/>
  <c r="S142" i="1" s="1"/>
  <c r="F143" i="1"/>
  <c r="S143" i="1" s="1"/>
  <c r="F144" i="1"/>
  <c r="R144" i="1" s="1"/>
  <c r="F145" i="1"/>
  <c r="S145" i="1" s="1"/>
  <c r="C121" i="1"/>
  <c r="C120" i="1" s="1"/>
  <c r="M120" i="1" s="1"/>
  <c r="C98" i="1"/>
  <c r="L98" i="1" s="1"/>
  <c r="C79" i="1"/>
  <c r="M79" i="1" s="1"/>
  <c r="C68" i="1"/>
  <c r="C15" i="1"/>
  <c r="L15" i="1" s="1"/>
  <c r="R57" i="1" l="1"/>
  <c r="O98" i="1"/>
  <c r="R134" i="1"/>
  <c r="F12" i="1"/>
  <c r="F14" i="1"/>
  <c r="S14" i="1" s="1"/>
  <c r="F98" i="1"/>
  <c r="S98" i="1" s="1"/>
  <c r="K13" i="1"/>
  <c r="L13" i="1" s="1"/>
  <c r="O14" i="1"/>
  <c r="Q14" i="1"/>
  <c r="R68" i="1"/>
  <c r="O68" i="1"/>
  <c r="Q68" i="1"/>
  <c r="L68" i="1"/>
  <c r="N68" i="1"/>
  <c r="R13" i="1"/>
  <c r="R73" i="1"/>
  <c r="R89" i="1"/>
  <c r="R106" i="1"/>
  <c r="R142" i="1"/>
  <c r="R107" i="1"/>
  <c r="R90" i="1"/>
  <c r="R74" i="1"/>
  <c r="R58" i="1"/>
  <c r="L120" i="1"/>
  <c r="M15" i="1"/>
  <c r="R118" i="1"/>
  <c r="R97" i="1"/>
  <c r="R81" i="1"/>
  <c r="R65" i="1"/>
  <c r="R126" i="1"/>
  <c r="R99" i="1"/>
  <c r="R82" i="1"/>
  <c r="R66" i="1"/>
  <c r="C12" i="1"/>
  <c r="R138" i="1"/>
  <c r="R130" i="1"/>
  <c r="R122" i="1"/>
  <c r="R111" i="1"/>
  <c r="R102" i="1"/>
  <c r="R93" i="1"/>
  <c r="R85" i="1"/>
  <c r="R77" i="1"/>
  <c r="R69" i="1"/>
  <c r="R61" i="1"/>
  <c r="R137" i="1"/>
  <c r="R129" i="1"/>
  <c r="R121" i="1"/>
  <c r="R141" i="1"/>
  <c r="R133" i="1"/>
  <c r="R125" i="1"/>
  <c r="R115" i="1"/>
  <c r="R103" i="1"/>
  <c r="R94" i="1"/>
  <c r="R86" i="1"/>
  <c r="R78" i="1"/>
  <c r="R70" i="1"/>
  <c r="R62" i="1"/>
  <c r="R48" i="1"/>
  <c r="R36" i="1"/>
  <c r="R28" i="1"/>
  <c r="R20" i="1"/>
  <c r="S144" i="1"/>
  <c r="S132" i="1"/>
  <c r="S124" i="1"/>
  <c r="S108" i="1"/>
  <c r="S96" i="1"/>
  <c r="S88" i="1"/>
  <c r="S80" i="1"/>
  <c r="S68" i="1"/>
  <c r="S60" i="1"/>
  <c r="S52" i="1"/>
  <c r="S44" i="1"/>
  <c r="S24" i="1"/>
  <c r="R112" i="1"/>
  <c r="R53" i="1"/>
  <c r="R45" i="1"/>
  <c r="R37" i="1"/>
  <c r="R25" i="1"/>
  <c r="R17" i="1"/>
  <c r="S105" i="1"/>
  <c r="S49" i="1"/>
  <c r="S41" i="1"/>
  <c r="S33" i="1"/>
  <c r="S29" i="1"/>
  <c r="S21" i="1"/>
  <c r="L121" i="1"/>
  <c r="L79" i="1"/>
  <c r="M68" i="1"/>
  <c r="R143" i="1"/>
  <c r="R139" i="1"/>
  <c r="R135" i="1"/>
  <c r="R131" i="1"/>
  <c r="R127" i="1"/>
  <c r="R123" i="1"/>
  <c r="R119" i="1"/>
  <c r="R113" i="1"/>
  <c r="R104" i="1"/>
  <c r="R100" i="1"/>
  <c r="R95" i="1"/>
  <c r="R91" i="1"/>
  <c r="R87" i="1"/>
  <c r="R83" i="1"/>
  <c r="R79" i="1"/>
  <c r="R75" i="1"/>
  <c r="R71" i="1"/>
  <c r="R67" i="1"/>
  <c r="R63" i="1"/>
  <c r="R59" i="1"/>
  <c r="R55" i="1"/>
  <c r="R50" i="1"/>
  <c r="R46" i="1"/>
  <c r="R42" i="1"/>
  <c r="R38" i="1"/>
  <c r="R34" i="1"/>
  <c r="R30" i="1"/>
  <c r="R26" i="1"/>
  <c r="R22" i="1"/>
  <c r="R18" i="1"/>
  <c r="S114" i="1"/>
  <c r="S110" i="1"/>
  <c r="M98" i="1"/>
  <c r="R40" i="1"/>
  <c r="R32" i="1"/>
  <c r="R16" i="1"/>
  <c r="S140" i="1"/>
  <c r="S136" i="1"/>
  <c r="S128" i="1"/>
  <c r="S120" i="1"/>
  <c r="S92" i="1"/>
  <c r="S84" i="1"/>
  <c r="S76" i="1"/>
  <c r="S72" i="1"/>
  <c r="S64" i="1"/>
  <c r="S56" i="1"/>
  <c r="S101" i="1"/>
  <c r="M121" i="1"/>
  <c r="R51" i="1"/>
  <c r="R47" i="1"/>
  <c r="R43" i="1"/>
  <c r="R39" i="1"/>
  <c r="R35" i="1"/>
  <c r="R31" i="1"/>
  <c r="R27" i="1"/>
  <c r="R23" i="1"/>
  <c r="R19" i="1"/>
  <c r="R15" i="1"/>
  <c r="C61" i="1"/>
  <c r="O13" i="1" l="1"/>
  <c r="P13" i="1"/>
  <c r="S13" i="1"/>
  <c r="Q13" i="1"/>
  <c r="M13" i="1"/>
  <c r="K12" i="1"/>
  <c r="N13" i="1"/>
  <c r="C14" i="1"/>
  <c r="M61" i="1"/>
  <c r="L61" i="1"/>
  <c r="L14" i="1" l="1"/>
  <c r="M14" i="1"/>
  <c r="N12" i="1"/>
  <c r="Q12" i="1"/>
  <c r="S12" i="1"/>
  <c r="O12" i="1"/>
  <c r="M12" i="1"/>
  <c r="P12" i="1"/>
  <c r="R12" i="1"/>
  <c r="L12" i="1"/>
</calcChain>
</file>

<file path=xl/sharedStrings.xml><?xml version="1.0" encoding="utf-8"?>
<sst xmlns="http://schemas.openxmlformats.org/spreadsheetml/2006/main" count="309" uniqueCount="205">
  <si>
    <t>КВД</t>
  </si>
  <si>
    <t>Наименование КВД</t>
  </si>
  <si>
    <t>КП - доходы 1кв</t>
  </si>
  <si>
    <t>КП - доходы 2кв</t>
  </si>
  <si>
    <t>КП - доходы 3кв</t>
  </si>
  <si>
    <t>КП - доходы 4кв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</si>
  <si>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</si>
  <si>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</si>
  <si>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</si>
  <si>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</si>
  <si>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</si>
  <si>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</si>
  <si>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</si>
  <si>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</si>
  <si>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</si>
  <si>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</si>
  <si>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</si>
  <si>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</si>
  <si>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</si>
  <si>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</si>
  <si>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</si>
  <si>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</si>
  <si>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</si>
  <si>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</si>
  <si>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</si>
  <si>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</si>
  <si>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</si>
  <si>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</si>
  <si>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</si>
  <si>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</si>
  <si>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</si>
  <si>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</si>
  <si>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</si>
  <si>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</si>
  <si>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</si>
  <si>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</si>
  <si>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</si>
  <si>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</si>
  <si>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</si>
  <si>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</si>
  <si>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</si>
  <si>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</si>
  <si>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</si>
  <si>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</si>
  <si>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</si>
  <si>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</si>
  <si>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</si>
  <si>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</si>
  <si>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</si>
  <si>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</si>
  <si>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</si>
  <si>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</si>
  <si>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</si>
  <si>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</si>
  <si>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</si>
  <si>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</si>
  <si>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</si>
  <si>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</si>
  <si>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</si>
  <si>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10600000000000000</t>
  </si>
  <si>
    <t>НАЛОГИ НА ИМУЩЕСТВО</t>
  </si>
  <si>
    <t>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</si>
  <si>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</si>
  <si>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</si>
  <si>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</si>
  <si>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</si>
  <si>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</si>
  <si>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</si>
  <si>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</si>
  <si>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10604000020000110</t>
  </si>
  <si>
    <t>Транспортный налог</t>
  </si>
  <si>
    <t>10604011020000110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</si>
  <si>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</si>
  <si>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</si>
  <si>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</si>
  <si>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</si>
  <si>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</si>
  <si>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10604012020000110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</si>
  <si>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</si>
  <si>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</si>
  <si>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</si>
  <si>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</si>
  <si>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</si>
  <si>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</si>
  <si>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</si>
  <si>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</si>
  <si>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</si>
  <si>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</si>
  <si>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</si>
  <si>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</si>
  <si>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</si>
  <si>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</si>
  <si>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</si>
  <si>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10606033103000110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</si>
  <si>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</si>
  <si>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10606040000000110</t>
  </si>
  <si>
    <t>Земельный налог с физических лиц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</si>
  <si>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</si>
  <si>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</si>
  <si>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</si>
  <si>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</si>
  <si>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</si>
  <si>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</si>
  <si>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10800000000000000</t>
  </si>
  <si>
    <t>ГОСУДАРСТВЕННАЯ ПОШЛИНА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</si>
  <si>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</si>
  <si>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</si>
  <si>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</si>
  <si>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</si>
  <si>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</si>
  <si>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</si>
  <si>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</si>
  <si>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</si>
  <si>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</si>
  <si>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</si>
  <si>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</si>
  <si>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</si>
  <si>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</si>
  <si>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</si>
  <si>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</si>
  <si>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</si>
  <si>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</si>
  <si>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</si>
  <si>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11301995100000130</t>
  </si>
  <si>
    <t>Прочие доходы от оказания платных услуг (работ) получателями средств бюджетов сельских поселений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</si>
  <si>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</si>
  <si>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</si>
  <si>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</si>
  <si>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</si>
  <si>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11302065100000130</t>
  </si>
  <si>
    <t>Доходы, поступающие в порядке возмещения расходов, понесенных в связи с эксплуатацией имущества сельских поселений</t>
  </si>
  <si>
    <t>11302990000000130</t>
  </si>
  <si>
    <t>Прочие доходы от компенсации затрат государства</t>
  </si>
  <si>
    <t>11302995100000130</t>
  </si>
  <si>
    <t>Прочие доходы от компенсации затрат бюджетов сельских поселений</t>
  </si>
  <si>
    <t>11700000000000000</t>
  </si>
  <si>
    <t>ПРОЧИЕ НЕНАЛОГОВЫЕ ДОХОДЫ</t>
  </si>
  <si>
    <t>11701000000000180</t>
  </si>
  <si>
    <t>Невыясненные поступления</t>
  </si>
  <si>
    <t>11701050100000180</t>
  </si>
  <si>
    <t>Невыясненные поступления, зачисляемые в бюджеты сельских поселений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</si>
  <si>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</si>
  <si>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</si>
  <si>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</si>
  <si>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</si>
  <si>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</si>
  <si>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</si>
  <si>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</si>
  <si>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</si>
  <si>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20215001100000150</t>
  </si>
  <si>
    <t>Дотации бюджетам сельских поселений на выравнивание бюджетной обеспеченности</t>
  </si>
  <si>
    <t>20220000000000150</t>
  </si>
  <si>
    <t>Субсидии бюджетам бюджетной системы Российской Федерации (межбюджетные субсидии)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</si>
  <si>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</si>
  <si>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</si>
  <si>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20225467100000150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</si>
  <si>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</si>
  <si>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</si>
  <si>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</si>
  <si>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</si>
  <si>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</si>
  <si>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</si>
  <si>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</si>
  <si>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</si>
  <si>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</si>
  <si>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</si>
  <si>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</si>
  <si>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20240000000000150</t>
  </si>
  <si>
    <t>Иные межбюджетные трансферты</t>
  </si>
  <si>
    <t>20249999000000150</t>
  </si>
  <si>
    <t>Прочие межбюджетные трансферты, передаваемые бюджетам</t>
  </si>
  <si>
    <t>20249999100000150</t>
  </si>
  <si>
    <t>Прочие межбюджетные трансферты, передаваемые бюджетам сельских поселений</t>
  </si>
  <si>
    <t>20700000000000000</t>
  </si>
  <si>
    <t>ПРОЧИЕ БЕЗВОЗМЕЗДНЫЕ ПОСТУПЛЕНИЯ</t>
  </si>
  <si>
    <t>20705000100000150</t>
  </si>
  <si>
    <t>Прочие безвозмездные поступления в бюджеты сельских поселений</t>
  </si>
  <si>
    <t>20705030100000150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</si>
  <si>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</si>
  <si>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</si>
  <si>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21900000100000150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</si>
  <si>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</si>
  <si>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</si>
  <si>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</si>
  <si>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Факт за 2018 год</t>
  </si>
  <si>
    <t>0,00</t>
  </si>
  <si>
    <t>ВСЕГО ДОХОДОВ</t>
  </si>
  <si>
    <t>НАЛОГОВЫЕ ДОХОДЫ</t>
  </si>
  <si>
    <t>НЕНАЛОГОВЫЕ ДОХОДЫ</t>
  </si>
  <si>
    <t>Первонач. план на 2019 г.</t>
  </si>
  <si>
    <t>Уточ.план на 2019 г.</t>
  </si>
  <si>
    <t>План на 2019 г.</t>
  </si>
  <si>
    <t>Фак за 2019 г.</t>
  </si>
  <si>
    <t>Исполнение к факту 2018 года</t>
  </si>
  <si>
    <t>Исполнение к первонач. плану  2019 г.</t>
  </si>
  <si>
    <t>Исполнение к уточ. плану 2019 г.</t>
  </si>
  <si>
    <t>Исполнение к плану 2019 г.</t>
  </si>
  <si>
    <t>%</t>
  </si>
  <si>
    <t>(+,-)</t>
  </si>
  <si>
    <t>Приложение 1</t>
  </si>
  <si>
    <t>к решению Думы Уинского муниципального</t>
  </si>
  <si>
    <t>округа Пермского края</t>
  </si>
  <si>
    <t>от .2020 г. №проект</t>
  </si>
  <si>
    <t>Доходы бюджета Чайкинского сельского поселения за 2019 года по кодам классификации доходов бюджетов</t>
  </si>
  <si>
    <t>от 23.04.2020 №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</si>
</sst>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sz val="8.5"/>
      <name val="MS Sans Serif"/>
      <family val="2"/>
      <charset val="204"/>
    </font>
    <font>
      <b/>
      <sz val="11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MS Sans Serif"/>
      <family val="2"/>
      <charset val="204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49" fontId="5" fillId="0" borderId="0" xfId="0" applyNumberFormat="1" applyFont="1" applyBorder="1" applyAlignment="1" applyProtection="1"/>
    <xf numFmtId="0" fontId="6" fillId="2" borderId="0" xfId="0" applyFont="1" applyFill="1"/>
    <xf numFmtId="0" fontId="0" fillId="2" borderId="0" xfId="0" applyFill="1"/>
    <xf numFmtId="0" fontId="1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left"/>
    </xf>
    <xf numFmtId="4" fontId="10" fillId="0" borderId="1" xfId="0" applyNumberFormat="1" applyFont="1" applyBorder="1" applyAlignment="1" applyProtection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10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48"/>
  <sheetViews>
    <sheetView showGridLines="0" tabSelected="1" topLeftCell="B212" workbookViewId="0">
      <selection activeCell="W19" sqref="W19"/>
    </sheetView>
  </sheetViews>
  <sheetFormatPr defaultRowHeight="12.75" customHeight="1" outlineLevelRow="7" x14ac:dyDescent="0.25"/>
  <cols>
    <col min="1" max="1" width="13.5546875" customWidth="1"/>
    <col min="2" max="2" width="26" customWidth="1"/>
    <col min="3" max="6" width="9.6640625" customWidth="1"/>
    <col min="7" max="10" width="15.44140625" hidden="1" customWidth="1"/>
    <col min="11" max="11" width="8.6640625" customWidth="1"/>
    <col min="12" max="12" width="5.6640625" customWidth="1"/>
    <col min="13" max="13" width="9.6640625" customWidth="1"/>
    <col min="14" max="14" width="5.6640625" customWidth="1"/>
    <col min="15" max="15" width="9.6640625" customWidth="1"/>
    <col min="16" max="16" width="5.6640625" customWidth="1"/>
    <col min="17" max="17" width="9.5546875" customWidth="1"/>
    <col min="18" max="18" width="5.6640625" customWidth="1"/>
    <col min="19" max="19" width="9.6640625" customWidth="1"/>
    <col min="20" max="20" width="9.109375" customWidth="1"/>
  </cols>
  <sheetData>
    <row r="1" spans="1:19" ht="12.75" customHeight="1" x14ac:dyDescent="0.25">
      <c r="A1" s="11"/>
      <c r="B1" s="11"/>
      <c r="C1" s="11"/>
      <c r="D1" s="11"/>
      <c r="E1" s="11"/>
      <c r="F1" s="11"/>
      <c r="G1" s="11"/>
      <c r="H1" s="12" t="s">
        <v>199</v>
      </c>
      <c r="I1" s="13"/>
      <c r="J1" s="12"/>
      <c r="K1" s="12"/>
      <c r="L1" s="12"/>
      <c r="O1" s="12" t="s">
        <v>199</v>
      </c>
      <c r="P1" s="13"/>
      <c r="Q1" s="12"/>
      <c r="R1" s="12"/>
      <c r="S1" s="12"/>
    </row>
    <row r="2" spans="1:19" ht="12.75" customHeight="1" x14ac:dyDescent="0.25">
      <c r="A2" s="9"/>
      <c r="B2" s="9"/>
      <c r="C2" s="9"/>
      <c r="D2" s="9"/>
      <c r="E2" s="9"/>
      <c r="F2" s="9"/>
      <c r="G2" s="9"/>
      <c r="H2" s="12" t="s">
        <v>200</v>
      </c>
      <c r="I2" s="13"/>
      <c r="J2" s="12"/>
      <c r="K2" s="12"/>
      <c r="L2" s="12"/>
      <c r="O2" s="12" t="s">
        <v>200</v>
      </c>
      <c r="P2" s="13"/>
      <c r="Q2" s="12"/>
      <c r="R2" s="12"/>
      <c r="S2" s="12"/>
    </row>
    <row r="3" spans="1:19" ht="12.75" customHeight="1" x14ac:dyDescent="0.25">
      <c r="A3" s="25"/>
      <c r="B3" s="25"/>
      <c r="C3" s="25"/>
      <c r="D3" s="25"/>
      <c r="E3" s="25"/>
      <c r="F3" s="25"/>
      <c r="H3" s="12" t="s">
        <v>201</v>
      </c>
      <c r="I3" s="13"/>
      <c r="J3" s="12"/>
      <c r="K3" s="12"/>
      <c r="L3" s="12"/>
      <c r="O3" s="12" t="s">
        <v>201</v>
      </c>
      <c r="P3" s="13"/>
      <c r="Q3" s="12"/>
      <c r="R3" s="12"/>
      <c r="S3" s="12"/>
    </row>
    <row r="4" spans="1:19" ht="12.75" customHeight="1" x14ac:dyDescent="0.25">
      <c r="A4" s="25"/>
      <c r="B4" s="25"/>
      <c r="C4" s="25"/>
      <c r="D4" s="25"/>
      <c r="E4" s="25"/>
      <c r="F4" s="25"/>
      <c r="H4" s="12" t="s">
        <v>202</v>
      </c>
      <c r="I4" s="13"/>
      <c r="J4" s="12"/>
      <c r="K4" s="12"/>
      <c r="L4" s="12"/>
      <c r="O4" s="12" t="s">
        <v>204</v>
      </c>
      <c r="P4" s="13"/>
      <c r="Q4" s="12"/>
      <c r="R4" s="12"/>
      <c r="S4" s="12"/>
    </row>
    <row r="5" spans="1:19" ht="12.75" customHeight="1" x14ac:dyDescent="0.25">
      <c r="A5" s="9"/>
      <c r="B5" s="9"/>
      <c r="C5" s="9"/>
      <c r="D5" s="9"/>
      <c r="E5" s="9"/>
      <c r="F5" s="9"/>
    </row>
    <row r="6" spans="1:19" ht="12.75" customHeight="1" x14ac:dyDescent="0.25">
      <c r="A6" s="26" t="s">
        <v>203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2.7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2.75" customHeight="1" x14ac:dyDescent="0.3">
      <c r="A8" s="14"/>
      <c r="B8" s="26"/>
      <c r="C8" s="27"/>
      <c r="D8" s="27"/>
      <c r="E8" s="27"/>
      <c r="F8" s="27"/>
      <c r="G8" s="14"/>
      <c r="H8" s="14"/>
      <c r="I8" s="14"/>
      <c r="J8" s="14"/>
      <c r="K8" s="14"/>
    </row>
    <row r="9" spans="1:19" ht="13.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M9" s="9"/>
      <c r="N9" s="9"/>
      <c r="O9" s="9"/>
      <c r="P9" s="9"/>
      <c r="Q9" s="9"/>
      <c r="R9" s="9"/>
      <c r="S9" s="10"/>
    </row>
    <row r="10" spans="1:19" ht="33" customHeight="1" x14ac:dyDescent="0.25">
      <c r="A10" s="15" t="s">
        <v>0</v>
      </c>
      <c r="B10" s="16" t="s">
        <v>1</v>
      </c>
      <c r="C10" s="15" t="s">
        <v>184</v>
      </c>
      <c r="D10" s="15" t="s">
        <v>189</v>
      </c>
      <c r="E10" s="15" t="s">
        <v>190</v>
      </c>
      <c r="F10" s="15" t="s">
        <v>191</v>
      </c>
      <c r="G10" s="15" t="s">
        <v>2</v>
      </c>
      <c r="H10" s="15" t="s">
        <v>3</v>
      </c>
      <c r="I10" s="15" t="s">
        <v>4</v>
      </c>
      <c r="J10" s="15" t="s">
        <v>5</v>
      </c>
      <c r="K10" s="15" t="s">
        <v>192</v>
      </c>
      <c r="L10" s="30" t="s">
        <v>193</v>
      </c>
      <c r="M10" s="31"/>
      <c r="N10" s="30" t="s">
        <v>194</v>
      </c>
      <c r="O10" s="31"/>
      <c r="P10" s="30" t="s">
        <v>195</v>
      </c>
      <c r="Q10" s="31"/>
      <c r="R10" s="30" t="s">
        <v>196</v>
      </c>
      <c r="S10" s="31"/>
    </row>
    <row r="11" spans="1:19" ht="13.2" x14ac:dyDescent="0.25">
      <c r="A11" s="16"/>
      <c r="B11" s="17"/>
      <c r="C11" s="28"/>
      <c r="D11" s="29"/>
      <c r="E11" s="29"/>
      <c r="F11" s="29"/>
      <c r="G11" s="29"/>
      <c r="H11" s="29"/>
      <c r="I11" s="29"/>
      <c r="J11" s="29"/>
      <c r="K11" s="29"/>
      <c r="L11" s="15" t="s">
        <v>197</v>
      </c>
      <c r="M11" s="15" t="s">
        <v>198</v>
      </c>
      <c r="N11" s="15" t="s">
        <v>197</v>
      </c>
      <c r="O11" s="15" t="s">
        <v>198</v>
      </c>
      <c r="P11" s="15" t="s">
        <v>197</v>
      </c>
      <c r="Q11" s="15" t="s">
        <v>198</v>
      </c>
      <c r="R11" s="15" t="s">
        <v>197</v>
      </c>
      <c r="S11" s="15" t="s">
        <v>198</v>
      </c>
    </row>
    <row r="12" spans="1:19" ht="13.2" x14ac:dyDescent="0.25">
      <c r="A12" s="18"/>
      <c r="B12" s="19" t="s">
        <v>186</v>
      </c>
      <c r="C12" s="20">
        <f>C13+C120</f>
        <v>5589768</v>
      </c>
      <c r="D12" s="20">
        <f t="shared" ref="D12:K12" si="0">D13+D120</f>
        <v>5795800</v>
      </c>
      <c r="E12" s="20">
        <f t="shared" si="0"/>
        <v>7858581</v>
      </c>
      <c r="F12" s="20">
        <f t="shared" si="0"/>
        <v>7858581</v>
      </c>
      <c r="G12" s="20">
        <f t="shared" si="0"/>
        <v>1448950</v>
      </c>
      <c r="H12" s="20">
        <f t="shared" si="0"/>
        <v>2738480</v>
      </c>
      <c r="I12" s="20">
        <f t="shared" si="0"/>
        <v>1299450</v>
      </c>
      <c r="J12" s="20">
        <f t="shared" si="0"/>
        <v>2371701</v>
      </c>
      <c r="K12" s="20">
        <f t="shared" si="0"/>
        <v>7803026.0499999998</v>
      </c>
      <c r="L12" s="20">
        <f>K12/C12*100</f>
        <v>139.59481055385484</v>
      </c>
      <c r="M12" s="20">
        <f>K12-C12</f>
        <v>2213258.0499999998</v>
      </c>
      <c r="N12" s="20">
        <f>K12/D12*100</f>
        <v>134.63242434176473</v>
      </c>
      <c r="O12" s="20">
        <f>K12-D12</f>
        <v>2007226.0499999998</v>
      </c>
      <c r="P12" s="20">
        <f>K12/E12*100</f>
        <v>99.293066394556476</v>
      </c>
      <c r="Q12" s="20">
        <f>K12-E12</f>
        <v>-55554.950000000186</v>
      </c>
      <c r="R12" s="20">
        <f>K12/F12*100</f>
        <v>99.293066394556476</v>
      </c>
      <c r="S12" s="20">
        <f>K12-F12</f>
        <v>-55554.950000000186</v>
      </c>
    </row>
    <row r="13" spans="1:19" ht="13.2" x14ac:dyDescent="0.25">
      <c r="A13" s="21" t="s">
        <v>6</v>
      </c>
      <c r="B13" s="22" t="s">
        <v>7</v>
      </c>
      <c r="C13" s="23">
        <v>1732398</v>
      </c>
      <c r="D13" s="23">
        <v>1687100</v>
      </c>
      <c r="E13" s="23">
        <v>1687100</v>
      </c>
      <c r="F13" s="20">
        <f t="shared" ref="F13:F76" si="1">G13+H13+I13+J13</f>
        <v>1687100</v>
      </c>
      <c r="G13" s="23">
        <v>421775</v>
      </c>
      <c r="H13" s="23">
        <v>253065</v>
      </c>
      <c r="I13" s="23">
        <v>421775</v>
      </c>
      <c r="J13" s="23">
        <v>590485</v>
      </c>
      <c r="K13" s="23">
        <f>K14+K98</f>
        <v>1680660.8399999999</v>
      </c>
      <c r="L13" s="20">
        <f t="shared" ref="L13:L76" si="2">K13/C13*100</f>
        <v>97.013552313036598</v>
      </c>
      <c r="M13" s="20">
        <f t="shared" ref="M13:M76" si="3">K13-C13</f>
        <v>-51737.160000000149</v>
      </c>
      <c r="N13" s="20">
        <f t="shared" ref="N13:N76" si="4">K13/D13*100</f>
        <v>99.618329678145926</v>
      </c>
      <c r="O13" s="20">
        <f t="shared" ref="O13:O76" si="5">K13-D13</f>
        <v>-6439.160000000149</v>
      </c>
      <c r="P13" s="20">
        <f t="shared" ref="P13:P76" si="6">K13/E13*100</f>
        <v>99.618329678145926</v>
      </c>
      <c r="Q13" s="20">
        <f t="shared" ref="Q13:Q76" si="7">K13-E13</f>
        <v>-6439.160000000149</v>
      </c>
      <c r="R13" s="20">
        <f t="shared" ref="R13:R76" si="8">K13/F13*100</f>
        <v>99.618329678145926</v>
      </c>
      <c r="S13" s="20">
        <f t="shared" ref="S13:S76" si="9">K13-F13</f>
        <v>-6439.160000000149</v>
      </c>
    </row>
    <row r="14" spans="1:19" ht="13.2" x14ac:dyDescent="0.25">
      <c r="A14" s="21"/>
      <c r="B14" s="22" t="s">
        <v>187</v>
      </c>
      <c r="C14" s="23">
        <f>C15+C32+C54+C61+C94</f>
        <v>1676589.75</v>
      </c>
      <c r="D14" s="23">
        <f t="shared" ref="D14:K14" si="10">D15+D32+D54+D61+D94</f>
        <v>1662100</v>
      </c>
      <c r="E14" s="23">
        <f t="shared" si="10"/>
        <v>1662100</v>
      </c>
      <c r="F14" s="23">
        <f t="shared" si="10"/>
        <v>1662100</v>
      </c>
      <c r="G14" s="23">
        <f t="shared" si="10"/>
        <v>414375</v>
      </c>
      <c r="H14" s="23">
        <f t="shared" si="10"/>
        <v>250665</v>
      </c>
      <c r="I14" s="23">
        <f t="shared" si="10"/>
        <v>414375</v>
      </c>
      <c r="J14" s="23">
        <f t="shared" si="10"/>
        <v>582685</v>
      </c>
      <c r="K14" s="23">
        <f t="shared" si="10"/>
        <v>1611662.42</v>
      </c>
      <c r="L14" s="20">
        <f t="shared" si="2"/>
        <v>96.127416978423014</v>
      </c>
      <c r="M14" s="20">
        <f t="shared" si="3"/>
        <v>-64927.330000000075</v>
      </c>
      <c r="N14" s="20">
        <v>0</v>
      </c>
      <c r="O14" s="20">
        <f t="shared" si="5"/>
        <v>-50437.580000000075</v>
      </c>
      <c r="P14" s="20">
        <v>0</v>
      </c>
      <c r="Q14" s="20">
        <f t="shared" si="7"/>
        <v>-50437.580000000075</v>
      </c>
      <c r="R14" s="20">
        <v>0</v>
      </c>
      <c r="S14" s="20">
        <f t="shared" si="9"/>
        <v>-50437.580000000075</v>
      </c>
    </row>
    <row r="15" spans="1:19" ht="13.2" outlineLevel="1" x14ac:dyDescent="0.25">
      <c r="A15" s="21" t="s">
        <v>8</v>
      </c>
      <c r="B15" s="22" t="s">
        <v>9</v>
      </c>
      <c r="C15" s="23">
        <f>C16</f>
        <v>357634.06</v>
      </c>
      <c r="D15" s="23">
        <v>269400</v>
      </c>
      <c r="E15" s="23">
        <v>269400</v>
      </c>
      <c r="F15" s="20">
        <f t="shared" si="1"/>
        <v>269400</v>
      </c>
      <c r="G15" s="23">
        <v>69775</v>
      </c>
      <c r="H15" s="23">
        <v>62500</v>
      </c>
      <c r="I15" s="23">
        <v>69775</v>
      </c>
      <c r="J15" s="23">
        <v>67350</v>
      </c>
      <c r="K15" s="23">
        <v>303832.65000000002</v>
      </c>
      <c r="L15" s="20">
        <f t="shared" si="2"/>
        <v>84.956295829317824</v>
      </c>
      <c r="M15" s="20">
        <f t="shared" si="3"/>
        <v>-53801.409999999974</v>
      </c>
      <c r="N15" s="20">
        <f t="shared" si="4"/>
        <v>112.78123608017819</v>
      </c>
      <c r="O15" s="20">
        <f t="shared" si="5"/>
        <v>34432.650000000023</v>
      </c>
      <c r="P15" s="20">
        <f t="shared" si="6"/>
        <v>112.78123608017819</v>
      </c>
      <c r="Q15" s="20">
        <f t="shared" si="7"/>
        <v>34432.650000000023</v>
      </c>
      <c r="R15" s="20">
        <f t="shared" si="8"/>
        <v>112.78123608017819</v>
      </c>
      <c r="S15" s="20">
        <f t="shared" si="9"/>
        <v>34432.650000000023</v>
      </c>
    </row>
    <row r="16" spans="1:19" ht="13.2" outlineLevel="2" x14ac:dyDescent="0.25">
      <c r="A16" s="21" t="s">
        <v>10</v>
      </c>
      <c r="B16" s="22" t="s">
        <v>11</v>
      </c>
      <c r="C16" s="23">
        <v>357634.06</v>
      </c>
      <c r="D16" s="23">
        <v>269400</v>
      </c>
      <c r="E16" s="23">
        <v>269400</v>
      </c>
      <c r="F16" s="20">
        <f t="shared" si="1"/>
        <v>269400</v>
      </c>
      <c r="G16" s="23">
        <v>69775</v>
      </c>
      <c r="H16" s="23">
        <v>62500</v>
      </c>
      <c r="I16" s="23">
        <v>69775</v>
      </c>
      <c r="J16" s="23">
        <v>67350</v>
      </c>
      <c r="K16" s="23">
        <v>303832.65000000002</v>
      </c>
      <c r="L16" s="20">
        <f t="shared" si="2"/>
        <v>84.956295829317824</v>
      </c>
      <c r="M16" s="20">
        <f t="shared" si="3"/>
        <v>-53801.409999999974</v>
      </c>
      <c r="N16" s="20">
        <f t="shared" si="4"/>
        <v>112.78123608017819</v>
      </c>
      <c r="O16" s="20">
        <f t="shared" si="5"/>
        <v>34432.650000000023</v>
      </c>
      <c r="P16" s="20">
        <f t="shared" si="6"/>
        <v>112.78123608017819</v>
      </c>
      <c r="Q16" s="20">
        <f t="shared" si="7"/>
        <v>34432.650000000023</v>
      </c>
      <c r="R16" s="20">
        <f t="shared" si="8"/>
        <v>112.78123608017819</v>
      </c>
      <c r="S16" s="20">
        <f t="shared" si="9"/>
        <v>34432.650000000023</v>
      </c>
    </row>
    <row r="17" spans="1:19" ht="71.400000000000006" outlineLevel="3" x14ac:dyDescent="0.25">
      <c r="A17" s="21" t="s">
        <v>12</v>
      </c>
      <c r="B17" s="24" t="s">
        <v>13</v>
      </c>
      <c r="C17" s="23"/>
      <c r="D17" s="23">
        <v>269400</v>
      </c>
      <c r="E17" s="23">
        <v>269400</v>
      </c>
      <c r="F17" s="20">
        <f t="shared" si="1"/>
        <v>269400</v>
      </c>
      <c r="G17" s="23">
        <v>69775</v>
      </c>
      <c r="H17" s="23">
        <v>62500</v>
      </c>
      <c r="I17" s="23">
        <v>69775</v>
      </c>
      <c r="J17" s="23">
        <v>67350</v>
      </c>
      <c r="K17" s="23">
        <v>297753.62</v>
      </c>
      <c r="L17" s="20" t="e">
        <f t="shared" si="2"/>
        <v>#DIV/0!</v>
      </c>
      <c r="M17" s="20">
        <f t="shared" si="3"/>
        <v>297753.62</v>
      </c>
      <c r="N17" s="20">
        <f t="shared" si="4"/>
        <v>110.52472902746844</v>
      </c>
      <c r="O17" s="20">
        <f t="shared" si="5"/>
        <v>28353.619999999995</v>
      </c>
      <c r="P17" s="20">
        <f t="shared" si="6"/>
        <v>110.52472902746844</v>
      </c>
      <c r="Q17" s="20">
        <f t="shared" si="7"/>
        <v>28353.619999999995</v>
      </c>
      <c r="R17" s="20">
        <f t="shared" si="8"/>
        <v>110.52472902746844</v>
      </c>
      <c r="S17" s="20">
        <f t="shared" si="9"/>
        <v>28353.619999999995</v>
      </c>
    </row>
    <row r="18" spans="1:19" ht="102" outlineLevel="4" x14ac:dyDescent="0.25">
      <c r="A18" s="21" t="s">
        <v>14</v>
      </c>
      <c r="B18" s="24" t="s">
        <v>15</v>
      </c>
      <c r="C18" s="23"/>
      <c r="D18" s="23">
        <v>269400</v>
      </c>
      <c r="E18" s="23">
        <v>269400</v>
      </c>
      <c r="F18" s="20">
        <f t="shared" si="1"/>
        <v>269400</v>
      </c>
      <c r="G18" s="23">
        <v>69775</v>
      </c>
      <c r="H18" s="23">
        <v>62500</v>
      </c>
      <c r="I18" s="23">
        <v>69775</v>
      </c>
      <c r="J18" s="23">
        <v>67350</v>
      </c>
      <c r="K18" s="23">
        <v>296781.5</v>
      </c>
      <c r="L18" s="20" t="e">
        <f t="shared" si="2"/>
        <v>#DIV/0!</v>
      </c>
      <c r="M18" s="20">
        <f t="shared" si="3"/>
        <v>296781.5</v>
      </c>
      <c r="N18" s="20">
        <f t="shared" si="4"/>
        <v>110.16388270230142</v>
      </c>
      <c r="O18" s="20">
        <f t="shared" si="5"/>
        <v>27381.5</v>
      </c>
      <c r="P18" s="20">
        <f t="shared" si="6"/>
        <v>110.16388270230142</v>
      </c>
      <c r="Q18" s="20">
        <f t="shared" si="7"/>
        <v>27381.5</v>
      </c>
      <c r="R18" s="20">
        <f t="shared" si="8"/>
        <v>110.16388270230142</v>
      </c>
      <c r="S18" s="20">
        <f t="shared" si="9"/>
        <v>27381.5</v>
      </c>
    </row>
    <row r="19" spans="1:19" ht="102" outlineLevel="7" x14ac:dyDescent="0.25">
      <c r="A19" s="21" t="s">
        <v>14</v>
      </c>
      <c r="B19" s="24" t="s">
        <v>15</v>
      </c>
      <c r="C19" s="23"/>
      <c r="D19" s="23">
        <v>269400</v>
      </c>
      <c r="E19" s="23">
        <v>269400</v>
      </c>
      <c r="F19" s="20">
        <f t="shared" si="1"/>
        <v>269400</v>
      </c>
      <c r="G19" s="23">
        <v>69775</v>
      </c>
      <c r="H19" s="23">
        <v>62500</v>
      </c>
      <c r="I19" s="23">
        <v>69775</v>
      </c>
      <c r="J19" s="23">
        <v>67350</v>
      </c>
      <c r="K19" s="23">
        <v>296781.5</v>
      </c>
      <c r="L19" s="20" t="e">
        <f t="shared" si="2"/>
        <v>#DIV/0!</v>
      </c>
      <c r="M19" s="20">
        <f t="shared" si="3"/>
        <v>296781.5</v>
      </c>
      <c r="N19" s="20">
        <f t="shared" si="4"/>
        <v>110.16388270230142</v>
      </c>
      <c r="O19" s="20">
        <f t="shared" si="5"/>
        <v>27381.5</v>
      </c>
      <c r="P19" s="20">
        <f t="shared" si="6"/>
        <v>110.16388270230142</v>
      </c>
      <c r="Q19" s="20">
        <f t="shared" si="7"/>
        <v>27381.5</v>
      </c>
      <c r="R19" s="20">
        <f t="shared" si="8"/>
        <v>110.16388270230142</v>
      </c>
      <c r="S19" s="20">
        <f t="shared" si="9"/>
        <v>27381.5</v>
      </c>
    </row>
    <row r="20" spans="1:19" ht="81.599999999999994" outlineLevel="4" x14ac:dyDescent="0.25">
      <c r="A20" s="21" t="s">
        <v>16</v>
      </c>
      <c r="B20" s="24" t="s">
        <v>17</v>
      </c>
      <c r="C20" s="23"/>
      <c r="D20" s="23">
        <v>0</v>
      </c>
      <c r="E20" s="23">
        <v>0</v>
      </c>
      <c r="F20" s="20">
        <f t="shared" si="1"/>
        <v>0</v>
      </c>
      <c r="G20" s="23">
        <v>0</v>
      </c>
      <c r="H20" s="23">
        <v>0</v>
      </c>
      <c r="I20" s="23">
        <v>0</v>
      </c>
      <c r="J20" s="23">
        <v>0</v>
      </c>
      <c r="K20" s="23">
        <v>428.73</v>
      </c>
      <c r="L20" s="20" t="e">
        <f t="shared" si="2"/>
        <v>#DIV/0!</v>
      </c>
      <c r="M20" s="20">
        <f t="shared" si="3"/>
        <v>428.73</v>
      </c>
      <c r="N20" s="20" t="e">
        <f t="shared" si="4"/>
        <v>#DIV/0!</v>
      </c>
      <c r="O20" s="20">
        <f t="shared" si="5"/>
        <v>428.73</v>
      </c>
      <c r="P20" s="20" t="e">
        <f t="shared" si="6"/>
        <v>#DIV/0!</v>
      </c>
      <c r="Q20" s="20">
        <f t="shared" si="7"/>
        <v>428.73</v>
      </c>
      <c r="R20" s="20" t="e">
        <f t="shared" si="8"/>
        <v>#DIV/0!</v>
      </c>
      <c r="S20" s="20">
        <f t="shared" si="9"/>
        <v>428.73</v>
      </c>
    </row>
    <row r="21" spans="1:19" ht="81.599999999999994" outlineLevel="7" x14ac:dyDescent="0.25">
      <c r="A21" s="21" t="s">
        <v>16</v>
      </c>
      <c r="B21" s="24" t="s">
        <v>17</v>
      </c>
      <c r="C21" s="23"/>
      <c r="D21" s="23">
        <v>0</v>
      </c>
      <c r="E21" s="23">
        <v>0</v>
      </c>
      <c r="F21" s="20">
        <f t="shared" si="1"/>
        <v>0</v>
      </c>
      <c r="G21" s="23">
        <v>0</v>
      </c>
      <c r="H21" s="23">
        <v>0</v>
      </c>
      <c r="I21" s="23">
        <v>0</v>
      </c>
      <c r="J21" s="23">
        <v>0</v>
      </c>
      <c r="K21" s="23">
        <v>428.73</v>
      </c>
      <c r="L21" s="20" t="e">
        <f t="shared" si="2"/>
        <v>#DIV/0!</v>
      </c>
      <c r="M21" s="20">
        <f t="shared" si="3"/>
        <v>428.73</v>
      </c>
      <c r="N21" s="20" t="e">
        <f t="shared" si="4"/>
        <v>#DIV/0!</v>
      </c>
      <c r="O21" s="20">
        <f t="shared" si="5"/>
        <v>428.73</v>
      </c>
      <c r="P21" s="20" t="e">
        <f t="shared" si="6"/>
        <v>#DIV/0!</v>
      </c>
      <c r="Q21" s="20">
        <f t="shared" si="7"/>
        <v>428.73</v>
      </c>
      <c r="R21" s="20" t="e">
        <f t="shared" si="8"/>
        <v>#DIV/0!</v>
      </c>
      <c r="S21" s="20">
        <f t="shared" si="9"/>
        <v>428.73</v>
      </c>
    </row>
    <row r="22" spans="1:19" ht="102" outlineLevel="4" x14ac:dyDescent="0.25">
      <c r="A22" s="21" t="s">
        <v>18</v>
      </c>
      <c r="B22" s="24" t="s">
        <v>19</v>
      </c>
      <c r="C22" s="23"/>
      <c r="D22" s="23">
        <v>0</v>
      </c>
      <c r="E22" s="23">
        <v>0</v>
      </c>
      <c r="F22" s="20">
        <f t="shared" si="1"/>
        <v>0</v>
      </c>
      <c r="G22" s="23">
        <v>0</v>
      </c>
      <c r="H22" s="23">
        <v>0</v>
      </c>
      <c r="I22" s="23">
        <v>0</v>
      </c>
      <c r="J22" s="23">
        <v>0</v>
      </c>
      <c r="K22" s="23">
        <v>543.39</v>
      </c>
      <c r="L22" s="20" t="e">
        <f t="shared" si="2"/>
        <v>#DIV/0!</v>
      </c>
      <c r="M22" s="20">
        <f t="shared" si="3"/>
        <v>543.39</v>
      </c>
      <c r="N22" s="20" t="e">
        <f t="shared" si="4"/>
        <v>#DIV/0!</v>
      </c>
      <c r="O22" s="20">
        <f t="shared" si="5"/>
        <v>543.39</v>
      </c>
      <c r="P22" s="20" t="e">
        <f t="shared" si="6"/>
        <v>#DIV/0!</v>
      </c>
      <c r="Q22" s="20">
        <f t="shared" si="7"/>
        <v>543.39</v>
      </c>
      <c r="R22" s="20" t="e">
        <f t="shared" si="8"/>
        <v>#DIV/0!</v>
      </c>
      <c r="S22" s="20">
        <f t="shared" si="9"/>
        <v>543.39</v>
      </c>
    </row>
    <row r="23" spans="1:19" ht="102" outlineLevel="7" x14ac:dyDescent="0.25">
      <c r="A23" s="21" t="s">
        <v>18</v>
      </c>
      <c r="B23" s="24" t="s">
        <v>19</v>
      </c>
      <c r="C23" s="23"/>
      <c r="D23" s="23">
        <v>0</v>
      </c>
      <c r="E23" s="23">
        <v>0</v>
      </c>
      <c r="F23" s="20">
        <f t="shared" si="1"/>
        <v>0</v>
      </c>
      <c r="G23" s="23">
        <v>0</v>
      </c>
      <c r="H23" s="23">
        <v>0</v>
      </c>
      <c r="I23" s="23">
        <v>0</v>
      </c>
      <c r="J23" s="23">
        <v>0</v>
      </c>
      <c r="K23" s="23">
        <v>543.39</v>
      </c>
      <c r="L23" s="20" t="e">
        <f t="shared" si="2"/>
        <v>#DIV/0!</v>
      </c>
      <c r="M23" s="20">
        <f t="shared" si="3"/>
        <v>543.39</v>
      </c>
      <c r="N23" s="20" t="e">
        <f t="shared" si="4"/>
        <v>#DIV/0!</v>
      </c>
      <c r="O23" s="20">
        <f t="shared" si="5"/>
        <v>543.39</v>
      </c>
      <c r="P23" s="20" t="e">
        <f t="shared" si="6"/>
        <v>#DIV/0!</v>
      </c>
      <c r="Q23" s="20">
        <f t="shared" si="7"/>
        <v>543.39</v>
      </c>
      <c r="R23" s="20" t="e">
        <f t="shared" si="8"/>
        <v>#DIV/0!</v>
      </c>
      <c r="S23" s="20">
        <f t="shared" si="9"/>
        <v>543.39</v>
      </c>
    </row>
    <row r="24" spans="1:19" ht="112.2" outlineLevel="3" x14ac:dyDescent="0.25">
      <c r="A24" s="21" t="s">
        <v>20</v>
      </c>
      <c r="B24" s="24" t="s">
        <v>21</v>
      </c>
      <c r="C24" s="23"/>
      <c r="D24" s="23">
        <v>0</v>
      </c>
      <c r="E24" s="23">
        <v>0</v>
      </c>
      <c r="F24" s="20">
        <f t="shared" si="1"/>
        <v>0</v>
      </c>
      <c r="G24" s="23">
        <v>0</v>
      </c>
      <c r="H24" s="23">
        <v>0</v>
      </c>
      <c r="I24" s="23">
        <v>0</v>
      </c>
      <c r="J24" s="23">
        <v>0</v>
      </c>
      <c r="K24" s="23">
        <v>695.1</v>
      </c>
      <c r="L24" s="20" t="e">
        <f t="shared" si="2"/>
        <v>#DIV/0!</v>
      </c>
      <c r="M24" s="20">
        <f t="shared" si="3"/>
        <v>695.1</v>
      </c>
      <c r="N24" s="20" t="e">
        <f t="shared" si="4"/>
        <v>#DIV/0!</v>
      </c>
      <c r="O24" s="20">
        <f t="shared" si="5"/>
        <v>695.1</v>
      </c>
      <c r="P24" s="20" t="e">
        <f t="shared" si="6"/>
        <v>#DIV/0!</v>
      </c>
      <c r="Q24" s="20">
        <f t="shared" si="7"/>
        <v>695.1</v>
      </c>
      <c r="R24" s="20" t="e">
        <f t="shared" si="8"/>
        <v>#DIV/0!</v>
      </c>
      <c r="S24" s="20">
        <f t="shared" si="9"/>
        <v>695.1</v>
      </c>
    </row>
    <row r="25" spans="1:19" ht="142.80000000000001" outlineLevel="4" x14ac:dyDescent="0.25">
      <c r="A25" s="21" t="s">
        <v>22</v>
      </c>
      <c r="B25" s="24" t="s">
        <v>23</v>
      </c>
      <c r="C25" s="23"/>
      <c r="D25" s="23">
        <v>0</v>
      </c>
      <c r="E25" s="23">
        <v>0</v>
      </c>
      <c r="F25" s="20">
        <f t="shared" si="1"/>
        <v>0</v>
      </c>
      <c r="G25" s="23">
        <v>0</v>
      </c>
      <c r="H25" s="23">
        <v>0</v>
      </c>
      <c r="I25" s="23">
        <v>0</v>
      </c>
      <c r="J25" s="23">
        <v>0</v>
      </c>
      <c r="K25" s="23">
        <v>695.1</v>
      </c>
      <c r="L25" s="20" t="e">
        <f t="shared" si="2"/>
        <v>#DIV/0!</v>
      </c>
      <c r="M25" s="20">
        <f t="shared" si="3"/>
        <v>695.1</v>
      </c>
      <c r="N25" s="20" t="e">
        <f t="shared" si="4"/>
        <v>#DIV/0!</v>
      </c>
      <c r="O25" s="20">
        <f t="shared" si="5"/>
        <v>695.1</v>
      </c>
      <c r="P25" s="20" t="e">
        <f t="shared" si="6"/>
        <v>#DIV/0!</v>
      </c>
      <c r="Q25" s="20">
        <f t="shared" si="7"/>
        <v>695.1</v>
      </c>
      <c r="R25" s="20" t="e">
        <f t="shared" si="8"/>
        <v>#DIV/0!</v>
      </c>
      <c r="S25" s="20">
        <f t="shared" si="9"/>
        <v>695.1</v>
      </c>
    </row>
    <row r="26" spans="1:19" ht="142.80000000000001" outlineLevel="7" x14ac:dyDescent="0.25">
      <c r="A26" s="21" t="s">
        <v>22</v>
      </c>
      <c r="B26" s="24" t="s">
        <v>23</v>
      </c>
      <c r="C26" s="23"/>
      <c r="D26" s="23">
        <v>0</v>
      </c>
      <c r="E26" s="23">
        <v>0</v>
      </c>
      <c r="F26" s="20">
        <f t="shared" si="1"/>
        <v>0</v>
      </c>
      <c r="G26" s="23">
        <v>0</v>
      </c>
      <c r="H26" s="23">
        <v>0</v>
      </c>
      <c r="I26" s="23">
        <v>0</v>
      </c>
      <c r="J26" s="23">
        <v>0</v>
      </c>
      <c r="K26" s="23">
        <v>695.1</v>
      </c>
      <c r="L26" s="20" t="e">
        <f t="shared" si="2"/>
        <v>#DIV/0!</v>
      </c>
      <c r="M26" s="20">
        <f t="shared" si="3"/>
        <v>695.1</v>
      </c>
      <c r="N26" s="20" t="e">
        <f t="shared" si="4"/>
        <v>#DIV/0!</v>
      </c>
      <c r="O26" s="20">
        <f t="shared" si="5"/>
        <v>695.1</v>
      </c>
      <c r="P26" s="20" t="e">
        <f t="shared" si="6"/>
        <v>#DIV/0!</v>
      </c>
      <c r="Q26" s="20">
        <f t="shared" si="7"/>
        <v>695.1</v>
      </c>
      <c r="R26" s="20" t="e">
        <f t="shared" si="8"/>
        <v>#DIV/0!</v>
      </c>
      <c r="S26" s="20">
        <f t="shared" si="9"/>
        <v>695.1</v>
      </c>
    </row>
    <row r="27" spans="1:19" ht="40.799999999999997" outlineLevel="3" x14ac:dyDescent="0.25">
      <c r="A27" s="21" t="s">
        <v>24</v>
      </c>
      <c r="B27" s="22" t="s">
        <v>25</v>
      </c>
      <c r="C27" s="23"/>
      <c r="D27" s="23">
        <v>0</v>
      </c>
      <c r="E27" s="23">
        <v>0</v>
      </c>
      <c r="F27" s="20">
        <f t="shared" si="1"/>
        <v>0</v>
      </c>
      <c r="G27" s="23">
        <v>0</v>
      </c>
      <c r="H27" s="23">
        <v>0</v>
      </c>
      <c r="I27" s="23">
        <v>0</v>
      </c>
      <c r="J27" s="23">
        <v>0</v>
      </c>
      <c r="K27" s="23">
        <v>516.63</v>
      </c>
      <c r="L27" s="20" t="e">
        <f t="shared" si="2"/>
        <v>#DIV/0!</v>
      </c>
      <c r="M27" s="20">
        <f t="shared" si="3"/>
        <v>516.63</v>
      </c>
      <c r="N27" s="20" t="e">
        <f t="shared" si="4"/>
        <v>#DIV/0!</v>
      </c>
      <c r="O27" s="20">
        <f t="shared" si="5"/>
        <v>516.63</v>
      </c>
      <c r="P27" s="20" t="e">
        <f t="shared" si="6"/>
        <v>#DIV/0!</v>
      </c>
      <c r="Q27" s="20">
        <f t="shared" si="7"/>
        <v>516.63</v>
      </c>
      <c r="R27" s="20" t="e">
        <f t="shared" si="8"/>
        <v>#DIV/0!</v>
      </c>
      <c r="S27" s="20">
        <f t="shared" si="9"/>
        <v>516.63</v>
      </c>
    </row>
    <row r="28" spans="1:19" ht="71.400000000000006" outlineLevel="4" x14ac:dyDescent="0.25">
      <c r="A28" s="21" t="s">
        <v>26</v>
      </c>
      <c r="B28" s="22" t="s">
        <v>27</v>
      </c>
      <c r="C28" s="23"/>
      <c r="D28" s="23">
        <v>0</v>
      </c>
      <c r="E28" s="23">
        <v>0</v>
      </c>
      <c r="F28" s="20">
        <f t="shared" si="1"/>
        <v>0</v>
      </c>
      <c r="G28" s="23">
        <v>0</v>
      </c>
      <c r="H28" s="23">
        <v>0</v>
      </c>
      <c r="I28" s="23">
        <v>0</v>
      </c>
      <c r="J28" s="23">
        <v>0</v>
      </c>
      <c r="K28" s="23">
        <v>492.01</v>
      </c>
      <c r="L28" s="20" t="e">
        <f t="shared" si="2"/>
        <v>#DIV/0!</v>
      </c>
      <c r="M28" s="20">
        <f t="shared" si="3"/>
        <v>492.01</v>
      </c>
      <c r="N28" s="20" t="e">
        <f t="shared" si="4"/>
        <v>#DIV/0!</v>
      </c>
      <c r="O28" s="20">
        <f t="shared" si="5"/>
        <v>492.01</v>
      </c>
      <c r="P28" s="20" t="e">
        <f t="shared" si="6"/>
        <v>#DIV/0!</v>
      </c>
      <c r="Q28" s="20">
        <f t="shared" si="7"/>
        <v>492.01</v>
      </c>
      <c r="R28" s="20" t="e">
        <f t="shared" si="8"/>
        <v>#DIV/0!</v>
      </c>
      <c r="S28" s="20">
        <f t="shared" si="9"/>
        <v>492.01</v>
      </c>
    </row>
    <row r="29" spans="1:19" ht="71.400000000000006" outlineLevel="7" x14ac:dyDescent="0.25">
      <c r="A29" s="21" t="s">
        <v>26</v>
      </c>
      <c r="B29" s="22" t="s">
        <v>27</v>
      </c>
      <c r="C29" s="23"/>
      <c r="D29" s="23">
        <v>0</v>
      </c>
      <c r="E29" s="23">
        <v>0</v>
      </c>
      <c r="F29" s="20">
        <f t="shared" si="1"/>
        <v>0</v>
      </c>
      <c r="G29" s="23">
        <v>0</v>
      </c>
      <c r="H29" s="23">
        <v>0</v>
      </c>
      <c r="I29" s="23">
        <v>0</v>
      </c>
      <c r="J29" s="23">
        <v>0</v>
      </c>
      <c r="K29" s="23">
        <v>492.01</v>
      </c>
      <c r="L29" s="20" t="e">
        <f t="shared" si="2"/>
        <v>#DIV/0!</v>
      </c>
      <c r="M29" s="20">
        <f t="shared" si="3"/>
        <v>492.01</v>
      </c>
      <c r="N29" s="20" t="e">
        <f t="shared" si="4"/>
        <v>#DIV/0!</v>
      </c>
      <c r="O29" s="20">
        <f t="shared" si="5"/>
        <v>492.01</v>
      </c>
      <c r="P29" s="20" t="e">
        <f t="shared" si="6"/>
        <v>#DIV/0!</v>
      </c>
      <c r="Q29" s="20">
        <f t="shared" si="7"/>
        <v>492.01</v>
      </c>
      <c r="R29" s="20" t="e">
        <f t="shared" si="8"/>
        <v>#DIV/0!</v>
      </c>
      <c r="S29" s="20">
        <f t="shared" si="9"/>
        <v>492.01</v>
      </c>
    </row>
    <row r="30" spans="1:19" ht="51" outlineLevel="4" x14ac:dyDescent="0.25">
      <c r="A30" s="21" t="s">
        <v>28</v>
      </c>
      <c r="B30" s="22" t="s">
        <v>29</v>
      </c>
      <c r="C30" s="23"/>
      <c r="D30" s="23">
        <v>0</v>
      </c>
      <c r="E30" s="23">
        <v>0</v>
      </c>
      <c r="F30" s="20">
        <f t="shared" si="1"/>
        <v>0</v>
      </c>
      <c r="G30" s="23">
        <v>0</v>
      </c>
      <c r="H30" s="23">
        <v>0</v>
      </c>
      <c r="I30" s="23">
        <v>0</v>
      </c>
      <c r="J30" s="23">
        <v>0</v>
      </c>
      <c r="K30" s="23">
        <v>24.62</v>
      </c>
      <c r="L30" s="20" t="e">
        <f t="shared" si="2"/>
        <v>#DIV/0!</v>
      </c>
      <c r="M30" s="20">
        <f t="shared" si="3"/>
        <v>24.62</v>
      </c>
      <c r="N30" s="20" t="e">
        <f t="shared" si="4"/>
        <v>#DIV/0!</v>
      </c>
      <c r="O30" s="20">
        <f t="shared" si="5"/>
        <v>24.62</v>
      </c>
      <c r="P30" s="20" t="e">
        <f t="shared" si="6"/>
        <v>#DIV/0!</v>
      </c>
      <c r="Q30" s="20">
        <f t="shared" si="7"/>
        <v>24.62</v>
      </c>
      <c r="R30" s="20" t="e">
        <f t="shared" si="8"/>
        <v>#DIV/0!</v>
      </c>
      <c r="S30" s="20">
        <f t="shared" si="9"/>
        <v>24.62</v>
      </c>
    </row>
    <row r="31" spans="1:19" ht="51" outlineLevel="7" x14ac:dyDescent="0.25">
      <c r="A31" s="21" t="s">
        <v>28</v>
      </c>
      <c r="B31" s="22" t="s">
        <v>29</v>
      </c>
      <c r="C31" s="23"/>
      <c r="D31" s="23">
        <v>0</v>
      </c>
      <c r="E31" s="23">
        <v>0</v>
      </c>
      <c r="F31" s="20">
        <f t="shared" si="1"/>
        <v>0</v>
      </c>
      <c r="G31" s="23">
        <v>0</v>
      </c>
      <c r="H31" s="23">
        <v>0</v>
      </c>
      <c r="I31" s="23">
        <v>0</v>
      </c>
      <c r="J31" s="23">
        <v>0</v>
      </c>
      <c r="K31" s="23">
        <v>24.62</v>
      </c>
      <c r="L31" s="20" t="e">
        <f t="shared" si="2"/>
        <v>#DIV/0!</v>
      </c>
      <c r="M31" s="20">
        <f t="shared" si="3"/>
        <v>24.62</v>
      </c>
      <c r="N31" s="20" t="e">
        <f t="shared" si="4"/>
        <v>#DIV/0!</v>
      </c>
      <c r="O31" s="20">
        <f t="shared" si="5"/>
        <v>24.62</v>
      </c>
      <c r="P31" s="20" t="e">
        <f t="shared" si="6"/>
        <v>#DIV/0!</v>
      </c>
      <c r="Q31" s="20">
        <f t="shared" si="7"/>
        <v>24.62</v>
      </c>
      <c r="R31" s="20" t="e">
        <f t="shared" si="8"/>
        <v>#DIV/0!</v>
      </c>
      <c r="S31" s="20">
        <f t="shared" si="9"/>
        <v>24.62</v>
      </c>
    </row>
    <row r="32" spans="1:19" ht="30.6" outlineLevel="1" x14ac:dyDescent="0.25">
      <c r="A32" s="21" t="s">
        <v>30</v>
      </c>
      <c r="B32" s="22" t="s">
        <v>31</v>
      </c>
      <c r="C32" s="23">
        <v>515741.88</v>
      </c>
      <c r="D32" s="23">
        <v>602800</v>
      </c>
      <c r="E32" s="23">
        <v>602800</v>
      </c>
      <c r="F32" s="20">
        <f t="shared" si="1"/>
        <v>602800</v>
      </c>
      <c r="G32" s="23">
        <v>147400</v>
      </c>
      <c r="H32" s="23">
        <v>89450</v>
      </c>
      <c r="I32" s="23">
        <v>147400</v>
      </c>
      <c r="J32" s="23">
        <v>218550</v>
      </c>
      <c r="K32" s="23">
        <v>586777.96</v>
      </c>
      <c r="L32" s="20">
        <f t="shared" si="2"/>
        <v>113.77357215977884</v>
      </c>
      <c r="M32" s="20">
        <f t="shared" si="3"/>
        <v>71036.079999999958</v>
      </c>
      <c r="N32" s="20">
        <f t="shared" si="4"/>
        <v>97.342063702720623</v>
      </c>
      <c r="O32" s="20">
        <f t="shared" si="5"/>
        <v>-16022.040000000037</v>
      </c>
      <c r="P32" s="20">
        <f t="shared" si="6"/>
        <v>97.342063702720623</v>
      </c>
      <c r="Q32" s="20">
        <f t="shared" si="7"/>
        <v>-16022.040000000037</v>
      </c>
      <c r="R32" s="20">
        <f t="shared" si="8"/>
        <v>97.342063702720623</v>
      </c>
      <c r="S32" s="20">
        <f t="shared" si="9"/>
        <v>-16022.040000000037</v>
      </c>
    </row>
    <row r="33" spans="1:19" ht="30.6" outlineLevel="2" x14ac:dyDescent="0.25">
      <c r="A33" s="21" t="s">
        <v>32</v>
      </c>
      <c r="B33" s="22" t="s">
        <v>33</v>
      </c>
      <c r="C33" s="23"/>
      <c r="D33" s="23">
        <v>602800</v>
      </c>
      <c r="E33" s="23">
        <v>602800</v>
      </c>
      <c r="F33" s="20">
        <f t="shared" si="1"/>
        <v>602800</v>
      </c>
      <c r="G33" s="23">
        <v>147400</v>
      </c>
      <c r="H33" s="23">
        <v>89450</v>
      </c>
      <c r="I33" s="23">
        <v>147400</v>
      </c>
      <c r="J33" s="23">
        <v>218550</v>
      </c>
      <c r="K33" s="23">
        <v>586773</v>
      </c>
      <c r="L33" s="20" t="e">
        <f t="shared" si="2"/>
        <v>#DIV/0!</v>
      </c>
      <c r="M33" s="20">
        <f t="shared" si="3"/>
        <v>586773</v>
      </c>
      <c r="N33" s="20">
        <f t="shared" si="4"/>
        <v>97.341240875912405</v>
      </c>
      <c r="O33" s="20">
        <f t="shared" si="5"/>
        <v>-16027</v>
      </c>
      <c r="P33" s="20">
        <f t="shared" si="6"/>
        <v>97.341240875912405</v>
      </c>
      <c r="Q33" s="20">
        <f t="shared" si="7"/>
        <v>-16027</v>
      </c>
      <c r="R33" s="20">
        <f t="shared" si="8"/>
        <v>97.341240875912405</v>
      </c>
      <c r="S33" s="20">
        <f t="shared" si="9"/>
        <v>-16027</v>
      </c>
    </row>
    <row r="34" spans="1:19" ht="71.400000000000006" outlineLevel="3" x14ac:dyDescent="0.25">
      <c r="A34" s="21" t="s">
        <v>34</v>
      </c>
      <c r="B34" s="22" t="s">
        <v>35</v>
      </c>
      <c r="C34" s="23"/>
      <c r="D34" s="23">
        <v>253200</v>
      </c>
      <c r="E34" s="23">
        <v>253200</v>
      </c>
      <c r="F34" s="20">
        <f t="shared" si="1"/>
        <v>253200</v>
      </c>
      <c r="G34" s="23">
        <v>60000</v>
      </c>
      <c r="H34" s="23">
        <v>40000</v>
      </c>
      <c r="I34" s="23">
        <v>60000</v>
      </c>
      <c r="J34" s="23">
        <v>93200</v>
      </c>
      <c r="K34" s="23">
        <v>267086.5</v>
      </c>
      <c r="L34" s="20" t="e">
        <f t="shared" si="2"/>
        <v>#DIV/0!</v>
      </c>
      <c r="M34" s="20">
        <f t="shared" si="3"/>
        <v>267086.5</v>
      </c>
      <c r="N34" s="20">
        <f t="shared" si="4"/>
        <v>105.48439968404423</v>
      </c>
      <c r="O34" s="20">
        <f t="shared" si="5"/>
        <v>13886.5</v>
      </c>
      <c r="P34" s="20">
        <f t="shared" si="6"/>
        <v>105.48439968404423</v>
      </c>
      <c r="Q34" s="20">
        <f t="shared" si="7"/>
        <v>13886.5</v>
      </c>
      <c r="R34" s="20">
        <f t="shared" si="8"/>
        <v>105.48439968404423</v>
      </c>
      <c r="S34" s="20">
        <f t="shared" si="9"/>
        <v>13886.5</v>
      </c>
    </row>
    <row r="35" spans="1:19" ht="71.400000000000006" outlineLevel="4" x14ac:dyDescent="0.25">
      <c r="A35" s="21" t="s">
        <v>34</v>
      </c>
      <c r="B35" s="22" t="s">
        <v>35</v>
      </c>
      <c r="C35" s="23"/>
      <c r="D35" s="23">
        <v>253200</v>
      </c>
      <c r="E35" s="23">
        <v>0</v>
      </c>
      <c r="F35" s="20">
        <f t="shared" si="1"/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0" t="e">
        <f t="shared" si="2"/>
        <v>#DIV/0!</v>
      </c>
      <c r="M35" s="20">
        <f t="shared" si="3"/>
        <v>0</v>
      </c>
      <c r="N35" s="20">
        <f t="shared" si="4"/>
        <v>0</v>
      </c>
      <c r="O35" s="20">
        <f t="shared" si="5"/>
        <v>-253200</v>
      </c>
      <c r="P35" s="20" t="e">
        <f t="shared" si="6"/>
        <v>#DIV/0!</v>
      </c>
      <c r="Q35" s="20">
        <f t="shared" si="7"/>
        <v>0</v>
      </c>
      <c r="R35" s="20" t="e">
        <f t="shared" si="8"/>
        <v>#DIV/0!</v>
      </c>
      <c r="S35" s="20">
        <f t="shared" si="9"/>
        <v>0</v>
      </c>
    </row>
    <row r="36" spans="1:19" ht="71.400000000000006" outlineLevel="7" x14ac:dyDescent="0.25">
      <c r="A36" s="21" t="s">
        <v>34</v>
      </c>
      <c r="B36" s="22" t="s">
        <v>35</v>
      </c>
      <c r="C36" s="23"/>
      <c r="D36" s="23">
        <v>253200</v>
      </c>
      <c r="E36" s="23">
        <v>0</v>
      </c>
      <c r="F36" s="20">
        <f t="shared" si="1"/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0" t="e">
        <f t="shared" si="2"/>
        <v>#DIV/0!</v>
      </c>
      <c r="M36" s="20">
        <f t="shared" si="3"/>
        <v>0</v>
      </c>
      <c r="N36" s="20">
        <f t="shared" si="4"/>
        <v>0</v>
      </c>
      <c r="O36" s="20">
        <f t="shared" si="5"/>
        <v>-253200</v>
      </c>
      <c r="P36" s="20" t="e">
        <f t="shared" si="6"/>
        <v>#DIV/0!</v>
      </c>
      <c r="Q36" s="20">
        <f t="shared" si="7"/>
        <v>0</v>
      </c>
      <c r="R36" s="20" t="e">
        <f t="shared" si="8"/>
        <v>#DIV/0!</v>
      </c>
      <c r="S36" s="20">
        <f t="shared" si="9"/>
        <v>0</v>
      </c>
    </row>
    <row r="37" spans="1:19" ht="112.2" outlineLevel="4" x14ac:dyDescent="0.25">
      <c r="A37" s="21" t="s">
        <v>36</v>
      </c>
      <c r="B37" s="24" t="s">
        <v>37</v>
      </c>
      <c r="C37" s="23"/>
      <c r="D37" s="23">
        <v>0</v>
      </c>
      <c r="E37" s="23">
        <v>253200</v>
      </c>
      <c r="F37" s="20">
        <f t="shared" si="1"/>
        <v>253200</v>
      </c>
      <c r="G37" s="23">
        <v>60000</v>
      </c>
      <c r="H37" s="23">
        <v>40000</v>
      </c>
      <c r="I37" s="23">
        <v>60000</v>
      </c>
      <c r="J37" s="23">
        <v>93200</v>
      </c>
      <c r="K37" s="23">
        <v>267086.5</v>
      </c>
      <c r="L37" s="20" t="e">
        <f t="shared" si="2"/>
        <v>#DIV/0!</v>
      </c>
      <c r="M37" s="20">
        <f t="shared" si="3"/>
        <v>267086.5</v>
      </c>
      <c r="N37" s="20" t="e">
        <f t="shared" si="4"/>
        <v>#DIV/0!</v>
      </c>
      <c r="O37" s="20">
        <f t="shared" si="5"/>
        <v>267086.5</v>
      </c>
      <c r="P37" s="20">
        <f t="shared" si="6"/>
        <v>105.48439968404423</v>
      </c>
      <c r="Q37" s="20">
        <f t="shared" si="7"/>
        <v>13886.5</v>
      </c>
      <c r="R37" s="20">
        <f t="shared" si="8"/>
        <v>105.48439968404423</v>
      </c>
      <c r="S37" s="20">
        <f t="shared" si="9"/>
        <v>13886.5</v>
      </c>
    </row>
    <row r="38" spans="1:19" ht="112.2" outlineLevel="7" x14ac:dyDescent="0.25">
      <c r="A38" s="21" t="s">
        <v>36</v>
      </c>
      <c r="B38" s="24" t="s">
        <v>37</v>
      </c>
      <c r="C38" s="23"/>
      <c r="D38" s="23">
        <v>0</v>
      </c>
      <c r="E38" s="23">
        <v>253200</v>
      </c>
      <c r="F38" s="20">
        <f t="shared" si="1"/>
        <v>253200</v>
      </c>
      <c r="G38" s="23">
        <v>60000</v>
      </c>
      <c r="H38" s="23">
        <v>40000</v>
      </c>
      <c r="I38" s="23">
        <v>60000</v>
      </c>
      <c r="J38" s="23">
        <v>93200</v>
      </c>
      <c r="K38" s="23">
        <v>267086.5</v>
      </c>
      <c r="L38" s="20" t="e">
        <f t="shared" si="2"/>
        <v>#DIV/0!</v>
      </c>
      <c r="M38" s="20">
        <f t="shared" si="3"/>
        <v>267086.5</v>
      </c>
      <c r="N38" s="20" t="e">
        <f t="shared" si="4"/>
        <v>#DIV/0!</v>
      </c>
      <c r="O38" s="20">
        <f t="shared" si="5"/>
        <v>267086.5</v>
      </c>
      <c r="P38" s="20">
        <f t="shared" si="6"/>
        <v>105.48439968404423</v>
      </c>
      <c r="Q38" s="20">
        <f t="shared" si="7"/>
        <v>13886.5</v>
      </c>
      <c r="R38" s="20">
        <f t="shared" si="8"/>
        <v>105.48439968404423</v>
      </c>
      <c r="S38" s="20">
        <f t="shared" si="9"/>
        <v>13886.5</v>
      </c>
    </row>
    <row r="39" spans="1:19" ht="91.8" outlineLevel="3" x14ac:dyDescent="0.25">
      <c r="A39" s="21" t="s">
        <v>38</v>
      </c>
      <c r="B39" s="24" t="s">
        <v>39</v>
      </c>
      <c r="C39" s="23"/>
      <c r="D39" s="23">
        <v>1800</v>
      </c>
      <c r="E39" s="23">
        <v>1800</v>
      </c>
      <c r="F39" s="20">
        <f t="shared" si="1"/>
        <v>1800</v>
      </c>
      <c r="G39" s="23">
        <v>450</v>
      </c>
      <c r="H39" s="23">
        <v>450</v>
      </c>
      <c r="I39" s="23">
        <v>450</v>
      </c>
      <c r="J39" s="23">
        <v>450</v>
      </c>
      <c r="K39" s="23">
        <v>1963.19</v>
      </c>
      <c r="L39" s="20" t="e">
        <f t="shared" si="2"/>
        <v>#DIV/0!</v>
      </c>
      <c r="M39" s="20">
        <f t="shared" si="3"/>
        <v>1963.19</v>
      </c>
      <c r="N39" s="20">
        <f t="shared" si="4"/>
        <v>109.06611111111111</v>
      </c>
      <c r="O39" s="20">
        <f t="shared" si="5"/>
        <v>163.19000000000005</v>
      </c>
      <c r="P39" s="20">
        <f t="shared" si="6"/>
        <v>109.06611111111111</v>
      </c>
      <c r="Q39" s="20">
        <f t="shared" si="7"/>
        <v>163.19000000000005</v>
      </c>
      <c r="R39" s="20">
        <f t="shared" si="8"/>
        <v>109.06611111111111</v>
      </c>
      <c r="S39" s="20">
        <f t="shared" si="9"/>
        <v>163.19000000000005</v>
      </c>
    </row>
    <row r="40" spans="1:19" ht="91.8" outlineLevel="4" x14ac:dyDescent="0.25">
      <c r="A40" s="21" t="s">
        <v>38</v>
      </c>
      <c r="B40" s="24" t="s">
        <v>39</v>
      </c>
      <c r="C40" s="23"/>
      <c r="D40" s="23">
        <v>1800</v>
      </c>
      <c r="E40" s="23">
        <v>0</v>
      </c>
      <c r="F40" s="20">
        <f t="shared" si="1"/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0" t="e">
        <f t="shared" si="2"/>
        <v>#DIV/0!</v>
      </c>
      <c r="M40" s="20">
        <f t="shared" si="3"/>
        <v>0</v>
      </c>
      <c r="N40" s="20">
        <f t="shared" si="4"/>
        <v>0</v>
      </c>
      <c r="O40" s="20">
        <f t="shared" si="5"/>
        <v>-1800</v>
      </c>
      <c r="P40" s="20" t="e">
        <f t="shared" si="6"/>
        <v>#DIV/0!</v>
      </c>
      <c r="Q40" s="20">
        <f t="shared" si="7"/>
        <v>0</v>
      </c>
      <c r="R40" s="20" t="e">
        <f t="shared" si="8"/>
        <v>#DIV/0!</v>
      </c>
      <c r="S40" s="20">
        <f t="shared" si="9"/>
        <v>0</v>
      </c>
    </row>
    <row r="41" spans="1:19" ht="91.8" outlineLevel="7" x14ac:dyDescent="0.25">
      <c r="A41" s="21" t="s">
        <v>38</v>
      </c>
      <c r="B41" s="24" t="s">
        <v>39</v>
      </c>
      <c r="C41" s="23"/>
      <c r="D41" s="23">
        <v>1800</v>
      </c>
      <c r="E41" s="23">
        <v>0</v>
      </c>
      <c r="F41" s="20">
        <f t="shared" si="1"/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0" t="e">
        <f t="shared" si="2"/>
        <v>#DIV/0!</v>
      </c>
      <c r="M41" s="20">
        <f t="shared" si="3"/>
        <v>0</v>
      </c>
      <c r="N41" s="20">
        <f t="shared" si="4"/>
        <v>0</v>
      </c>
      <c r="O41" s="20">
        <f t="shared" si="5"/>
        <v>-1800</v>
      </c>
      <c r="P41" s="20" t="e">
        <f t="shared" si="6"/>
        <v>#DIV/0!</v>
      </c>
      <c r="Q41" s="20">
        <f t="shared" si="7"/>
        <v>0</v>
      </c>
      <c r="R41" s="20" t="e">
        <f t="shared" si="8"/>
        <v>#DIV/0!</v>
      </c>
      <c r="S41" s="20">
        <f t="shared" si="9"/>
        <v>0</v>
      </c>
    </row>
    <row r="42" spans="1:19" ht="132.6" outlineLevel="4" x14ac:dyDescent="0.25">
      <c r="A42" s="21" t="s">
        <v>40</v>
      </c>
      <c r="B42" s="24" t="s">
        <v>41</v>
      </c>
      <c r="C42" s="23"/>
      <c r="D42" s="23">
        <v>0</v>
      </c>
      <c r="E42" s="23">
        <v>1800</v>
      </c>
      <c r="F42" s="20">
        <f t="shared" si="1"/>
        <v>1800</v>
      </c>
      <c r="G42" s="23">
        <v>450</v>
      </c>
      <c r="H42" s="23">
        <v>450</v>
      </c>
      <c r="I42" s="23">
        <v>450</v>
      </c>
      <c r="J42" s="23">
        <v>450</v>
      </c>
      <c r="K42" s="23">
        <v>1963.19</v>
      </c>
      <c r="L42" s="20" t="e">
        <f t="shared" si="2"/>
        <v>#DIV/0!</v>
      </c>
      <c r="M42" s="20">
        <f t="shared" si="3"/>
        <v>1963.19</v>
      </c>
      <c r="N42" s="20" t="e">
        <f t="shared" si="4"/>
        <v>#DIV/0!</v>
      </c>
      <c r="O42" s="20">
        <f t="shared" si="5"/>
        <v>1963.19</v>
      </c>
      <c r="P42" s="20">
        <f t="shared" si="6"/>
        <v>109.06611111111111</v>
      </c>
      <c r="Q42" s="20">
        <f t="shared" si="7"/>
        <v>163.19000000000005</v>
      </c>
      <c r="R42" s="20">
        <f t="shared" si="8"/>
        <v>109.06611111111111</v>
      </c>
      <c r="S42" s="20">
        <f t="shared" si="9"/>
        <v>163.19000000000005</v>
      </c>
    </row>
    <row r="43" spans="1:19" ht="132.6" outlineLevel="7" x14ac:dyDescent="0.25">
      <c r="A43" s="21" t="s">
        <v>40</v>
      </c>
      <c r="B43" s="24" t="s">
        <v>41</v>
      </c>
      <c r="C43" s="23"/>
      <c r="D43" s="23">
        <v>0</v>
      </c>
      <c r="E43" s="23">
        <v>1800</v>
      </c>
      <c r="F43" s="20">
        <f t="shared" si="1"/>
        <v>1800</v>
      </c>
      <c r="G43" s="23">
        <v>450</v>
      </c>
      <c r="H43" s="23">
        <v>450</v>
      </c>
      <c r="I43" s="23">
        <v>450</v>
      </c>
      <c r="J43" s="23">
        <v>450</v>
      </c>
      <c r="K43" s="23">
        <v>1963.19</v>
      </c>
      <c r="L43" s="20" t="e">
        <f t="shared" si="2"/>
        <v>#DIV/0!</v>
      </c>
      <c r="M43" s="20">
        <f t="shared" si="3"/>
        <v>1963.19</v>
      </c>
      <c r="N43" s="20" t="e">
        <f t="shared" si="4"/>
        <v>#DIV/0!</v>
      </c>
      <c r="O43" s="20">
        <f t="shared" si="5"/>
        <v>1963.19</v>
      </c>
      <c r="P43" s="20">
        <f t="shared" si="6"/>
        <v>109.06611111111111</v>
      </c>
      <c r="Q43" s="20">
        <f t="shared" si="7"/>
        <v>163.19000000000005</v>
      </c>
      <c r="R43" s="20">
        <f t="shared" si="8"/>
        <v>109.06611111111111</v>
      </c>
      <c r="S43" s="20">
        <f t="shared" si="9"/>
        <v>163.19000000000005</v>
      </c>
    </row>
    <row r="44" spans="1:19" ht="81.599999999999994" outlineLevel="3" x14ac:dyDescent="0.25">
      <c r="A44" s="21" t="s">
        <v>42</v>
      </c>
      <c r="B44" s="22" t="s">
        <v>43</v>
      </c>
      <c r="C44" s="23"/>
      <c r="D44" s="23">
        <v>391800</v>
      </c>
      <c r="E44" s="23">
        <v>391800</v>
      </c>
      <c r="F44" s="20">
        <f t="shared" si="1"/>
        <v>391800</v>
      </c>
      <c r="G44" s="23">
        <v>97950</v>
      </c>
      <c r="H44" s="23">
        <v>60000</v>
      </c>
      <c r="I44" s="23">
        <v>97950</v>
      </c>
      <c r="J44" s="23">
        <v>135900</v>
      </c>
      <c r="K44" s="23">
        <v>356835.07</v>
      </c>
      <c r="L44" s="20" t="e">
        <f t="shared" si="2"/>
        <v>#DIV/0!</v>
      </c>
      <c r="M44" s="20">
        <f t="shared" si="3"/>
        <v>356835.07</v>
      </c>
      <c r="N44" s="20">
        <f t="shared" si="4"/>
        <v>91.075821847881571</v>
      </c>
      <c r="O44" s="20">
        <f t="shared" si="5"/>
        <v>-34964.929999999993</v>
      </c>
      <c r="P44" s="20">
        <f t="shared" si="6"/>
        <v>91.075821847881571</v>
      </c>
      <c r="Q44" s="20">
        <f t="shared" si="7"/>
        <v>-34964.929999999993</v>
      </c>
      <c r="R44" s="20">
        <f t="shared" si="8"/>
        <v>91.075821847881571</v>
      </c>
      <c r="S44" s="20">
        <f t="shared" si="9"/>
        <v>-34964.929999999993</v>
      </c>
    </row>
    <row r="45" spans="1:19" ht="81.599999999999994" outlineLevel="4" x14ac:dyDescent="0.25">
      <c r="A45" s="21" t="s">
        <v>42</v>
      </c>
      <c r="B45" s="22" t="s">
        <v>43</v>
      </c>
      <c r="C45" s="23"/>
      <c r="D45" s="23">
        <v>391800</v>
      </c>
      <c r="E45" s="23">
        <v>0</v>
      </c>
      <c r="F45" s="20">
        <f t="shared" si="1"/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0" t="e">
        <f t="shared" si="2"/>
        <v>#DIV/0!</v>
      </c>
      <c r="M45" s="20">
        <f t="shared" si="3"/>
        <v>0</v>
      </c>
      <c r="N45" s="20">
        <f t="shared" si="4"/>
        <v>0</v>
      </c>
      <c r="O45" s="20">
        <f t="shared" si="5"/>
        <v>-391800</v>
      </c>
      <c r="P45" s="20" t="e">
        <f t="shared" si="6"/>
        <v>#DIV/0!</v>
      </c>
      <c r="Q45" s="20">
        <f t="shared" si="7"/>
        <v>0</v>
      </c>
      <c r="R45" s="20" t="e">
        <f t="shared" si="8"/>
        <v>#DIV/0!</v>
      </c>
      <c r="S45" s="20">
        <f t="shared" si="9"/>
        <v>0</v>
      </c>
    </row>
    <row r="46" spans="1:19" ht="81.599999999999994" outlineLevel="7" x14ac:dyDescent="0.25">
      <c r="A46" s="21" t="s">
        <v>42</v>
      </c>
      <c r="B46" s="22" t="s">
        <v>43</v>
      </c>
      <c r="C46" s="23"/>
      <c r="D46" s="23">
        <v>391800</v>
      </c>
      <c r="E46" s="23">
        <v>0</v>
      </c>
      <c r="F46" s="20">
        <f t="shared" si="1"/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0" t="e">
        <f t="shared" si="2"/>
        <v>#DIV/0!</v>
      </c>
      <c r="M46" s="20">
        <f t="shared" si="3"/>
        <v>0</v>
      </c>
      <c r="N46" s="20">
        <f t="shared" si="4"/>
        <v>0</v>
      </c>
      <c r="O46" s="20">
        <f t="shared" si="5"/>
        <v>-391800</v>
      </c>
      <c r="P46" s="20" t="e">
        <f t="shared" si="6"/>
        <v>#DIV/0!</v>
      </c>
      <c r="Q46" s="20">
        <f t="shared" si="7"/>
        <v>0</v>
      </c>
      <c r="R46" s="20" t="e">
        <f t="shared" si="8"/>
        <v>#DIV/0!</v>
      </c>
      <c r="S46" s="20">
        <f t="shared" si="9"/>
        <v>0</v>
      </c>
    </row>
    <row r="47" spans="1:19" ht="112.2" outlineLevel="4" x14ac:dyDescent="0.25">
      <c r="A47" s="21" t="s">
        <v>44</v>
      </c>
      <c r="B47" s="24" t="s">
        <v>45</v>
      </c>
      <c r="C47" s="23"/>
      <c r="D47" s="23">
        <v>0</v>
      </c>
      <c r="E47" s="23">
        <v>391800</v>
      </c>
      <c r="F47" s="20">
        <f t="shared" si="1"/>
        <v>391800</v>
      </c>
      <c r="G47" s="23">
        <v>97950</v>
      </c>
      <c r="H47" s="23">
        <v>60000</v>
      </c>
      <c r="I47" s="23">
        <v>97950</v>
      </c>
      <c r="J47" s="23">
        <v>135900</v>
      </c>
      <c r="K47" s="23">
        <v>356835.07</v>
      </c>
      <c r="L47" s="20" t="e">
        <f t="shared" si="2"/>
        <v>#DIV/0!</v>
      </c>
      <c r="M47" s="20">
        <f t="shared" si="3"/>
        <v>356835.07</v>
      </c>
      <c r="N47" s="20" t="e">
        <f t="shared" si="4"/>
        <v>#DIV/0!</v>
      </c>
      <c r="O47" s="20">
        <f t="shared" si="5"/>
        <v>356835.07</v>
      </c>
      <c r="P47" s="20">
        <f t="shared" si="6"/>
        <v>91.075821847881571</v>
      </c>
      <c r="Q47" s="20">
        <f t="shared" si="7"/>
        <v>-34964.929999999993</v>
      </c>
      <c r="R47" s="20">
        <f t="shared" si="8"/>
        <v>91.075821847881571</v>
      </c>
      <c r="S47" s="20">
        <f t="shared" si="9"/>
        <v>-34964.929999999993</v>
      </c>
    </row>
    <row r="48" spans="1:19" ht="112.2" outlineLevel="7" x14ac:dyDescent="0.25">
      <c r="A48" s="21" t="s">
        <v>44</v>
      </c>
      <c r="B48" s="24" t="s">
        <v>45</v>
      </c>
      <c r="C48" s="23"/>
      <c r="D48" s="23">
        <v>0</v>
      </c>
      <c r="E48" s="23">
        <v>391800</v>
      </c>
      <c r="F48" s="20">
        <f t="shared" si="1"/>
        <v>391800</v>
      </c>
      <c r="G48" s="23">
        <v>97950</v>
      </c>
      <c r="H48" s="23">
        <v>60000</v>
      </c>
      <c r="I48" s="23">
        <v>97950</v>
      </c>
      <c r="J48" s="23">
        <v>135900</v>
      </c>
      <c r="K48" s="23">
        <v>356835.07</v>
      </c>
      <c r="L48" s="20" t="e">
        <f t="shared" si="2"/>
        <v>#DIV/0!</v>
      </c>
      <c r="M48" s="20">
        <f t="shared" si="3"/>
        <v>356835.07</v>
      </c>
      <c r="N48" s="20" t="e">
        <f t="shared" si="4"/>
        <v>#DIV/0!</v>
      </c>
      <c r="O48" s="20">
        <f t="shared" si="5"/>
        <v>356835.07</v>
      </c>
      <c r="P48" s="20">
        <f t="shared" si="6"/>
        <v>91.075821847881571</v>
      </c>
      <c r="Q48" s="20">
        <f t="shared" si="7"/>
        <v>-34964.929999999993</v>
      </c>
      <c r="R48" s="20">
        <f t="shared" si="8"/>
        <v>91.075821847881571</v>
      </c>
      <c r="S48" s="20">
        <f t="shared" si="9"/>
        <v>-34964.929999999993</v>
      </c>
    </row>
    <row r="49" spans="1:19" ht="71.400000000000006" outlineLevel="3" x14ac:dyDescent="0.25">
      <c r="A49" s="21" t="s">
        <v>46</v>
      </c>
      <c r="B49" s="22" t="s">
        <v>47</v>
      </c>
      <c r="C49" s="23"/>
      <c r="D49" s="23">
        <v>-44000</v>
      </c>
      <c r="E49" s="23">
        <v>-44000</v>
      </c>
      <c r="F49" s="20">
        <f t="shared" si="1"/>
        <v>-44000</v>
      </c>
      <c r="G49" s="23">
        <v>-11000</v>
      </c>
      <c r="H49" s="23">
        <v>-11000</v>
      </c>
      <c r="I49" s="23">
        <v>-11000</v>
      </c>
      <c r="J49" s="23">
        <v>-11000</v>
      </c>
      <c r="K49" s="23">
        <v>-39111.760000000002</v>
      </c>
      <c r="L49" s="20" t="e">
        <f t="shared" si="2"/>
        <v>#DIV/0!</v>
      </c>
      <c r="M49" s="20">
        <f t="shared" si="3"/>
        <v>-39111.760000000002</v>
      </c>
      <c r="N49" s="20">
        <f t="shared" si="4"/>
        <v>88.890363636363645</v>
      </c>
      <c r="O49" s="20">
        <f t="shared" si="5"/>
        <v>4888.239999999998</v>
      </c>
      <c r="P49" s="20">
        <f t="shared" si="6"/>
        <v>88.890363636363645</v>
      </c>
      <c r="Q49" s="20">
        <f t="shared" si="7"/>
        <v>4888.239999999998</v>
      </c>
      <c r="R49" s="20">
        <f t="shared" si="8"/>
        <v>88.890363636363645</v>
      </c>
      <c r="S49" s="20">
        <f t="shared" si="9"/>
        <v>4888.239999999998</v>
      </c>
    </row>
    <row r="50" spans="1:19" ht="71.400000000000006" outlineLevel="4" x14ac:dyDescent="0.25">
      <c r="A50" s="21" t="s">
        <v>46</v>
      </c>
      <c r="B50" s="22" t="s">
        <v>47</v>
      </c>
      <c r="C50" s="23"/>
      <c r="D50" s="23">
        <v>-44000</v>
      </c>
      <c r="E50" s="23">
        <v>0</v>
      </c>
      <c r="F50" s="20">
        <f t="shared" si="1"/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0" t="e">
        <f t="shared" si="2"/>
        <v>#DIV/0!</v>
      </c>
      <c r="M50" s="20">
        <f t="shared" si="3"/>
        <v>0</v>
      </c>
      <c r="N50" s="20">
        <f t="shared" si="4"/>
        <v>0</v>
      </c>
      <c r="O50" s="20">
        <f t="shared" si="5"/>
        <v>44000</v>
      </c>
      <c r="P50" s="20" t="e">
        <f t="shared" si="6"/>
        <v>#DIV/0!</v>
      </c>
      <c r="Q50" s="20">
        <f t="shared" si="7"/>
        <v>0</v>
      </c>
      <c r="R50" s="20" t="e">
        <f t="shared" si="8"/>
        <v>#DIV/0!</v>
      </c>
      <c r="S50" s="20">
        <f t="shared" si="9"/>
        <v>0</v>
      </c>
    </row>
    <row r="51" spans="1:19" ht="71.400000000000006" outlineLevel="7" x14ac:dyDescent="0.25">
      <c r="A51" s="21" t="s">
        <v>46</v>
      </c>
      <c r="B51" s="22" t="s">
        <v>47</v>
      </c>
      <c r="C51" s="23"/>
      <c r="D51" s="23">
        <v>-44000</v>
      </c>
      <c r="E51" s="23">
        <v>0</v>
      </c>
      <c r="F51" s="20">
        <f t="shared" si="1"/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0" t="e">
        <f t="shared" si="2"/>
        <v>#DIV/0!</v>
      </c>
      <c r="M51" s="20">
        <f t="shared" si="3"/>
        <v>0</v>
      </c>
      <c r="N51" s="20">
        <f t="shared" si="4"/>
        <v>0</v>
      </c>
      <c r="O51" s="20">
        <f t="shared" si="5"/>
        <v>44000</v>
      </c>
      <c r="P51" s="20" t="e">
        <f t="shared" si="6"/>
        <v>#DIV/0!</v>
      </c>
      <c r="Q51" s="20">
        <f t="shared" si="7"/>
        <v>0</v>
      </c>
      <c r="R51" s="20" t="e">
        <f t="shared" si="8"/>
        <v>#DIV/0!</v>
      </c>
      <c r="S51" s="20">
        <f t="shared" si="9"/>
        <v>0</v>
      </c>
    </row>
    <row r="52" spans="1:19" ht="112.2" outlineLevel="4" x14ac:dyDescent="0.25">
      <c r="A52" s="21" t="s">
        <v>48</v>
      </c>
      <c r="B52" s="24" t="s">
        <v>49</v>
      </c>
      <c r="C52" s="23"/>
      <c r="D52" s="23">
        <v>0</v>
      </c>
      <c r="E52" s="23">
        <v>-44000</v>
      </c>
      <c r="F52" s="20">
        <f t="shared" si="1"/>
        <v>-44000</v>
      </c>
      <c r="G52" s="23">
        <v>-11000</v>
      </c>
      <c r="H52" s="23">
        <v>-11000</v>
      </c>
      <c r="I52" s="23">
        <v>-11000</v>
      </c>
      <c r="J52" s="23">
        <v>-11000</v>
      </c>
      <c r="K52" s="23">
        <v>-39111.760000000002</v>
      </c>
      <c r="L52" s="20" t="e">
        <f t="shared" si="2"/>
        <v>#DIV/0!</v>
      </c>
      <c r="M52" s="20">
        <f t="shared" si="3"/>
        <v>-39111.760000000002</v>
      </c>
      <c r="N52" s="20" t="e">
        <f t="shared" si="4"/>
        <v>#DIV/0!</v>
      </c>
      <c r="O52" s="20">
        <f t="shared" si="5"/>
        <v>-39111.760000000002</v>
      </c>
      <c r="P52" s="20">
        <f t="shared" si="6"/>
        <v>88.890363636363645</v>
      </c>
      <c r="Q52" s="20">
        <f t="shared" si="7"/>
        <v>4888.239999999998</v>
      </c>
      <c r="R52" s="20">
        <f t="shared" si="8"/>
        <v>88.890363636363645</v>
      </c>
      <c r="S52" s="20">
        <f t="shared" si="9"/>
        <v>4888.239999999998</v>
      </c>
    </row>
    <row r="53" spans="1:19" ht="112.2" outlineLevel="7" x14ac:dyDescent="0.25">
      <c r="A53" s="21" t="s">
        <v>48</v>
      </c>
      <c r="B53" s="24" t="s">
        <v>49</v>
      </c>
      <c r="C53" s="23"/>
      <c r="D53" s="23">
        <v>0</v>
      </c>
      <c r="E53" s="23">
        <v>-44000</v>
      </c>
      <c r="F53" s="20">
        <f t="shared" si="1"/>
        <v>-44000</v>
      </c>
      <c r="G53" s="23">
        <v>-11000</v>
      </c>
      <c r="H53" s="23">
        <v>-11000</v>
      </c>
      <c r="I53" s="23">
        <v>-11000</v>
      </c>
      <c r="J53" s="23">
        <v>-11000</v>
      </c>
      <c r="K53" s="23">
        <v>-39111.760000000002</v>
      </c>
      <c r="L53" s="20" t="e">
        <f t="shared" si="2"/>
        <v>#DIV/0!</v>
      </c>
      <c r="M53" s="20">
        <f t="shared" si="3"/>
        <v>-39111.760000000002</v>
      </c>
      <c r="N53" s="20" t="e">
        <f t="shared" si="4"/>
        <v>#DIV/0!</v>
      </c>
      <c r="O53" s="20">
        <f t="shared" si="5"/>
        <v>-39111.760000000002</v>
      </c>
      <c r="P53" s="20">
        <f t="shared" si="6"/>
        <v>88.890363636363645</v>
      </c>
      <c r="Q53" s="20">
        <f t="shared" si="7"/>
        <v>4888.239999999998</v>
      </c>
      <c r="R53" s="20">
        <f t="shared" si="8"/>
        <v>88.890363636363645</v>
      </c>
      <c r="S53" s="20">
        <f t="shared" si="9"/>
        <v>4888.239999999998</v>
      </c>
    </row>
    <row r="54" spans="1:19" ht="13.2" outlineLevel="1" collapsed="1" x14ac:dyDescent="0.25">
      <c r="A54" s="21" t="s">
        <v>50</v>
      </c>
      <c r="B54" s="22" t="s">
        <v>51</v>
      </c>
      <c r="C54" s="23">
        <v>110601.60000000001</v>
      </c>
      <c r="D54" s="23">
        <v>0</v>
      </c>
      <c r="E54" s="23">
        <v>0</v>
      </c>
      <c r="F54" s="20">
        <f t="shared" si="1"/>
        <v>0</v>
      </c>
      <c r="G54" s="23">
        <v>0</v>
      </c>
      <c r="H54" s="23">
        <v>0</v>
      </c>
      <c r="I54" s="23">
        <v>0</v>
      </c>
      <c r="J54" s="23">
        <v>0</v>
      </c>
      <c r="K54" s="23">
        <v>48101.53</v>
      </c>
      <c r="L54" s="20">
        <f t="shared" si="2"/>
        <v>43.490808451233974</v>
      </c>
      <c r="M54" s="20">
        <f t="shared" si="3"/>
        <v>-62500.070000000007</v>
      </c>
      <c r="N54" s="20">
        <v>0</v>
      </c>
      <c r="O54" s="20">
        <f t="shared" si="5"/>
        <v>48101.53</v>
      </c>
      <c r="P54" s="20">
        <v>0</v>
      </c>
      <c r="Q54" s="20">
        <f t="shared" si="7"/>
        <v>48101.53</v>
      </c>
      <c r="R54" s="20">
        <v>0</v>
      </c>
      <c r="S54" s="20">
        <f t="shared" si="9"/>
        <v>48101.53</v>
      </c>
    </row>
    <row r="55" spans="1:19" ht="13.2" hidden="1" outlineLevel="2" x14ac:dyDescent="0.25">
      <c r="A55" s="21" t="s">
        <v>52</v>
      </c>
      <c r="B55" s="22" t="s">
        <v>53</v>
      </c>
      <c r="C55" s="23"/>
      <c r="D55" s="23">
        <v>0</v>
      </c>
      <c r="E55" s="23">
        <v>0</v>
      </c>
      <c r="F55" s="20">
        <f t="shared" si="1"/>
        <v>0</v>
      </c>
      <c r="G55" s="23">
        <v>0</v>
      </c>
      <c r="H55" s="23">
        <v>0</v>
      </c>
      <c r="I55" s="23">
        <v>0</v>
      </c>
      <c r="J55" s="23">
        <v>0</v>
      </c>
      <c r="K55" s="23">
        <v>48101.53</v>
      </c>
      <c r="L55" s="20" t="e">
        <f t="shared" si="2"/>
        <v>#DIV/0!</v>
      </c>
      <c r="M55" s="20">
        <f t="shared" si="3"/>
        <v>48101.53</v>
      </c>
      <c r="N55" s="20" t="e">
        <f t="shared" si="4"/>
        <v>#DIV/0!</v>
      </c>
      <c r="O55" s="20">
        <f t="shared" si="5"/>
        <v>48101.53</v>
      </c>
      <c r="P55" s="20" t="e">
        <f t="shared" si="6"/>
        <v>#DIV/0!</v>
      </c>
      <c r="Q55" s="20">
        <f t="shared" si="7"/>
        <v>48101.53</v>
      </c>
      <c r="R55" s="20" t="e">
        <f t="shared" si="8"/>
        <v>#DIV/0!</v>
      </c>
      <c r="S55" s="20">
        <f t="shared" si="9"/>
        <v>48101.53</v>
      </c>
    </row>
    <row r="56" spans="1:19" ht="13.2" hidden="1" outlineLevel="3" x14ac:dyDescent="0.25">
      <c r="A56" s="21" t="s">
        <v>54</v>
      </c>
      <c r="B56" s="22" t="s">
        <v>53</v>
      </c>
      <c r="C56" s="23"/>
      <c r="D56" s="23">
        <v>0</v>
      </c>
      <c r="E56" s="23">
        <v>0</v>
      </c>
      <c r="F56" s="20">
        <f t="shared" si="1"/>
        <v>0</v>
      </c>
      <c r="G56" s="23">
        <v>0</v>
      </c>
      <c r="H56" s="23">
        <v>0</v>
      </c>
      <c r="I56" s="23">
        <v>0</v>
      </c>
      <c r="J56" s="23">
        <v>0</v>
      </c>
      <c r="K56" s="23">
        <v>48101.53</v>
      </c>
      <c r="L56" s="20" t="e">
        <f t="shared" si="2"/>
        <v>#DIV/0!</v>
      </c>
      <c r="M56" s="20">
        <f t="shared" si="3"/>
        <v>48101.53</v>
      </c>
      <c r="N56" s="20" t="e">
        <f t="shared" si="4"/>
        <v>#DIV/0!</v>
      </c>
      <c r="O56" s="20">
        <f t="shared" si="5"/>
        <v>48101.53</v>
      </c>
      <c r="P56" s="20" t="e">
        <f t="shared" si="6"/>
        <v>#DIV/0!</v>
      </c>
      <c r="Q56" s="20">
        <f t="shared" si="7"/>
        <v>48101.53</v>
      </c>
      <c r="R56" s="20" t="e">
        <f t="shared" si="8"/>
        <v>#DIV/0!</v>
      </c>
      <c r="S56" s="20">
        <f t="shared" si="9"/>
        <v>48101.53</v>
      </c>
    </row>
    <row r="57" spans="1:19" ht="40.799999999999997" hidden="1" outlineLevel="4" x14ac:dyDescent="0.25">
      <c r="A57" s="21" t="s">
        <v>55</v>
      </c>
      <c r="B57" s="22" t="s">
        <v>56</v>
      </c>
      <c r="C57" s="23"/>
      <c r="D57" s="23">
        <v>0</v>
      </c>
      <c r="E57" s="23">
        <v>0</v>
      </c>
      <c r="F57" s="20">
        <f t="shared" si="1"/>
        <v>0</v>
      </c>
      <c r="G57" s="23">
        <v>0</v>
      </c>
      <c r="H57" s="23">
        <v>0</v>
      </c>
      <c r="I57" s="23">
        <v>0</v>
      </c>
      <c r="J57" s="23">
        <v>0</v>
      </c>
      <c r="K57" s="23">
        <v>36027.370000000003</v>
      </c>
      <c r="L57" s="20" t="e">
        <f t="shared" si="2"/>
        <v>#DIV/0!</v>
      </c>
      <c r="M57" s="20">
        <f t="shared" si="3"/>
        <v>36027.370000000003</v>
      </c>
      <c r="N57" s="20" t="e">
        <f t="shared" si="4"/>
        <v>#DIV/0!</v>
      </c>
      <c r="O57" s="20">
        <f t="shared" si="5"/>
        <v>36027.370000000003</v>
      </c>
      <c r="P57" s="20" t="e">
        <f t="shared" si="6"/>
        <v>#DIV/0!</v>
      </c>
      <c r="Q57" s="20">
        <f t="shared" si="7"/>
        <v>36027.370000000003</v>
      </c>
      <c r="R57" s="20" t="e">
        <f t="shared" si="8"/>
        <v>#DIV/0!</v>
      </c>
      <c r="S57" s="20">
        <f t="shared" si="9"/>
        <v>36027.370000000003</v>
      </c>
    </row>
    <row r="58" spans="1:19" ht="40.799999999999997" hidden="1" outlineLevel="7" x14ac:dyDescent="0.25">
      <c r="A58" s="21" t="s">
        <v>55</v>
      </c>
      <c r="B58" s="22" t="s">
        <v>56</v>
      </c>
      <c r="C58" s="23"/>
      <c r="D58" s="23">
        <v>0</v>
      </c>
      <c r="E58" s="23">
        <v>0</v>
      </c>
      <c r="F58" s="20">
        <f t="shared" si="1"/>
        <v>0</v>
      </c>
      <c r="G58" s="23">
        <v>0</v>
      </c>
      <c r="H58" s="23">
        <v>0</v>
      </c>
      <c r="I58" s="23">
        <v>0</v>
      </c>
      <c r="J58" s="23">
        <v>0</v>
      </c>
      <c r="K58" s="23">
        <v>36027.370000000003</v>
      </c>
      <c r="L58" s="20" t="e">
        <f t="shared" si="2"/>
        <v>#DIV/0!</v>
      </c>
      <c r="M58" s="20">
        <f t="shared" si="3"/>
        <v>36027.370000000003</v>
      </c>
      <c r="N58" s="20" t="e">
        <f t="shared" si="4"/>
        <v>#DIV/0!</v>
      </c>
      <c r="O58" s="20">
        <f t="shared" si="5"/>
        <v>36027.370000000003</v>
      </c>
      <c r="P58" s="20" t="e">
        <f t="shared" si="6"/>
        <v>#DIV/0!</v>
      </c>
      <c r="Q58" s="20">
        <f t="shared" si="7"/>
        <v>36027.370000000003</v>
      </c>
      <c r="R58" s="20" t="e">
        <f t="shared" si="8"/>
        <v>#DIV/0!</v>
      </c>
      <c r="S58" s="20">
        <f t="shared" si="9"/>
        <v>36027.370000000003</v>
      </c>
    </row>
    <row r="59" spans="1:19" ht="20.399999999999999" hidden="1" outlineLevel="4" x14ac:dyDescent="0.25">
      <c r="A59" s="21" t="s">
        <v>57</v>
      </c>
      <c r="B59" s="22" t="s">
        <v>58</v>
      </c>
      <c r="C59" s="23"/>
      <c r="D59" s="23">
        <v>0</v>
      </c>
      <c r="E59" s="23">
        <v>0</v>
      </c>
      <c r="F59" s="20">
        <f t="shared" si="1"/>
        <v>0</v>
      </c>
      <c r="G59" s="23">
        <v>0</v>
      </c>
      <c r="H59" s="23">
        <v>0</v>
      </c>
      <c r="I59" s="23">
        <v>0</v>
      </c>
      <c r="J59" s="23">
        <v>0</v>
      </c>
      <c r="K59" s="23">
        <v>12074.16</v>
      </c>
      <c r="L59" s="20" t="e">
        <f t="shared" si="2"/>
        <v>#DIV/0!</v>
      </c>
      <c r="M59" s="20">
        <f t="shared" si="3"/>
        <v>12074.16</v>
      </c>
      <c r="N59" s="20" t="e">
        <f t="shared" si="4"/>
        <v>#DIV/0!</v>
      </c>
      <c r="O59" s="20">
        <f t="shared" si="5"/>
        <v>12074.16</v>
      </c>
      <c r="P59" s="20" t="e">
        <f t="shared" si="6"/>
        <v>#DIV/0!</v>
      </c>
      <c r="Q59" s="20">
        <f t="shared" si="7"/>
        <v>12074.16</v>
      </c>
      <c r="R59" s="20" t="e">
        <f t="shared" si="8"/>
        <v>#DIV/0!</v>
      </c>
      <c r="S59" s="20">
        <f t="shared" si="9"/>
        <v>12074.16</v>
      </c>
    </row>
    <row r="60" spans="1:19" ht="20.399999999999999" hidden="1" outlineLevel="7" x14ac:dyDescent="0.25">
      <c r="A60" s="21" t="s">
        <v>57</v>
      </c>
      <c r="B60" s="22" t="s">
        <v>58</v>
      </c>
      <c r="C60" s="23"/>
      <c r="D60" s="23">
        <v>0</v>
      </c>
      <c r="E60" s="23">
        <v>0</v>
      </c>
      <c r="F60" s="20">
        <f t="shared" si="1"/>
        <v>0</v>
      </c>
      <c r="G60" s="23">
        <v>0</v>
      </c>
      <c r="H60" s="23">
        <v>0</v>
      </c>
      <c r="I60" s="23">
        <v>0</v>
      </c>
      <c r="J60" s="23">
        <v>0</v>
      </c>
      <c r="K60" s="23">
        <v>12074.16</v>
      </c>
      <c r="L60" s="20" t="e">
        <f t="shared" si="2"/>
        <v>#DIV/0!</v>
      </c>
      <c r="M60" s="20">
        <f t="shared" si="3"/>
        <v>12074.16</v>
      </c>
      <c r="N60" s="20" t="e">
        <f t="shared" si="4"/>
        <v>#DIV/0!</v>
      </c>
      <c r="O60" s="20">
        <f t="shared" si="5"/>
        <v>12074.16</v>
      </c>
      <c r="P60" s="20" t="e">
        <f t="shared" si="6"/>
        <v>#DIV/0!</v>
      </c>
      <c r="Q60" s="20">
        <f t="shared" si="7"/>
        <v>12074.16</v>
      </c>
      <c r="R60" s="20" t="e">
        <f t="shared" si="8"/>
        <v>#DIV/0!</v>
      </c>
      <c r="S60" s="20">
        <f t="shared" si="9"/>
        <v>12074.16</v>
      </c>
    </row>
    <row r="61" spans="1:19" ht="13.2" outlineLevel="1" x14ac:dyDescent="0.25">
      <c r="A61" s="21" t="s">
        <v>59</v>
      </c>
      <c r="B61" s="22" t="s">
        <v>60</v>
      </c>
      <c r="C61" s="23">
        <f>C62+C68+C79</f>
        <v>687905.60999999987</v>
      </c>
      <c r="D61" s="23">
        <v>787000</v>
      </c>
      <c r="E61" s="23">
        <v>787000</v>
      </c>
      <c r="F61" s="20">
        <f t="shared" si="1"/>
        <v>787000</v>
      </c>
      <c r="G61" s="23">
        <v>196500</v>
      </c>
      <c r="H61" s="23">
        <v>98015</v>
      </c>
      <c r="I61" s="23">
        <v>196500</v>
      </c>
      <c r="J61" s="23">
        <v>295985</v>
      </c>
      <c r="K61" s="23">
        <v>671650.28</v>
      </c>
      <c r="L61" s="20">
        <f t="shared" si="2"/>
        <v>97.636982492409118</v>
      </c>
      <c r="M61" s="20">
        <f t="shared" si="3"/>
        <v>-16255.329999999842</v>
      </c>
      <c r="N61" s="20">
        <f t="shared" si="4"/>
        <v>85.343110546378654</v>
      </c>
      <c r="O61" s="20">
        <f t="shared" si="5"/>
        <v>-115349.71999999997</v>
      </c>
      <c r="P61" s="20">
        <f t="shared" si="6"/>
        <v>85.343110546378654</v>
      </c>
      <c r="Q61" s="20">
        <f t="shared" si="7"/>
        <v>-115349.71999999997</v>
      </c>
      <c r="R61" s="20">
        <f t="shared" si="8"/>
        <v>85.343110546378654</v>
      </c>
      <c r="S61" s="20">
        <f t="shared" si="9"/>
        <v>-115349.71999999997</v>
      </c>
    </row>
    <row r="62" spans="1:19" ht="13.2" outlineLevel="2" collapsed="1" x14ac:dyDescent="0.25">
      <c r="A62" s="21" t="s">
        <v>61</v>
      </c>
      <c r="B62" s="22" t="s">
        <v>62</v>
      </c>
      <c r="C62" s="23">
        <v>164714.26</v>
      </c>
      <c r="D62" s="23">
        <v>188000</v>
      </c>
      <c r="E62" s="23">
        <v>188000</v>
      </c>
      <c r="F62" s="20">
        <f t="shared" si="1"/>
        <v>188000</v>
      </c>
      <c r="G62" s="23">
        <v>47000</v>
      </c>
      <c r="H62" s="23">
        <v>30000</v>
      </c>
      <c r="I62" s="23">
        <v>47000</v>
      </c>
      <c r="J62" s="23">
        <v>64000</v>
      </c>
      <c r="K62" s="23">
        <v>83840.539999999994</v>
      </c>
      <c r="L62" s="20">
        <f t="shared" si="2"/>
        <v>50.900595977543162</v>
      </c>
      <c r="M62" s="20">
        <f t="shared" si="3"/>
        <v>-80873.720000000016</v>
      </c>
      <c r="N62" s="20">
        <f t="shared" si="4"/>
        <v>44.596031914893615</v>
      </c>
      <c r="O62" s="20">
        <f t="shared" si="5"/>
        <v>-104159.46</v>
      </c>
      <c r="P62" s="20">
        <f t="shared" si="6"/>
        <v>44.596031914893615</v>
      </c>
      <c r="Q62" s="20">
        <f t="shared" si="7"/>
        <v>-104159.46</v>
      </c>
      <c r="R62" s="20">
        <f t="shared" si="8"/>
        <v>44.596031914893615</v>
      </c>
      <c r="S62" s="20">
        <f t="shared" si="9"/>
        <v>-104159.46</v>
      </c>
    </row>
    <row r="63" spans="1:19" ht="51" hidden="1" outlineLevel="3" x14ac:dyDescent="0.25">
      <c r="A63" s="21" t="s">
        <v>63</v>
      </c>
      <c r="B63" s="22" t="s">
        <v>64</v>
      </c>
      <c r="C63" s="23"/>
      <c r="D63" s="23">
        <v>188000</v>
      </c>
      <c r="E63" s="23">
        <v>188000</v>
      </c>
      <c r="F63" s="20">
        <f t="shared" si="1"/>
        <v>188000</v>
      </c>
      <c r="G63" s="23">
        <v>47000</v>
      </c>
      <c r="H63" s="23">
        <v>30000</v>
      </c>
      <c r="I63" s="23">
        <v>47000</v>
      </c>
      <c r="J63" s="23">
        <v>64000</v>
      </c>
      <c r="K63" s="23">
        <v>83840.539999999994</v>
      </c>
      <c r="L63" s="20" t="e">
        <f t="shared" si="2"/>
        <v>#DIV/0!</v>
      </c>
      <c r="M63" s="20">
        <f t="shared" si="3"/>
        <v>83840.539999999994</v>
      </c>
      <c r="N63" s="20">
        <f t="shared" si="4"/>
        <v>44.596031914893615</v>
      </c>
      <c r="O63" s="20">
        <f t="shared" si="5"/>
        <v>-104159.46</v>
      </c>
      <c r="P63" s="20">
        <f t="shared" si="6"/>
        <v>44.596031914893615</v>
      </c>
      <c r="Q63" s="20">
        <f t="shared" si="7"/>
        <v>-104159.46</v>
      </c>
      <c r="R63" s="20">
        <f t="shared" si="8"/>
        <v>44.596031914893615</v>
      </c>
      <c r="S63" s="20">
        <f t="shared" si="9"/>
        <v>-104159.46</v>
      </c>
    </row>
    <row r="64" spans="1:19" ht="81.599999999999994" hidden="1" outlineLevel="4" x14ac:dyDescent="0.25">
      <c r="A64" s="21" t="s">
        <v>65</v>
      </c>
      <c r="B64" s="22" t="s">
        <v>66</v>
      </c>
      <c r="C64" s="23"/>
      <c r="D64" s="23">
        <v>188000</v>
      </c>
      <c r="E64" s="23">
        <v>188000</v>
      </c>
      <c r="F64" s="20">
        <f t="shared" si="1"/>
        <v>188000</v>
      </c>
      <c r="G64" s="23">
        <v>47000</v>
      </c>
      <c r="H64" s="23">
        <v>30000</v>
      </c>
      <c r="I64" s="23">
        <v>47000</v>
      </c>
      <c r="J64" s="23">
        <v>64000</v>
      </c>
      <c r="K64" s="23">
        <v>79264.710000000006</v>
      </c>
      <c r="L64" s="20" t="e">
        <f t="shared" si="2"/>
        <v>#DIV/0!</v>
      </c>
      <c r="M64" s="20">
        <f t="shared" si="3"/>
        <v>79264.710000000006</v>
      </c>
      <c r="N64" s="20">
        <f t="shared" si="4"/>
        <v>42.162079787234049</v>
      </c>
      <c r="O64" s="20">
        <f t="shared" si="5"/>
        <v>-108735.29</v>
      </c>
      <c r="P64" s="20">
        <f t="shared" si="6"/>
        <v>42.162079787234049</v>
      </c>
      <c r="Q64" s="20">
        <f t="shared" si="7"/>
        <v>-108735.29</v>
      </c>
      <c r="R64" s="20">
        <f t="shared" si="8"/>
        <v>42.162079787234049</v>
      </c>
      <c r="S64" s="20">
        <f t="shared" si="9"/>
        <v>-108735.29</v>
      </c>
    </row>
    <row r="65" spans="1:19" ht="81.599999999999994" hidden="1" outlineLevel="7" x14ac:dyDescent="0.25">
      <c r="A65" s="21" t="s">
        <v>65</v>
      </c>
      <c r="B65" s="22" t="s">
        <v>66</v>
      </c>
      <c r="C65" s="23"/>
      <c r="D65" s="23">
        <v>188000</v>
      </c>
      <c r="E65" s="23">
        <v>188000</v>
      </c>
      <c r="F65" s="20">
        <f t="shared" si="1"/>
        <v>188000</v>
      </c>
      <c r="G65" s="23">
        <v>47000</v>
      </c>
      <c r="H65" s="23">
        <v>30000</v>
      </c>
      <c r="I65" s="23">
        <v>47000</v>
      </c>
      <c r="J65" s="23">
        <v>64000</v>
      </c>
      <c r="K65" s="23">
        <v>79264.710000000006</v>
      </c>
      <c r="L65" s="20" t="e">
        <f t="shared" si="2"/>
        <v>#DIV/0!</v>
      </c>
      <c r="M65" s="20">
        <f t="shared" si="3"/>
        <v>79264.710000000006</v>
      </c>
      <c r="N65" s="20">
        <f t="shared" si="4"/>
        <v>42.162079787234049</v>
      </c>
      <c r="O65" s="20">
        <f t="shared" si="5"/>
        <v>-108735.29</v>
      </c>
      <c r="P65" s="20">
        <f t="shared" si="6"/>
        <v>42.162079787234049</v>
      </c>
      <c r="Q65" s="20">
        <f t="shared" si="7"/>
        <v>-108735.29</v>
      </c>
      <c r="R65" s="20">
        <f t="shared" si="8"/>
        <v>42.162079787234049</v>
      </c>
      <c r="S65" s="20">
        <f t="shared" si="9"/>
        <v>-108735.29</v>
      </c>
    </row>
    <row r="66" spans="1:19" ht="61.2" hidden="1" outlineLevel="4" x14ac:dyDescent="0.25">
      <c r="A66" s="21" t="s">
        <v>67</v>
      </c>
      <c r="B66" s="22" t="s">
        <v>68</v>
      </c>
      <c r="C66" s="23"/>
      <c r="D66" s="23">
        <v>0</v>
      </c>
      <c r="E66" s="23">
        <v>0</v>
      </c>
      <c r="F66" s="20">
        <f t="shared" si="1"/>
        <v>0</v>
      </c>
      <c r="G66" s="23">
        <v>0</v>
      </c>
      <c r="H66" s="23">
        <v>0</v>
      </c>
      <c r="I66" s="23">
        <v>0</v>
      </c>
      <c r="J66" s="23">
        <v>0</v>
      </c>
      <c r="K66" s="23">
        <v>4575.83</v>
      </c>
      <c r="L66" s="20" t="e">
        <f t="shared" si="2"/>
        <v>#DIV/0!</v>
      </c>
      <c r="M66" s="20">
        <f t="shared" si="3"/>
        <v>4575.83</v>
      </c>
      <c r="N66" s="20" t="e">
        <f t="shared" si="4"/>
        <v>#DIV/0!</v>
      </c>
      <c r="O66" s="20">
        <f t="shared" si="5"/>
        <v>4575.83</v>
      </c>
      <c r="P66" s="20" t="e">
        <f t="shared" si="6"/>
        <v>#DIV/0!</v>
      </c>
      <c r="Q66" s="20">
        <f t="shared" si="7"/>
        <v>4575.83</v>
      </c>
      <c r="R66" s="20" t="e">
        <f t="shared" si="8"/>
        <v>#DIV/0!</v>
      </c>
      <c r="S66" s="20">
        <f t="shared" si="9"/>
        <v>4575.83</v>
      </c>
    </row>
    <row r="67" spans="1:19" ht="61.2" hidden="1" outlineLevel="7" x14ac:dyDescent="0.25">
      <c r="A67" s="21" t="s">
        <v>67</v>
      </c>
      <c r="B67" s="22" t="s">
        <v>68</v>
      </c>
      <c r="C67" s="23"/>
      <c r="D67" s="23">
        <v>0</v>
      </c>
      <c r="E67" s="23">
        <v>0</v>
      </c>
      <c r="F67" s="20">
        <f t="shared" si="1"/>
        <v>0</v>
      </c>
      <c r="G67" s="23">
        <v>0</v>
      </c>
      <c r="H67" s="23">
        <v>0</v>
      </c>
      <c r="I67" s="23">
        <v>0</v>
      </c>
      <c r="J67" s="23">
        <v>0</v>
      </c>
      <c r="K67" s="23">
        <v>4575.83</v>
      </c>
      <c r="L67" s="20" t="e">
        <f t="shared" si="2"/>
        <v>#DIV/0!</v>
      </c>
      <c r="M67" s="20">
        <f t="shared" si="3"/>
        <v>4575.83</v>
      </c>
      <c r="N67" s="20" t="e">
        <f t="shared" si="4"/>
        <v>#DIV/0!</v>
      </c>
      <c r="O67" s="20">
        <f t="shared" si="5"/>
        <v>4575.83</v>
      </c>
      <c r="P67" s="20" t="e">
        <f t="shared" si="6"/>
        <v>#DIV/0!</v>
      </c>
      <c r="Q67" s="20">
        <f t="shared" si="7"/>
        <v>4575.83</v>
      </c>
      <c r="R67" s="20" t="e">
        <f t="shared" si="8"/>
        <v>#DIV/0!</v>
      </c>
      <c r="S67" s="20">
        <f t="shared" si="9"/>
        <v>4575.83</v>
      </c>
    </row>
    <row r="68" spans="1:19" ht="13.2" outlineLevel="2" x14ac:dyDescent="0.25">
      <c r="A68" s="21" t="s">
        <v>69</v>
      </c>
      <c r="B68" s="22" t="s">
        <v>70</v>
      </c>
      <c r="C68" s="23">
        <f>C69+C74</f>
        <v>381847.18</v>
      </c>
      <c r="D68" s="23">
        <v>394000</v>
      </c>
      <c r="E68" s="23">
        <v>394000</v>
      </c>
      <c r="F68" s="20">
        <f t="shared" si="1"/>
        <v>394000</v>
      </c>
      <c r="G68" s="23">
        <v>98250</v>
      </c>
      <c r="H68" s="23">
        <v>38015</v>
      </c>
      <c r="I68" s="23">
        <v>98250</v>
      </c>
      <c r="J68" s="23">
        <v>159485</v>
      </c>
      <c r="K68" s="23">
        <f>K69+K74</f>
        <v>410584.49</v>
      </c>
      <c r="L68" s="20">
        <f t="shared" si="2"/>
        <v>107.52586676167151</v>
      </c>
      <c r="M68" s="20">
        <f t="shared" si="3"/>
        <v>28737.309999999998</v>
      </c>
      <c r="N68" s="20">
        <f t="shared" si="4"/>
        <v>104.20926142131978</v>
      </c>
      <c r="O68" s="20">
        <f t="shared" si="5"/>
        <v>16584.489999999991</v>
      </c>
      <c r="P68" s="20">
        <f t="shared" si="6"/>
        <v>104.20926142131978</v>
      </c>
      <c r="Q68" s="20">
        <f t="shared" si="7"/>
        <v>16584.489999999991</v>
      </c>
      <c r="R68" s="20">
        <f t="shared" si="8"/>
        <v>104.20926142131978</v>
      </c>
      <c r="S68" s="20">
        <f t="shared" si="9"/>
        <v>16584.489999999991</v>
      </c>
    </row>
    <row r="69" spans="1:19" ht="13.2" outlineLevel="3" collapsed="1" x14ac:dyDescent="0.25">
      <c r="A69" s="21" t="s">
        <v>71</v>
      </c>
      <c r="B69" s="22" t="s">
        <v>72</v>
      </c>
      <c r="C69" s="23">
        <v>26855.67</v>
      </c>
      <c r="D69" s="23">
        <v>21000</v>
      </c>
      <c r="E69" s="23">
        <v>21000</v>
      </c>
      <c r="F69" s="20">
        <f t="shared" si="1"/>
        <v>21000</v>
      </c>
      <c r="G69" s="23">
        <v>5000</v>
      </c>
      <c r="H69" s="23">
        <v>5000</v>
      </c>
      <c r="I69" s="23">
        <v>5000</v>
      </c>
      <c r="J69" s="23">
        <v>6000</v>
      </c>
      <c r="K69" s="23">
        <v>20079.48</v>
      </c>
      <c r="L69" s="20">
        <f t="shared" si="2"/>
        <v>74.768121592200089</v>
      </c>
      <c r="M69" s="20">
        <f t="shared" si="3"/>
        <v>-6776.1899999999987</v>
      </c>
      <c r="N69" s="20">
        <f t="shared" si="4"/>
        <v>95.616571428571433</v>
      </c>
      <c r="O69" s="20">
        <f t="shared" si="5"/>
        <v>-920.52000000000044</v>
      </c>
      <c r="P69" s="20">
        <f t="shared" si="6"/>
        <v>95.616571428571433</v>
      </c>
      <c r="Q69" s="20">
        <f t="shared" si="7"/>
        <v>-920.52000000000044</v>
      </c>
      <c r="R69" s="20">
        <f t="shared" si="8"/>
        <v>95.616571428571433</v>
      </c>
      <c r="S69" s="20">
        <f t="shared" si="9"/>
        <v>-920.52000000000044</v>
      </c>
    </row>
    <row r="70" spans="1:19" ht="40.799999999999997" hidden="1" outlineLevel="4" collapsed="1" x14ac:dyDescent="0.25">
      <c r="A70" s="21" t="s">
        <v>73</v>
      </c>
      <c r="B70" s="22" t="s">
        <v>74</v>
      </c>
      <c r="C70" s="23"/>
      <c r="D70" s="23">
        <v>21000</v>
      </c>
      <c r="E70" s="23">
        <v>21000</v>
      </c>
      <c r="F70" s="20">
        <f t="shared" si="1"/>
        <v>21000</v>
      </c>
      <c r="G70" s="23">
        <v>5000</v>
      </c>
      <c r="H70" s="23">
        <v>5000</v>
      </c>
      <c r="I70" s="23">
        <v>5000</v>
      </c>
      <c r="J70" s="23">
        <v>6000</v>
      </c>
      <c r="K70" s="23">
        <v>20010</v>
      </c>
      <c r="L70" s="20" t="e">
        <f t="shared" si="2"/>
        <v>#DIV/0!</v>
      </c>
      <c r="M70" s="20">
        <f t="shared" si="3"/>
        <v>20010</v>
      </c>
      <c r="N70" s="20">
        <f t="shared" si="4"/>
        <v>95.285714285714278</v>
      </c>
      <c r="O70" s="20">
        <f t="shared" si="5"/>
        <v>-990</v>
      </c>
      <c r="P70" s="20">
        <f t="shared" si="6"/>
        <v>95.285714285714278</v>
      </c>
      <c r="Q70" s="20">
        <f t="shared" si="7"/>
        <v>-990</v>
      </c>
      <c r="R70" s="20">
        <f t="shared" si="8"/>
        <v>95.285714285714278</v>
      </c>
      <c r="S70" s="20">
        <f t="shared" si="9"/>
        <v>-990</v>
      </c>
    </row>
    <row r="71" spans="1:19" ht="40.799999999999997" hidden="1" outlineLevel="7" x14ac:dyDescent="0.25">
      <c r="A71" s="21" t="s">
        <v>73</v>
      </c>
      <c r="B71" s="22" t="s">
        <v>74</v>
      </c>
      <c r="C71" s="23"/>
      <c r="D71" s="23">
        <v>21000</v>
      </c>
      <c r="E71" s="23">
        <v>21000</v>
      </c>
      <c r="F71" s="20">
        <f t="shared" si="1"/>
        <v>21000</v>
      </c>
      <c r="G71" s="23">
        <v>5000</v>
      </c>
      <c r="H71" s="23">
        <v>5000</v>
      </c>
      <c r="I71" s="23">
        <v>5000</v>
      </c>
      <c r="J71" s="23">
        <v>6000</v>
      </c>
      <c r="K71" s="23">
        <v>20010</v>
      </c>
      <c r="L71" s="20" t="e">
        <f t="shared" si="2"/>
        <v>#DIV/0!</v>
      </c>
      <c r="M71" s="20">
        <f t="shared" si="3"/>
        <v>20010</v>
      </c>
      <c r="N71" s="20">
        <f t="shared" si="4"/>
        <v>95.285714285714278</v>
      </c>
      <c r="O71" s="20">
        <f t="shared" si="5"/>
        <v>-990</v>
      </c>
      <c r="P71" s="20">
        <f t="shared" si="6"/>
        <v>95.285714285714278</v>
      </c>
      <c r="Q71" s="20">
        <f t="shared" si="7"/>
        <v>-990</v>
      </c>
      <c r="R71" s="20">
        <f t="shared" si="8"/>
        <v>95.285714285714278</v>
      </c>
      <c r="S71" s="20">
        <f t="shared" si="9"/>
        <v>-990</v>
      </c>
    </row>
    <row r="72" spans="1:19" ht="20.399999999999999" hidden="1" outlineLevel="4" x14ac:dyDescent="0.25">
      <c r="A72" s="21" t="s">
        <v>75</v>
      </c>
      <c r="B72" s="22" t="s">
        <v>76</v>
      </c>
      <c r="C72" s="23"/>
      <c r="D72" s="23">
        <v>0</v>
      </c>
      <c r="E72" s="23">
        <v>0</v>
      </c>
      <c r="F72" s="20">
        <f t="shared" si="1"/>
        <v>0</v>
      </c>
      <c r="G72" s="23">
        <v>0</v>
      </c>
      <c r="H72" s="23">
        <v>0</v>
      </c>
      <c r="I72" s="23">
        <v>0</v>
      </c>
      <c r="J72" s="23">
        <v>0</v>
      </c>
      <c r="K72" s="23">
        <v>69.48</v>
      </c>
      <c r="L72" s="20" t="e">
        <f t="shared" si="2"/>
        <v>#DIV/0!</v>
      </c>
      <c r="M72" s="20">
        <f t="shared" si="3"/>
        <v>69.48</v>
      </c>
      <c r="N72" s="20" t="e">
        <f t="shared" si="4"/>
        <v>#DIV/0!</v>
      </c>
      <c r="O72" s="20">
        <f t="shared" si="5"/>
        <v>69.48</v>
      </c>
      <c r="P72" s="20" t="e">
        <f t="shared" si="6"/>
        <v>#DIV/0!</v>
      </c>
      <c r="Q72" s="20">
        <f t="shared" si="7"/>
        <v>69.48</v>
      </c>
      <c r="R72" s="20" t="e">
        <f t="shared" si="8"/>
        <v>#DIV/0!</v>
      </c>
      <c r="S72" s="20">
        <f t="shared" si="9"/>
        <v>69.48</v>
      </c>
    </row>
    <row r="73" spans="1:19" ht="20.399999999999999" hidden="1" outlineLevel="7" x14ac:dyDescent="0.25">
      <c r="A73" s="21" t="s">
        <v>75</v>
      </c>
      <c r="B73" s="22" t="s">
        <v>76</v>
      </c>
      <c r="C73" s="23"/>
      <c r="D73" s="23">
        <v>0</v>
      </c>
      <c r="E73" s="23">
        <v>0</v>
      </c>
      <c r="F73" s="20">
        <f t="shared" si="1"/>
        <v>0</v>
      </c>
      <c r="G73" s="23">
        <v>0</v>
      </c>
      <c r="H73" s="23">
        <v>0</v>
      </c>
      <c r="I73" s="23">
        <v>0</v>
      </c>
      <c r="J73" s="23">
        <v>0</v>
      </c>
      <c r="K73" s="23">
        <v>69.48</v>
      </c>
      <c r="L73" s="20" t="e">
        <f t="shared" si="2"/>
        <v>#DIV/0!</v>
      </c>
      <c r="M73" s="20">
        <f t="shared" si="3"/>
        <v>69.48</v>
      </c>
      <c r="N73" s="20" t="e">
        <f t="shared" si="4"/>
        <v>#DIV/0!</v>
      </c>
      <c r="O73" s="20">
        <f t="shared" si="5"/>
        <v>69.48</v>
      </c>
      <c r="P73" s="20" t="e">
        <f t="shared" si="6"/>
        <v>#DIV/0!</v>
      </c>
      <c r="Q73" s="20">
        <f t="shared" si="7"/>
        <v>69.48</v>
      </c>
      <c r="R73" s="20" t="e">
        <f t="shared" si="8"/>
        <v>#DIV/0!</v>
      </c>
      <c r="S73" s="20">
        <f t="shared" si="9"/>
        <v>69.48</v>
      </c>
    </row>
    <row r="74" spans="1:19" ht="13.2" outlineLevel="3" collapsed="1" x14ac:dyDescent="0.25">
      <c r="A74" s="21" t="s">
        <v>77</v>
      </c>
      <c r="B74" s="22" t="s">
        <v>78</v>
      </c>
      <c r="C74" s="23">
        <v>354991.51</v>
      </c>
      <c r="D74" s="23">
        <v>373000</v>
      </c>
      <c r="E74" s="23">
        <v>373000</v>
      </c>
      <c r="F74" s="20">
        <f t="shared" si="1"/>
        <v>373000</v>
      </c>
      <c r="G74" s="23">
        <v>93250</v>
      </c>
      <c r="H74" s="23">
        <v>33015</v>
      </c>
      <c r="I74" s="23">
        <v>93250</v>
      </c>
      <c r="J74" s="23">
        <v>153485</v>
      </c>
      <c r="K74" s="23">
        <v>390505.01</v>
      </c>
      <c r="L74" s="20">
        <f t="shared" si="2"/>
        <v>110.00404206849905</v>
      </c>
      <c r="M74" s="20">
        <f t="shared" si="3"/>
        <v>35513.5</v>
      </c>
      <c r="N74" s="20">
        <f t="shared" si="4"/>
        <v>104.69303217158176</v>
      </c>
      <c r="O74" s="20">
        <f t="shared" si="5"/>
        <v>17505.010000000009</v>
      </c>
      <c r="P74" s="20">
        <f t="shared" si="6"/>
        <v>104.69303217158176</v>
      </c>
      <c r="Q74" s="20">
        <f t="shared" si="7"/>
        <v>17505.010000000009</v>
      </c>
      <c r="R74" s="20">
        <f t="shared" si="8"/>
        <v>104.69303217158176</v>
      </c>
      <c r="S74" s="20">
        <f t="shared" si="9"/>
        <v>17505.010000000009</v>
      </c>
    </row>
    <row r="75" spans="1:19" ht="40.799999999999997" hidden="1" outlineLevel="4" x14ac:dyDescent="0.25">
      <c r="A75" s="21" t="s">
        <v>79</v>
      </c>
      <c r="B75" s="22" t="s">
        <v>80</v>
      </c>
      <c r="C75" s="23"/>
      <c r="D75" s="23">
        <v>373000</v>
      </c>
      <c r="E75" s="23">
        <v>373000</v>
      </c>
      <c r="F75" s="20">
        <f t="shared" si="1"/>
        <v>373000</v>
      </c>
      <c r="G75" s="23">
        <v>93250</v>
      </c>
      <c r="H75" s="23">
        <v>33015</v>
      </c>
      <c r="I75" s="23">
        <v>93250</v>
      </c>
      <c r="J75" s="23">
        <v>153485</v>
      </c>
      <c r="K75" s="23">
        <v>383136.59</v>
      </c>
      <c r="L75" s="20" t="e">
        <f t="shared" si="2"/>
        <v>#DIV/0!</v>
      </c>
      <c r="M75" s="20">
        <f t="shared" si="3"/>
        <v>383136.59</v>
      </c>
      <c r="N75" s="20">
        <f t="shared" si="4"/>
        <v>102.71758445040216</v>
      </c>
      <c r="O75" s="20">
        <f t="shared" si="5"/>
        <v>10136.590000000026</v>
      </c>
      <c r="P75" s="20">
        <f t="shared" si="6"/>
        <v>102.71758445040216</v>
      </c>
      <c r="Q75" s="20">
        <f t="shared" si="7"/>
        <v>10136.590000000026</v>
      </c>
      <c r="R75" s="20">
        <f t="shared" si="8"/>
        <v>102.71758445040216</v>
      </c>
      <c r="S75" s="20">
        <f t="shared" si="9"/>
        <v>10136.590000000026</v>
      </c>
    </row>
    <row r="76" spans="1:19" ht="40.799999999999997" hidden="1" outlineLevel="7" x14ac:dyDescent="0.25">
      <c r="A76" s="21" t="s">
        <v>79</v>
      </c>
      <c r="B76" s="22" t="s">
        <v>80</v>
      </c>
      <c r="C76" s="23"/>
      <c r="D76" s="23">
        <v>373000</v>
      </c>
      <c r="E76" s="23">
        <v>373000</v>
      </c>
      <c r="F76" s="20">
        <f t="shared" si="1"/>
        <v>373000</v>
      </c>
      <c r="G76" s="23">
        <v>93250</v>
      </c>
      <c r="H76" s="23">
        <v>33015</v>
      </c>
      <c r="I76" s="23">
        <v>93250</v>
      </c>
      <c r="J76" s="23">
        <v>153485</v>
      </c>
      <c r="K76" s="23">
        <v>383136.59</v>
      </c>
      <c r="L76" s="20" t="e">
        <f t="shared" si="2"/>
        <v>#DIV/0!</v>
      </c>
      <c r="M76" s="20">
        <f t="shared" si="3"/>
        <v>383136.59</v>
      </c>
      <c r="N76" s="20">
        <f t="shared" si="4"/>
        <v>102.71758445040216</v>
      </c>
      <c r="O76" s="20">
        <f t="shared" si="5"/>
        <v>10136.590000000026</v>
      </c>
      <c r="P76" s="20">
        <f t="shared" si="6"/>
        <v>102.71758445040216</v>
      </c>
      <c r="Q76" s="20">
        <f t="shared" si="7"/>
        <v>10136.590000000026</v>
      </c>
      <c r="R76" s="20">
        <f t="shared" si="8"/>
        <v>102.71758445040216</v>
      </c>
      <c r="S76" s="20">
        <f t="shared" si="9"/>
        <v>10136.590000000026</v>
      </c>
    </row>
    <row r="77" spans="1:19" ht="20.399999999999999" hidden="1" outlineLevel="4" x14ac:dyDescent="0.25">
      <c r="A77" s="21" t="s">
        <v>81</v>
      </c>
      <c r="B77" s="22" t="s">
        <v>82</v>
      </c>
      <c r="C77" s="23"/>
      <c r="D77" s="23">
        <v>0</v>
      </c>
      <c r="E77" s="23">
        <v>0</v>
      </c>
      <c r="F77" s="20">
        <f t="shared" ref="F77:F140" si="11">G77+H77+I77+J77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5647.73</v>
      </c>
      <c r="L77" s="20" t="e">
        <f t="shared" ref="L77:L140" si="12">K77/C77*100</f>
        <v>#DIV/0!</v>
      </c>
      <c r="M77" s="20">
        <f t="shared" ref="M77:M140" si="13">K77-C77</f>
        <v>5647.73</v>
      </c>
      <c r="N77" s="20" t="e">
        <f t="shared" ref="N77:N140" si="14">K77/D77*100</f>
        <v>#DIV/0!</v>
      </c>
      <c r="O77" s="20">
        <f t="shared" ref="O77:O140" si="15">K77-D77</f>
        <v>5647.73</v>
      </c>
      <c r="P77" s="20" t="e">
        <f t="shared" ref="P77:P140" si="16">K77/E77*100</f>
        <v>#DIV/0!</v>
      </c>
      <c r="Q77" s="20">
        <f t="shared" ref="Q77:Q140" si="17">K77-E77</f>
        <v>5647.73</v>
      </c>
      <c r="R77" s="20" t="e">
        <f t="shared" ref="R77:R140" si="18">K77/F77*100</f>
        <v>#DIV/0!</v>
      </c>
      <c r="S77" s="20">
        <f t="shared" ref="S77:S140" si="19">K77-F77</f>
        <v>5647.73</v>
      </c>
    </row>
    <row r="78" spans="1:19" ht="20.399999999999999" hidden="1" outlineLevel="7" x14ac:dyDescent="0.25">
      <c r="A78" s="21" t="s">
        <v>81</v>
      </c>
      <c r="B78" s="22" t="s">
        <v>82</v>
      </c>
      <c r="C78" s="23"/>
      <c r="D78" s="23">
        <v>0</v>
      </c>
      <c r="E78" s="23">
        <v>0</v>
      </c>
      <c r="F78" s="20">
        <f t="shared" si="11"/>
        <v>0</v>
      </c>
      <c r="G78" s="23">
        <v>0</v>
      </c>
      <c r="H78" s="23">
        <v>0</v>
      </c>
      <c r="I78" s="23">
        <v>0</v>
      </c>
      <c r="J78" s="23">
        <v>0</v>
      </c>
      <c r="K78" s="23">
        <v>5647.73</v>
      </c>
      <c r="L78" s="20" t="e">
        <f t="shared" si="12"/>
        <v>#DIV/0!</v>
      </c>
      <c r="M78" s="20">
        <f t="shared" si="13"/>
        <v>5647.73</v>
      </c>
      <c r="N78" s="20" t="e">
        <f t="shared" si="14"/>
        <v>#DIV/0!</v>
      </c>
      <c r="O78" s="20">
        <f t="shared" si="15"/>
        <v>5647.73</v>
      </c>
      <c r="P78" s="20" t="e">
        <f t="shared" si="16"/>
        <v>#DIV/0!</v>
      </c>
      <c r="Q78" s="20">
        <f t="shared" si="17"/>
        <v>5647.73</v>
      </c>
      <c r="R78" s="20" t="e">
        <f t="shared" si="18"/>
        <v>#DIV/0!</v>
      </c>
      <c r="S78" s="20">
        <f t="shared" si="19"/>
        <v>5647.73</v>
      </c>
    </row>
    <row r="79" spans="1:19" ht="13.2" outlineLevel="2" x14ac:dyDescent="0.25">
      <c r="A79" s="21" t="s">
        <v>83</v>
      </c>
      <c r="B79" s="22" t="s">
        <v>84</v>
      </c>
      <c r="C79" s="23">
        <f>C80+C88</f>
        <v>141344.16999999998</v>
      </c>
      <c r="D79" s="23">
        <v>205000</v>
      </c>
      <c r="E79" s="23">
        <v>205000</v>
      </c>
      <c r="F79" s="20">
        <f t="shared" si="11"/>
        <v>205000</v>
      </c>
      <c r="G79" s="23">
        <v>51250</v>
      </c>
      <c r="H79" s="23">
        <v>30000</v>
      </c>
      <c r="I79" s="23">
        <v>51250</v>
      </c>
      <c r="J79" s="23">
        <v>72500</v>
      </c>
      <c r="K79" s="23">
        <v>177225.25</v>
      </c>
      <c r="L79" s="20">
        <f t="shared" si="12"/>
        <v>125.38561017408784</v>
      </c>
      <c r="M79" s="20">
        <f t="shared" si="13"/>
        <v>35881.080000000016</v>
      </c>
      <c r="N79" s="20">
        <f t="shared" si="14"/>
        <v>86.451341463414636</v>
      </c>
      <c r="O79" s="20">
        <f t="shared" si="15"/>
        <v>-27774.75</v>
      </c>
      <c r="P79" s="20">
        <f t="shared" si="16"/>
        <v>86.451341463414636</v>
      </c>
      <c r="Q79" s="20">
        <f t="shared" si="17"/>
        <v>-27774.75</v>
      </c>
      <c r="R79" s="20">
        <f t="shared" si="18"/>
        <v>86.451341463414636</v>
      </c>
      <c r="S79" s="20">
        <f t="shared" si="19"/>
        <v>-27774.75</v>
      </c>
    </row>
    <row r="80" spans="1:19" ht="13.2" outlineLevel="3" collapsed="1" x14ac:dyDescent="0.25">
      <c r="A80" s="21" t="s">
        <v>85</v>
      </c>
      <c r="B80" s="22" t="s">
        <v>86</v>
      </c>
      <c r="C80" s="23">
        <v>39962</v>
      </c>
      <c r="D80" s="23">
        <v>46000</v>
      </c>
      <c r="E80" s="23">
        <v>46000</v>
      </c>
      <c r="F80" s="20">
        <f t="shared" si="11"/>
        <v>46000</v>
      </c>
      <c r="G80" s="23">
        <v>11500</v>
      </c>
      <c r="H80" s="23">
        <v>10000</v>
      </c>
      <c r="I80" s="23">
        <v>11500</v>
      </c>
      <c r="J80" s="23">
        <v>13000</v>
      </c>
      <c r="K80" s="23">
        <v>63019.65</v>
      </c>
      <c r="L80" s="20">
        <f t="shared" si="12"/>
        <v>157.69893899204243</v>
      </c>
      <c r="M80" s="20">
        <f t="shared" si="13"/>
        <v>23057.65</v>
      </c>
      <c r="N80" s="20">
        <f t="shared" si="14"/>
        <v>136.9992391304348</v>
      </c>
      <c r="O80" s="20">
        <f t="shared" si="15"/>
        <v>17019.650000000001</v>
      </c>
      <c r="P80" s="20">
        <f t="shared" si="16"/>
        <v>136.9992391304348</v>
      </c>
      <c r="Q80" s="20">
        <f t="shared" si="17"/>
        <v>17019.650000000001</v>
      </c>
      <c r="R80" s="20">
        <f t="shared" si="18"/>
        <v>136.9992391304348</v>
      </c>
      <c r="S80" s="20">
        <f t="shared" si="19"/>
        <v>17019.650000000001</v>
      </c>
    </row>
    <row r="81" spans="1:19" ht="40.799999999999997" hidden="1" outlineLevel="4" x14ac:dyDescent="0.25">
      <c r="A81" s="21" t="s">
        <v>87</v>
      </c>
      <c r="B81" s="22" t="s">
        <v>88</v>
      </c>
      <c r="C81" s="23"/>
      <c r="D81" s="23">
        <v>46000</v>
      </c>
      <c r="E81" s="23">
        <v>46000</v>
      </c>
      <c r="F81" s="20">
        <f t="shared" si="11"/>
        <v>46000</v>
      </c>
      <c r="G81" s="23">
        <v>11500</v>
      </c>
      <c r="H81" s="23">
        <v>10000</v>
      </c>
      <c r="I81" s="23">
        <v>11500</v>
      </c>
      <c r="J81" s="23">
        <v>13000</v>
      </c>
      <c r="K81" s="23">
        <v>63019.65</v>
      </c>
      <c r="L81" s="20" t="e">
        <f t="shared" si="12"/>
        <v>#DIV/0!</v>
      </c>
      <c r="M81" s="20">
        <f t="shared" si="13"/>
        <v>63019.65</v>
      </c>
      <c r="N81" s="20">
        <f t="shared" si="14"/>
        <v>136.9992391304348</v>
      </c>
      <c r="O81" s="20">
        <f t="shared" si="15"/>
        <v>17019.650000000001</v>
      </c>
      <c r="P81" s="20">
        <f t="shared" si="16"/>
        <v>136.9992391304348</v>
      </c>
      <c r="Q81" s="20">
        <f t="shared" si="17"/>
        <v>17019.650000000001</v>
      </c>
      <c r="R81" s="20">
        <f t="shared" si="18"/>
        <v>136.9992391304348</v>
      </c>
      <c r="S81" s="20">
        <f t="shared" si="19"/>
        <v>17019.650000000001</v>
      </c>
    </row>
    <row r="82" spans="1:19" ht="71.400000000000006" hidden="1" outlineLevel="5" x14ac:dyDescent="0.25">
      <c r="A82" s="21" t="s">
        <v>89</v>
      </c>
      <c r="B82" s="22" t="s">
        <v>90</v>
      </c>
      <c r="C82" s="23"/>
      <c r="D82" s="23">
        <v>46000</v>
      </c>
      <c r="E82" s="23">
        <v>46000</v>
      </c>
      <c r="F82" s="20">
        <f t="shared" si="11"/>
        <v>46000</v>
      </c>
      <c r="G82" s="23">
        <v>11500</v>
      </c>
      <c r="H82" s="23">
        <v>10000</v>
      </c>
      <c r="I82" s="23">
        <v>11500</v>
      </c>
      <c r="J82" s="23">
        <v>13000</v>
      </c>
      <c r="K82" s="23">
        <v>62462</v>
      </c>
      <c r="L82" s="20" t="e">
        <f t="shared" si="12"/>
        <v>#DIV/0!</v>
      </c>
      <c r="M82" s="20">
        <f t="shared" si="13"/>
        <v>62462</v>
      </c>
      <c r="N82" s="20">
        <f t="shared" si="14"/>
        <v>135.78695652173914</v>
      </c>
      <c r="O82" s="20">
        <f t="shared" si="15"/>
        <v>16462</v>
      </c>
      <c r="P82" s="20">
        <f t="shared" si="16"/>
        <v>135.78695652173914</v>
      </c>
      <c r="Q82" s="20">
        <f t="shared" si="17"/>
        <v>16462</v>
      </c>
      <c r="R82" s="20">
        <f t="shared" si="18"/>
        <v>135.78695652173914</v>
      </c>
      <c r="S82" s="20">
        <f t="shared" si="19"/>
        <v>16462</v>
      </c>
    </row>
    <row r="83" spans="1:19" ht="71.400000000000006" hidden="1" outlineLevel="7" x14ac:dyDescent="0.25">
      <c r="A83" s="21" t="s">
        <v>89</v>
      </c>
      <c r="B83" s="22" t="s">
        <v>90</v>
      </c>
      <c r="C83" s="23"/>
      <c r="D83" s="23">
        <v>46000</v>
      </c>
      <c r="E83" s="23">
        <v>46000</v>
      </c>
      <c r="F83" s="20">
        <f t="shared" si="11"/>
        <v>46000</v>
      </c>
      <c r="G83" s="23">
        <v>11500</v>
      </c>
      <c r="H83" s="23">
        <v>10000</v>
      </c>
      <c r="I83" s="23">
        <v>11500</v>
      </c>
      <c r="J83" s="23">
        <v>13000</v>
      </c>
      <c r="K83" s="23">
        <v>62462</v>
      </c>
      <c r="L83" s="20" t="e">
        <f t="shared" si="12"/>
        <v>#DIV/0!</v>
      </c>
      <c r="M83" s="20">
        <f t="shared" si="13"/>
        <v>62462</v>
      </c>
      <c r="N83" s="20">
        <f t="shared" si="14"/>
        <v>135.78695652173914</v>
      </c>
      <c r="O83" s="20">
        <f t="shared" si="15"/>
        <v>16462</v>
      </c>
      <c r="P83" s="20">
        <f t="shared" si="16"/>
        <v>135.78695652173914</v>
      </c>
      <c r="Q83" s="20">
        <f t="shared" si="17"/>
        <v>16462</v>
      </c>
      <c r="R83" s="20">
        <f t="shared" si="18"/>
        <v>135.78695652173914</v>
      </c>
      <c r="S83" s="20">
        <f t="shared" si="19"/>
        <v>16462</v>
      </c>
    </row>
    <row r="84" spans="1:19" ht="51" hidden="1" outlineLevel="5" x14ac:dyDescent="0.25">
      <c r="A84" s="21" t="s">
        <v>91</v>
      </c>
      <c r="B84" s="22" t="s">
        <v>92</v>
      </c>
      <c r="C84" s="23"/>
      <c r="D84" s="23">
        <v>0</v>
      </c>
      <c r="E84" s="23">
        <v>0</v>
      </c>
      <c r="F84" s="20">
        <f t="shared" si="11"/>
        <v>0</v>
      </c>
      <c r="G84" s="23">
        <v>0</v>
      </c>
      <c r="H84" s="23">
        <v>0</v>
      </c>
      <c r="I84" s="23">
        <v>0</v>
      </c>
      <c r="J84" s="23">
        <v>0</v>
      </c>
      <c r="K84" s="23">
        <v>57.65</v>
      </c>
      <c r="L84" s="20" t="e">
        <f t="shared" si="12"/>
        <v>#DIV/0!</v>
      </c>
      <c r="M84" s="20">
        <f t="shared" si="13"/>
        <v>57.65</v>
      </c>
      <c r="N84" s="20" t="e">
        <f t="shared" si="14"/>
        <v>#DIV/0!</v>
      </c>
      <c r="O84" s="20">
        <f t="shared" si="15"/>
        <v>57.65</v>
      </c>
      <c r="P84" s="20" t="e">
        <f t="shared" si="16"/>
        <v>#DIV/0!</v>
      </c>
      <c r="Q84" s="20">
        <f t="shared" si="17"/>
        <v>57.65</v>
      </c>
      <c r="R84" s="20" t="e">
        <f t="shared" si="18"/>
        <v>#DIV/0!</v>
      </c>
      <c r="S84" s="20">
        <f t="shared" si="19"/>
        <v>57.65</v>
      </c>
    </row>
    <row r="85" spans="1:19" ht="51" hidden="1" outlineLevel="7" x14ac:dyDescent="0.25">
      <c r="A85" s="21" t="s">
        <v>91</v>
      </c>
      <c r="B85" s="22" t="s">
        <v>92</v>
      </c>
      <c r="C85" s="23"/>
      <c r="D85" s="23">
        <v>0</v>
      </c>
      <c r="E85" s="23">
        <v>0</v>
      </c>
      <c r="F85" s="20">
        <f t="shared" si="11"/>
        <v>0</v>
      </c>
      <c r="G85" s="23">
        <v>0</v>
      </c>
      <c r="H85" s="23">
        <v>0</v>
      </c>
      <c r="I85" s="23">
        <v>0</v>
      </c>
      <c r="J85" s="23">
        <v>0</v>
      </c>
      <c r="K85" s="23">
        <v>57.65</v>
      </c>
      <c r="L85" s="20" t="e">
        <f t="shared" si="12"/>
        <v>#DIV/0!</v>
      </c>
      <c r="M85" s="20">
        <f t="shared" si="13"/>
        <v>57.65</v>
      </c>
      <c r="N85" s="20" t="e">
        <f t="shared" si="14"/>
        <v>#DIV/0!</v>
      </c>
      <c r="O85" s="20">
        <f t="shared" si="15"/>
        <v>57.65</v>
      </c>
      <c r="P85" s="20" t="e">
        <f t="shared" si="16"/>
        <v>#DIV/0!</v>
      </c>
      <c r="Q85" s="20">
        <f t="shared" si="17"/>
        <v>57.65</v>
      </c>
      <c r="R85" s="20" t="e">
        <f t="shared" si="18"/>
        <v>#DIV/0!</v>
      </c>
      <c r="S85" s="20">
        <f t="shared" si="19"/>
        <v>57.65</v>
      </c>
    </row>
    <row r="86" spans="1:19" ht="71.400000000000006" hidden="1" outlineLevel="5" x14ac:dyDescent="0.25">
      <c r="A86" s="21" t="s">
        <v>93</v>
      </c>
      <c r="B86" s="22" t="s">
        <v>94</v>
      </c>
      <c r="C86" s="23"/>
      <c r="D86" s="23">
        <v>0</v>
      </c>
      <c r="E86" s="23">
        <v>0</v>
      </c>
      <c r="F86" s="20">
        <f t="shared" si="11"/>
        <v>0</v>
      </c>
      <c r="G86" s="23">
        <v>0</v>
      </c>
      <c r="H86" s="23">
        <v>0</v>
      </c>
      <c r="I86" s="23">
        <v>0</v>
      </c>
      <c r="J86" s="23">
        <v>0</v>
      </c>
      <c r="K86" s="23">
        <v>500</v>
      </c>
      <c r="L86" s="20" t="e">
        <f t="shared" si="12"/>
        <v>#DIV/0!</v>
      </c>
      <c r="M86" s="20">
        <f t="shared" si="13"/>
        <v>500</v>
      </c>
      <c r="N86" s="20" t="e">
        <f t="shared" si="14"/>
        <v>#DIV/0!</v>
      </c>
      <c r="O86" s="20">
        <f t="shared" si="15"/>
        <v>500</v>
      </c>
      <c r="P86" s="20" t="e">
        <f t="shared" si="16"/>
        <v>#DIV/0!</v>
      </c>
      <c r="Q86" s="20">
        <f t="shared" si="17"/>
        <v>500</v>
      </c>
      <c r="R86" s="20" t="e">
        <f t="shared" si="18"/>
        <v>#DIV/0!</v>
      </c>
      <c r="S86" s="20">
        <f t="shared" si="19"/>
        <v>500</v>
      </c>
    </row>
    <row r="87" spans="1:19" ht="71.400000000000006" hidden="1" outlineLevel="7" x14ac:dyDescent="0.25">
      <c r="A87" s="21" t="s">
        <v>93</v>
      </c>
      <c r="B87" s="22" t="s">
        <v>94</v>
      </c>
      <c r="C87" s="23"/>
      <c r="D87" s="23">
        <v>0</v>
      </c>
      <c r="E87" s="23">
        <v>0</v>
      </c>
      <c r="F87" s="20">
        <f t="shared" si="11"/>
        <v>0</v>
      </c>
      <c r="G87" s="23">
        <v>0</v>
      </c>
      <c r="H87" s="23">
        <v>0</v>
      </c>
      <c r="I87" s="23">
        <v>0</v>
      </c>
      <c r="J87" s="23">
        <v>0</v>
      </c>
      <c r="K87" s="23">
        <v>500</v>
      </c>
      <c r="L87" s="20" t="e">
        <f t="shared" si="12"/>
        <v>#DIV/0!</v>
      </c>
      <c r="M87" s="20">
        <f t="shared" si="13"/>
        <v>500</v>
      </c>
      <c r="N87" s="20" t="e">
        <f t="shared" si="14"/>
        <v>#DIV/0!</v>
      </c>
      <c r="O87" s="20">
        <f t="shared" si="15"/>
        <v>500</v>
      </c>
      <c r="P87" s="20" t="e">
        <f t="shared" si="16"/>
        <v>#DIV/0!</v>
      </c>
      <c r="Q87" s="20">
        <f t="shared" si="17"/>
        <v>500</v>
      </c>
      <c r="R87" s="20" t="e">
        <f t="shared" si="18"/>
        <v>#DIV/0!</v>
      </c>
      <c r="S87" s="20">
        <f t="shared" si="19"/>
        <v>500</v>
      </c>
    </row>
    <row r="88" spans="1:19" ht="13.2" outlineLevel="3" collapsed="1" x14ac:dyDescent="0.25">
      <c r="A88" s="21" t="s">
        <v>95</v>
      </c>
      <c r="B88" s="22" t="s">
        <v>96</v>
      </c>
      <c r="C88" s="23">
        <v>101382.17</v>
      </c>
      <c r="D88" s="23">
        <v>159000</v>
      </c>
      <c r="E88" s="23">
        <v>159000</v>
      </c>
      <c r="F88" s="20">
        <f t="shared" si="11"/>
        <v>159000</v>
      </c>
      <c r="G88" s="23">
        <v>39750</v>
      </c>
      <c r="H88" s="23">
        <v>20000</v>
      </c>
      <c r="I88" s="23">
        <v>39750</v>
      </c>
      <c r="J88" s="23">
        <v>59500</v>
      </c>
      <c r="K88" s="23">
        <v>114205.6</v>
      </c>
      <c r="L88" s="20">
        <f t="shared" si="12"/>
        <v>112.64860477932166</v>
      </c>
      <c r="M88" s="20">
        <f t="shared" si="13"/>
        <v>12823.430000000008</v>
      </c>
      <c r="N88" s="20">
        <f t="shared" si="14"/>
        <v>71.827421383647803</v>
      </c>
      <c r="O88" s="20">
        <f t="shared" si="15"/>
        <v>-44794.399999999994</v>
      </c>
      <c r="P88" s="20">
        <f t="shared" si="16"/>
        <v>71.827421383647803</v>
      </c>
      <c r="Q88" s="20">
        <f t="shared" si="17"/>
        <v>-44794.399999999994</v>
      </c>
      <c r="R88" s="20">
        <f t="shared" si="18"/>
        <v>71.827421383647803</v>
      </c>
      <c r="S88" s="20">
        <f t="shared" si="19"/>
        <v>-44794.399999999994</v>
      </c>
    </row>
    <row r="89" spans="1:19" ht="40.799999999999997" hidden="1" outlineLevel="4" x14ac:dyDescent="0.25">
      <c r="A89" s="21" t="s">
        <v>97</v>
      </c>
      <c r="B89" s="22" t="s">
        <v>98</v>
      </c>
      <c r="C89" s="23"/>
      <c r="D89" s="23">
        <v>159000</v>
      </c>
      <c r="E89" s="23">
        <v>159000</v>
      </c>
      <c r="F89" s="20">
        <f t="shared" si="11"/>
        <v>159000</v>
      </c>
      <c r="G89" s="23">
        <v>39750</v>
      </c>
      <c r="H89" s="23">
        <v>20000</v>
      </c>
      <c r="I89" s="23">
        <v>39750</v>
      </c>
      <c r="J89" s="23">
        <v>59500</v>
      </c>
      <c r="K89" s="23">
        <v>114205.6</v>
      </c>
      <c r="L89" s="20" t="e">
        <f t="shared" si="12"/>
        <v>#DIV/0!</v>
      </c>
      <c r="M89" s="20">
        <f t="shared" si="13"/>
        <v>114205.6</v>
      </c>
      <c r="N89" s="20">
        <f t="shared" si="14"/>
        <v>71.827421383647803</v>
      </c>
      <c r="O89" s="20">
        <f t="shared" si="15"/>
        <v>-44794.399999999994</v>
      </c>
      <c r="P89" s="20">
        <f t="shared" si="16"/>
        <v>71.827421383647803</v>
      </c>
      <c r="Q89" s="20">
        <f t="shared" si="17"/>
        <v>-44794.399999999994</v>
      </c>
      <c r="R89" s="20">
        <f t="shared" si="18"/>
        <v>71.827421383647803</v>
      </c>
      <c r="S89" s="20">
        <f t="shared" si="19"/>
        <v>-44794.399999999994</v>
      </c>
    </row>
    <row r="90" spans="1:19" ht="71.400000000000006" hidden="1" outlineLevel="5" x14ac:dyDescent="0.25">
      <c r="A90" s="21" t="s">
        <v>99</v>
      </c>
      <c r="B90" s="22" t="s">
        <v>100</v>
      </c>
      <c r="C90" s="23"/>
      <c r="D90" s="23">
        <v>159000</v>
      </c>
      <c r="E90" s="23">
        <v>159000</v>
      </c>
      <c r="F90" s="20">
        <f t="shared" si="11"/>
        <v>159000</v>
      </c>
      <c r="G90" s="23">
        <v>39750</v>
      </c>
      <c r="H90" s="23">
        <v>20000</v>
      </c>
      <c r="I90" s="23">
        <v>39750</v>
      </c>
      <c r="J90" s="23">
        <v>59500</v>
      </c>
      <c r="K90" s="23">
        <v>106482.87</v>
      </c>
      <c r="L90" s="20" t="e">
        <f t="shared" si="12"/>
        <v>#DIV/0!</v>
      </c>
      <c r="M90" s="20">
        <f t="shared" si="13"/>
        <v>106482.87</v>
      </c>
      <c r="N90" s="20">
        <f t="shared" si="14"/>
        <v>66.970358490566042</v>
      </c>
      <c r="O90" s="20">
        <f t="shared" si="15"/>
        <v>-52517.130000000005</v>
      </c>
      <c r="P90" s="20">
        <f t="shared" si="16"/>
        <v>66.970358490566042</v>
      </c>
      <c r="Q90" s="20">
        <f t="shared" si="17"/>
        <v>-52517.130000000005</v>
      </c>
      <c r="R90" s="20">
        <f t="shared" si="18"/>
        <v>66.970358490566042</v>
      </c>
      <c r="S90" s="20">
        <f t="shared" si="19"/>
        <v>-52517.130000000005</v>
      </c>
    </row>
    <row r="91" spans="1:19" ht="71.400000000000006" hidden="1" outlineLevel="7" x14ac:dyDescent="0.25">
      <c r="A91" s="21" t="s">
        <v>99</v>
      </c>
      <c r="B91" s="22" t="s">
        <v>100</v>
      </c>
      <c r="C91" s="23"/>
      <c r="D91" s="23">
        <v>159000</v>
      </c>
      <c r="E91" s="23">
        <v>159000</v>
      </c>
      <c r="F91" s="20">
        <f t="shared" si="11"/>
        <v>159000</v>
      </c>
      <c r="G91" s="23">
        <v>39750</v>
      </c>
      <c r="H91" s="23">
        <v>20000</v>
      </c>
      <c r="I91" s="23">
        <v>39750</v>
      </c>
      <c r="J91" s="23">
        <v>59500</v>
      </c>
      <c r="K91" s="23">
        <v>106482.87</v>
      </c>
      <c r="L91" s="20" t="e">
        <f t="shared" si="12"/>
        <v>#DIV/0!</v>
      </c>
      <c r="M91" s="20">
        <f t="shared" si="13"/>
        <v>106482.87</v>
      </c>
      <c r="N91" s="20">
        <f t="shared" si="14"/>
        <v>66.970358490566042</v>
      </c>
      <c r="O91" s="20">
        <f t="shared" si="15"/>
        <v>-52517.130000000005</v>
      </c>
      <c r="P91" s="20">
        <f t="shared" si="16"/>
        <v>66.970358490566042</v>
      </c>
      <c r="Q91" s="20">
        <f t="shared" si="17"/>
        <v>-52517.130000000005</v>
      </c>
      <c r="R91" s="20">
        <f t="shared" si="18"/>
        <v>66.970358490566042</v>
      </c>
      <c r="S91" s="20">
        <f t="shared" si="19"/>
        <v>-52517.130000000005</v>
      </c>
    </row>
    <row r="92" spans="1:19" ht="51" hidden="1" outlineLevel="5" x14ac:dyDescent="0.25">
      <c r="A92" s="21" t="s">
        <v>101</v>
      </c>
      <c r="B92" s="22" t="s">
        <v>102</v>
      </c>
      <c r="C92" s="23"/>
      <c r="D92" s="23">
        <v>0</v>
      </c>
      <c r="E92" s="23">
        <v>0</v>
      </c>
      <c r="F92" s="20">
        <f t="shared" si="11"/>
        <v>0</v>
      </c>
      <c r="G92" s="23">
        <v>0</v>
      </c>
      <c r="H92" s="23">
        <v>0</v>
      </c>
      <c r="I92" s="23">
        <v>0</v>
      </c>
      <c r="J92" s="23">
        <v>0</v>
      </c>
      <c r="K92" s="23">
        <v>7722.73</v>
      </c>
      <c r="L92" s="20" t="e">
        <f t="shared" si="12"/>
        <v>#DIV/0!</v>
      </c>
      <c r="M92" s="20">
        <f t="shared" si="13"/>
        <v>7722.73</v>
      </c>
      <c r="N92" s="20" t="e">
        <f t="shared" si="14"/>
        <v>#DIV/0!</v>
      </c>
      <c r="O92" s="20">
        <f t="shared" si="15"/>
        <v>7722.73</v>
      </c>
      <c r="P92" s="20" t="e">
        <f t="shared" si="16"/>
        <v>#DIV/0!</v>
      </c>
      <c r="Q92" s="20">
        <f t="shared" si="17"/>
        <v>7722.73</v>
      </c>
      <c r="R92" s="20" t="e">
        <f t="shared" si="18"/>
        <v>#DIV/0!</v>
      </c>
      <c r="S92" s="20">
        <f t="shared" si="19"/>
        <v>7722.73</v>
      </c>
    </row>
    <row r="93" spans="1:19" ht="51" hidden="1" outlineLevel="7" x14ac:dyDescent="0.25">
      <c r="A93" s="21" t="s">
        <v>101</v>
      </c>
      <c r="B93" s="22" t="s">
        <v>102</v>
      </c>
      <c r="C93" s="23"/>
      <c r="D93" s="23">
        <v>0</v>
      </c>
      <c r="E93" s="23">
        <v>0</v>
      </c>
      <c r="F93" s="20">
        <f t="shared" si="11"/>
        <v>0</v>
      </c>
      <c r="G93" s="23">
        <v>0</v>
      </c>
      <c r="H93" s="23">
        <v>0</v>
      </c>
      <c r="I93" s="23">
        <v>0</v>
      </c>
      <c r="J93" s="23">
        <v>0</v>
      </c>
      <c r="K93" s="23">
        <v>7722.73</v>
      </c>
      <c r="L93" s="20" t="e">
        <f t="shared" si="12"/>
        <v>#DIV/0!</v>
      </c>
      <c r="M93" s="20">
        <f t="shared" si="13"/>
        <v>7722.73</v>
      </c>
      <c r="N93" s="20" t="e">
        <f t="shared" si="14"/>
        <v>#DIV/0!</v>
      </c>
      <c r="O93" s="20">
        <f t="shared" si="15"/>
        <v>7722.73</v>
      </c>
      <c r="P93" s="20" t="e">
        <f t="shared" si="16"/>
        <v>#DIV/0!</v>
      </c>
      <c r="Q93" s="20">
        <f t="shared" si="17"/>
        <v>7722.73</v>
      </c>
      <c r="R93" s="20" t="e">
        <f t="shared" si="18"/>
        <v>#DIV/0!</v>
      </c>
      <c r="S93" s="20">
        <f t="shared" si="19"/>
        <v>7722.73</v>
      </c>
    </row>
    <row r="94" spans="1:19" ht="13.2" outlineLevel="1" collapsed="1" x14ac:dyDescent="0.25">
      <c r="A94" s="21" t="s">
        <v>103</v>
      </c>
      <c r="B94" s="22" t="s">
        <v>104</v>
      </c>
      <c r="C94" s="23">
        <v>4706.6000000000004</v>
      </c>
      <c r="D94" s="23">
        <v>2900</v>
      </c>
      <c r="E94" s="23">
        <v>2900</v>
      </c>
      <c r="F94" s="20">
        <f t="shared" si="11"/>
        <v>2900</v>
      </c>
      <c r="G94" s="23">
        <v>700</v>
      </c>
      <c r="H94" s="23">
        <v>700</v>
      </c>
      <c r="I94" s="23">
        <v>700</v>
      </c>
      <c r="J94" s="23">
        <v>800</v>
      </c>
      <c r="K94" s="23">
        <v>1300</v>
      </c>
      <c r="L94" s="20">
        <f t="shared" si="12"/>
        <v>27.620787829855946</v>
      </c>
      <c r="M94" s="20">
        <f t="shared" si="13"/>
        <v>-3406.6000000000004</v>
      </c>
      <c r="N94" s="20">
        <f t="shared" si="14"/>
        <v>44.827586206896555</v>
      </c>
      <c r="O94" s="20">
        <f t="shared" si="15"/>
        <v>-1600</v>
      </c>
      <c r="P94" s="20">
        <f t="shared" si="16"/>
        <v>44.827586206896555</v>
      </c>
      <c r="Q94" s="20">
        <f t="shared" si="17"/>
        <v>-1600</v>
      </c>
      <c r="R94" s="20">
        <f t="shared" si="18"/>
        <v>44.827586206896555</v>
      </c>
      <c r="S94" s="20">
        <f t="shared" si="19"/>
        <v>-1600</v>
      </c>
    </row>
    <row r="95" spans="1:19" ht="40.799999999999997" hidden="1" outlineLevel="2" x14ac:dyDescent="0.25">
      <c r="A95" s="21" t="s">
        <v>105</v>
      </c>
      <c r="B95" s="22" t="s">
        <v>106</v>
      </c>
      <c r="C95" s="23"/>
      <c r="D95" s="23">
        <v>2900</v>
      </c>
      <c r="E95" s="23">
        <v>2900</v>
      </c>
      <c r="F95" s="20">
        <f t="shared" si="11"/>
        <v>2900</v>
      </c>
      <c r="G95" s="23">
        <v>700</v>
      </c>
      <c r="H95" s="23">
        <v>700</v>
      </c>
      <c r="I95" s="23">
        <v>700</v>
      </c>
      <c r="J95" s="23">
        <v>800</v>
      </c>
      <c r="K95" s="23">
        <v>1300</v>
      </c>
      <c r="L95" s="20" t="e">
        <f t="shared" si="12"/>
        <v>#DIV/0!</v>
      </c>
      <c r="M95" s="20">
        <f t="shared" si="13"/>
        <v>1300</v>
      </c>
      <c r="N95" s="20">
        <f t="shared" si="14"/>
        <v>44.827586206896555</v>
      </c>
      <c r="O95" s="20">
        <f t="shared" si="15"/>
        <v>-1600</v>
      </c>
      <c r="P95" s="20">
        <f t="shared" si="16"/>
        <v>44.827586206896555</v>
      </c>
      <c r="Q95" s="20">
        <f t="shared" si="17"/>
        <v>-1600</v>
      </c>
      <c r="R95" s="20">
        <f t="shared" si="18"/>
        <v>44.827586206896555</v>
      </c>
      <c r="S95" s="20">
        <f t="shared" si="19"/>
        <v>-1600</v>
      </c>
    </row>
    <row r="96" spans="1:19" ht="71.400000000000006" hidden="1" outlineLevel="3" x14ac:dyDescent="0.25">
      <c r="A96" s="21" t="s">
        <v>107</v>
      </c>
      <c r="B96" s="22" t="s">
        <v>108</v>
      </c>
      <c r="C96" s="23"/>
      <c r="D96" s="23">
        <v>2900</v>
      </c>
      <c r="E96" s="23">
        <v>2900</v>
      </c>
      <c r="F96" s="20">
        <f t="shared" si="11"/>
        <v>2900</v>
      </c>
      <c r="G96" s="23">
        <v>700</v>
      </c>
      <c r="H96" s="23">
        <v>700</v>
      </c>
      <c r="I96" s="23">
        <v>700</v>
      </c>
      <c r="J96" s="23">
        <v>800</v>
      </c>
      <c r="K96" s="23">
        <v>1300</v>
      </c>
      <c r="L96" s="20" t="e">
        <f t="shared" si="12"/>
        <v>#DIV/0!</v>
      </c>
      <c r="M96" s="20">
        <f t="shared" si="13"/>
        <v>1300</v>
      </c>
      <c r="N96" s="20">
        <f t="shared" si="14"/>
        <v>44.827586206896555</v>
      </c>
      <c r="O96" s="20">
        <f t="shared" si="15"/>
        <v>-1600</v>
      </c>
      <c r="P96" s="20">
        <f t="shared" si="16"/>
        <v>44.827586206896555</v>
      </c>
      <c r="Q96" s="20">
        <f t="shared" si="17"/>
        <v>-1600</v>
      </c>
      <c r="R96" s="20">
        <f t="shared" si="18"/>
        <v>44.827586206896555</v>
      </c>
      <c r="S96" s="20">
        <f t="shared" si="19"/>
        <v>-1600</v>
      </c>
    </row>
    <row r="97" spans="1:19" ht="71.400000000000006" hidden="1" outlineLevel="7" x14ac:dyDescent="0.25">
      <c r="A97" s="21" t="s">
        <v>107</v>
      </c>
      <c r="B97" s="22" t="s">
        <v>108</v>
      </c>
      <c r="C97" s="23"/>
      <c r="D97" s="23">
        <v>2900</v>
      </c>
      <c r="E97" s="23">
        <v>2900</v>
      </c>
      <c r="F97" s="20">
        <f t="shared" si="11"/>
        <v>2900</v>
      </c>
      <c r="G97" s="23">
        <v>700</v>
      </c>
      <c r="H97" s="23">
        <v>700</v>
      </c>
      <c r="I97" s="23">
        <v>700</v>
      </c>
      <c r="J97" s="23">
        <v>800</v>
      </c>
      <c r="K97" s="23">
        <v>1300</v>
      </c>
      <c r="L97" s="20" t="e">
        <f t="shared" si="12"/>
        <v>#DIV/0!</v>
      </c>
      <c r="M97" s="20">
        <f t="shared" si="13"/>
        <v>1300</v>
      </c>
      <c r="N97" s="20">
        <f t="shared" si="14"/>
        <v>44.827586206896555</v>
      </c>
      <c r="O97" s="20">
        <f t="shared" si="15"/>
        <v>-1600</v>
      </c>
      <c r="P97" s="20">
        <f t="shared" si="16"/>
        <v>44.827586206896555</v>
      </c>
      <c r="Q97" s="20">
        <f t="shared" si="17"/>
        <v>-1600</v>
      </c>
      <c r="R97" s="20">
        <f t="shared" si="18"/>
        <v>44.827586206896555</v>
      </c>
      <c r="S97" s="20">
        <f t="shared" si="19"/>
        <v>-1600</v>
      </c>
    </row>
    <row r="98" spans="1:19" ht="13.2" outlineLevel="7" x14ac:dyDescent="0.25">
      <c r="A98" s="21"/>
      <c r="B98" s="22" t="s">
        <v>188</v>
      </c>
      <c r="C98" s="23">
        <f>C99+C104+C116</f>
        <v>55808.25</v>
      </c>
      <c r="D98" s="23">
        <f t="shared" ref="D98:K98" si="20">D99+D104+D116</f>
        <v>25000</v>
      </c>
      <c r="E98" s="23">
        <f t="shared" si="20"/>
        <v>25000</v>
      </c>
      <c r="F98" s="23">
        <f t="shared" si="20"/>
        <v>25000</v>
      </c>
      <c r="G98" s="23">
        <f t="shared" si="20"/>
        <v>7400</v>
      </c>
      <c r="H98" s="23">
        <f t="shared" si="20"/>
        <v>2400</v>
      </c>
      <c r="I98" s="23">
        <f t="shared" si="20"/>
        <v>7400</v>
      </c>
      <c r="J98" s="23">
        <f t="shared" si="20"/>
        <v>7800</v>
      </c>
      <c r="K98" s="23">
        <f t="shared" si="20"/>
        <v>68998.42</v>
      </c>
      <c r="L98" s="20">
        <f t="shared" si="12"/>
        <v>123.63480309810826</v>
      </c>
      <c r="M98" s="20">
        <f t="shared" si="13"/>
        <v>13190.169999999998</v>
      </c>
      <c r="N98" s="20">
        <v>0</v>
      </c>
      <c r="O98" s="20">
        <f t="shared" si="15"/>
        <v>43998.42</v>
      </c>
      <c r="P98" s="20">
        <v>0</v>
      </c>
      <c r="Q98" s="20">
        <f t="shared" si="17"/>
        <v>43998.42</v>
      </c>
      <c r="R98" s="20">
        <v>0</v>
      </c>
      <c r="S98" s="20">
        <f t="shared" si="19"/>
        <v>43998.42</v>
      </c>
    </row>
    <row r="99" spans="1:19" ht="40.799999999999997" outlineLevel="1" x14ac:dyDescent="0.25">
      <c r="A99" s="21" t="s">
        <v>109</v>
      </c>
      <c r="B99" s="22" t="s">
        <v>110</v>
      </c>
      <c r="C99" s="23" t="s">
        <v>185</v>
      </c>
      <c r="D99" s="23">
        <v>9600</v>
      </c>
      <c r="E99" s="23">
        <v>9600</v>
      </c>
      <c r="F99" s="20">
        <f t="shared" si="11"/>
        <v>9600</v>
      </c>
      <c r="G99" s="23">
        <v>2400</v>
      </c>
      <c r="H99" s="23">
        <v>2400</v>
      </c>
      <c r="I99" s="23">
        <v>2400</v>
      </c>
      <c r="J99" s="23">
        <v>2400</v>
      </c>
      <c r="K99" s="23">
        <v>4825.8</v>
      </c>
      <c r="L99" s="20">
        <v>0</v>
      </c>
      <c r="M99" s="20">
        <f t="shared" si="13"/>
        <v>4825.8</v>
      </c>
      <c r="N99" s="20">
        <f t="shared" si="14"/>
        <v>50.268750000000004</v>
      </c>
      <c r="O99" s="20">
        <f t="shared" si="15"/>
        <v>-4774.2</v>
      </c>
      <c r="P99" s="20">
        <f t="shared" si="16"/>
        <v>50.268750000000004</v>
      </c>
      <c r="Q99" s="20">
        <f t="shared" si="17"/>
        <v>-4774.2</v>
      </c>
      <c r="R99" s="20">
        <f t="shared" si="18"/>
        <v>50.268750000000004</v>
      </c>
      <c r="S99" s="20">
        <f t="shared" si="19"/>
        <v>-4774.2</v>
      </c>
    </row>
    <row r="100" spans="1:19" ht="105.75" customHeight="1" outlineLevel="2" x14ac:dyDescent="0.25">
      <c r="A100" s="21" t="s">
        <v>111</v>
      </c>
      <c r="B100" s="24" t="s">
        <v>112</v>
      </c>
      <c r="C100" s="23">
        <v>0</v>
      </c>
      <c r="D100" s="23">
        <v>9600</v>
      </c>
      <c r="E100" s="23">
        <v>9600</v>
      </c>
      <c r="F100" s="20">
        <f t="shared" si="11"/>
        <v>9600</v>
      </c>
      <c r="G100" s="23">
        <v>2400</v>
      </c>
      <c r="H100" s="23">
        <v>2400</v>
      </c>
      <c r="I100" s="23">
        <v>2400</v>
      </c>
      <c r="J100" s="23">
        <v>2400</v>
      </c>
      <c r="K100" s="23">
        <v>4825.8</v>
      </c>
      <c r="L100" s="20">
        <v>0</v>
      </c>
      <c r="M100" s="20">
        <f t="shared" si="13"/>
        <v>4825.8</v>
      </c>
      <c r="N100" s="20">
        <f t="shared" si="14"/>
        <v>50.268750000000004</v>
      </c>
      <c r="O100" s="20">
        <f t="shared" si="15"/>
        <v>-4774.2</v>
      </c>
      <c r="P100" s="20">
        <f t="shared" si="16"/>
        <v>50.268750000000004</v>
      </c>
      <c r="Q100" s="20">
        <f t="shared" si="17"/>
        <v>-4774.2</v>
      </c>
      <c r="R100" s="20">
        <f t="shared" si="18"/>
        <v>50.268750000000004</v>
      </c>
      <c r="S100" s="20">
        <f t="shared" si="19"/>
        <v>-4774.2</v>
      </c>
    </row>
    <row r="101" spans="1:19" ht="90" customHeight="1" outlineLevel="3" collapsed="1" x14ac:dyDescent="0.25">
      <c r="A101" s="21" t="s">
        <v>113</v>
      </c>
      <c r="B101" s="24" t="s">
        <v>114</v>
      </c>
      <c r="C101" s="23">
        <v>0</v>
      </c>
      <c r="D101" s="23">
        <v>9600</v>
      </c>
      <c r="E101" s="23">
        <v>9600</v>
      </c>
      <c r="F101" s="20">
        <f t="shared" si="11"/>
        <v>9600</v>
      </c>
      <c r="G101" s="23">
        <v>2400</v>
      </c>
      <c r="H101" s="23">
        <v>2400</v>
      </c>
      <c r="I101" s="23">
        <v>2400</v>
      </c>
      <c r="J101" s="23">
        <v>2400</v>
      </c>
      <c r="K101" s="23">
        <v>4825.8</v>
      </c>
      <c r="L101" s="20">
        <v>0</v>
      </c>
      <c r="M101" s="20">
        <f t="shared" si="13"/>
        <v>4825.8</v>
      </c>
      <c r="N101" s="20">
        <f t="shared" si="14"/>
        <v>50.268750000000004</v>
      </c>
      <c r="O101" s="20">
        <f t="shared" si="15"/>
        <v>-4774.2</v>
      </c>
      <c r="P101" s="20">
        <f t="shared" si="16"/>
        <v>50.268750000000004</v>
      </c>
      <c r="Q101" s="20">
        <f t="shared" si="17"/>
        <v>-4774.2</v>
      </c>
      <c r="R101" s="20">
        <f t="shared" si="18"/>
        <v>50.268750000000004</v>
      </c>
      <c r="S101" s="20">
        <f t="shared" si="19"/>
        <v>-4774.2</v>
      </c>
    </row>
    <row r="102" spans="1:19" ht="61.2" hidden="1" outlineLevel="4" collapsed="1" x14ac:dyDescent="0.25">
      <c r="A102" s="21" t="s">
        <v>115</v>
      </c>
      <c r="B102" s="22" t="s">
        <v>116</v>
      </c>
      <c r="C102" s="23"/>
      <c r="D102" s="23">
        <v>9600</v>
      </c>
      <c r="E102" s="23">
        <v>9600</v>
      </c>
      <c r="F102" s="20">
        <f t="shared" si="11"/>
        <v>9600</v>
      </c>
      <c r="G102" s="23">
        <v>2400</v>
      </c>
      <c r="H102" s="23">
        <v>2400</v>
      </c>
      <c r="I102" s="23">
        <v>2400</v>
      </c>
      <c r="J102" s="23">
        <v>2400</v>
      </c>
      <c r="K102" s="23">
        <v>4825.8</v>
      </c>
      <c r="L102" s="20" t="e">
        <f t="shared" si="12"/>
        <v>#DIV/0!</v>
      </c>
      <c r="M102" s="20">
        <f t="shared" si="13"/>
        <v>4825.8</v>
      </c>
      <c r="N102" s="20">
        <f t="shared" si="14"/>
        <v>50.268750000000004</v>
      </c>
      <c r="O102" s="20">
        <f t="shared" si="15"/>
        <v>-4774.2</v>
      </c>
      <c r="P102" s="20">
        <f t="shared" si="16"/>
        <v>50.268750000000004</v>
      </c>
      <c r="Q102" s="20">
        <f t="shared" si="17"/>
        <v>-4774.2</v>
      </c>
      <c r="R102" s="20">
        <f t="shared" si="18"/>
        <v>50.268750000000004</v>
      </c>
      <c r="S102" s="20">
        <f t="shared" si="19"/>
        <v>-4774.2</v>
      </c>
    </row>
    <row r="103" spans="1:19" ht="61.2" hidden="1" outlineLevel="7" x14ac:dyDescent="0.25">
      <c r="A103" s="21" t="s">
        <v>115</v>
      </c>
      <c r="B103" s="22" t="s">
        <v>116</v>
      </c>
      <c r="C103" s="23"/>
      <c r="D103" s="23">
        <v>9600</v>
      </c>
      <c r="E103" s="23">
        <v>9600</v>
      </c>
      <c r="F103" s="20">
        <f t="shared" si="11"/>
        <v>9600</v>
      </c>
      <c r="G103" s="23">
        <v>2400</v>
      </c>
      <c r="H103" s="23">
        <v>2400</v>
      </c>
      <c r="I103" s="23">
        <v>2400</v>
      </c>
      <c r="J103" s="23">
        <v>2400</v>
      </c>
      <c r="K103" s="23">
        <v>4825.8</v>
      </c>
      <c r="L103" s="20" t="e">
        <f t="shared" si="12"/>
        <v>#DIV/0!</v>
      </c>
      <c r="M103" s="20">
        <f t="shared" si="13"/>
        <v>4825.8</v>
      </c>
      <c r="N103" s="20">
        <f t="shared" si="14"/>
        <v>50.268750000000004</v>
      </c>
      <c r="O103" s="20">
        <f t="shared" si="15"/>
        <v>-4774.2</v>
      </c>
      <c r="P103" s="20">
        <f t="shared" si="16"/>
        <v>50.268750000000004</v>
      </c>
      <c r="Q103" s="20">
        <f t="shared" si="17"/>
        <v>-4774.2</v>
      </c>
      <c r="R103" s="20">
        <f t="shared" si="18"/>
        <v>50.268750000000004</v>
      </c>
      <c r="S103" s="20">
        <f t="shared" si="19"/>
        <v>-4774.2</v>
      </c>
    </row>
    <row r="104" spans="1:19" ht="20.399999999999999" outlineLevel="1" x14ac:dyDescent="0.25">
      <c r="A104" s="21" t="s">
        <v>117</v>
      </c>
      <c r="B104" s="22" t="s">
        <v>118</v>
      </c>
      <c r="C104" s="23">
        <v>55808.25</v>
      </c>
      <c r="D104" s="23">
        <v>15400</v>
      </c>
      <c r="E104" s="23">
        <v>15400</v>
      </c>
      <c r="F104" s="20">
        <f t="shared" si="11"/>
        <v>15400</v>
      </c>
      <c r="G104" s="23">
        <v>5000</v>
      </c>
      <c r="H104" s="23">
        <v>0</v>
      </c>
      <c r="I104" s="23">
        <v>5000</v>
      </c>
      <c r="J104" s="23">
        <v>5400</v>
      </c>
      <c r="K104" s="23">
        <v>64083.12</v>
      </c>
      <c r="L104" s="20">
        <f t="shared" si="12"/>
        <v>114.8273239171628</v>
      </c>
      <c r="M104" s="20">
        <f t="shared" si="13"/>
        <v>8274.8700000000026</v>
      </c>
      <c r="N104" s="20">
        <f t="shared" si="14"/>
        <v>416.12415584415584</v>
      </c>
      <c r="O104" s="20">
        <f t="shared" si="15"/>
        <v>48683.12</v>
      </c>
      <c r="P104" s="20">
        <f t="shared" si="16"/>
        <v>416.12415584415584</v>
      </c>
      <c r="Q104" s="20">
        <f t="shared" si="17"/>
        <v>48683.12</v>
      </c>
      <c r="R104" s="20">
        <f t="shared" si="18"/>
        <v>416.12415584415584</v>
      </c>
      <c r="S104" s="20">
        <f t="shared" si="19"/>
        <v>48683.12</v>
      </c>
    </row>
    <row r="105" spans="1:19" ht="13.2" outlineLevel="2" x14ac:dyDescent="0.25">
      <c r="A105" s="21" t="s">
        <v>119</v>
      </c>
      <c r="B105" s="22" t="s">
        <v>120</v>
      </c>
      <c r="C105" s="23" t="s">
        <v>185</v>
      </c>
      <c r="D105" s="23">
        <v>15400</v>
      </c>
      <c r="E105" s="23">
        <v>15400</v>
      </c>
      <c r="F105" s="20">
        <f t="shared" si="11"/>
        <v>15400</v>
      </c>
      <c r="G105" s="23">
        <v>5000</v>
      </c>
      <c r="H105" s="23">
        <v>0</v>
      </c>
      <c r="I105" s="23">
        <v>5000</v>
      </c>
      <c r="J105" s="23">
        <v>5400</v>
      </c>
      <c r="K105" s="23">
        <v>5900</v>
      </c>
      <c r="L105" s="20">
        <v>0</v>
      </c>
      <c r="M105" s="20">
        <f t="shared" si="13"/>
        <v>5900</v>
      </c>
      <c r="N105" s="20">
        <f t="shared" si="14"/>
        <v>38.311688311688314</v>
      </c>
      <c r="O105" s="20">
        <f t="shared" si="15"/>
        <v>-9500</v>
      </c>
      <c r="P105" s="20">
        <f t="shared" si="16"/>
        <v>38.311688311688314</v>
      </c>
      <c r="Q105" s="20">
        <f t="shared" si="17"/>
        <v>-9500</v>
      </c>
      <c r="R105" s="20">
        <f t="shared" si="18"/>
        <v>38.311688311688314</v>
      </c>
      <c r="S105" s="20">
        <f t="shared" si="19"/>
        <v>-9500</v>
      </c>
    </row>
    <row r="106" spans="1:19" ht="20.399999999999999" outlineLevel="3" collapsed="1" x14ac:dyDescent="0.25">
      <c r="A106" s="21" t="s">
        <v>121</v>
      </c>
      <c r="B106" s="22" t="s">
        <v>122</v>
      </c>
      <c r="C106" s="23"/>
      <c r="D106" s="23">
        <v>15400</v>
      </c>
      <c r="E106" s="23">
        <v>15400</v>
      </c>
      <c r="F106" s="20">
        <f t="shared" si="11"/>
        <v>15400</v>
      </c>
      <c r="G106" s="23">
        <v>5000</v>
      </c>
      <c r="H106" s="23">
        <v>0</v>
      </c>
      <c r="I106" s="23">
        <v>5000</v>
      </c>
      <c r="J106" s="23">
        <v>5400</v>
      </c>
      <c r="K106" s="23">
        <v>5900</v>
      </c>
      <c r="L106" s="20" t="e">
        <f t="shared" si="12"/>
        <v>#DIV/0!</v>
      </c>
      <c r="M106" s="20">
        <f t="shared" si="13"/>
        <v>5900</v>
      </c>
      <c r="N106" s="20">
        <f t="shared" si="14"/>
        <v>38.311688311688314</v>
      </c>
      <c r="O106" s="20">
        <f t="shared" si="15"/>
        <v>-9500</v>
      </c>
      <c r="P106" s="20">
        <f t="shared" si="16"/>
        <v>38.311688311688314</v>
      </c>
      <c r="Q106" s="20">
        <f t="shared" si="17"/>
        <v>-9500</v>
      </c>
      <c r="R106" s="20">
        <f t="shared" si="18"/>
        <v>38.311688311688314</v>
      </c>
      <c r="S106" s="20">
        <f t="shared" si="19"/>
        <v>-9500</v>
      </c>
    </row>
    <row r="107" spans="1:19" ht="30.6" hidden="1" outlineLevel="4" collapsed="1" x14ac:dyDescent="0.25">
      <c r="A107" s="21" t="s">
        <v>123</v>
      </c>
      <c r="B107" s="22" t="s">
        <v>124</v>
      </c>
      <c r="C107" s="23"/>
      <c r="D107" s="23">
        <v>15400</v>
      </c>
      <c r="E107" s="23">
        <v>15400</v>
      </c>
      <c r="F107" s="20">
        <f t="shared" si="11"/>
        <v>15400</v>
      </c>
      <c r="G107" s="23">
        <v>5000</v>
      </c>
      <c r="H107" s="23">
        <v>0</v>
      </c>
      <c r="I107" s="23">
        <v>5000</v>
      </c>
      <c r="J107" s="23">
        <v>5400</v>
      </c>
      <c r="K107" s="23">
        <v>5900</v>
      </c>
      <c r="L107" s="20" t="e">
        <f t="shared" si="12"/>
        <v>#DIV/0!</v>
      </c>
      <c r="M107" s="20">
        <f t="shared" si="13"/>
        <v>5900</v>
      </c>
      <c r="N107" s="20">
        <f t="shared" si="14"/>
        <v>38.311688311688314</v>
      </c>
      <c r="O107" s="20">
        <f t="shared" si="15"/>
        <v>-9500</v>
      </c>
      <c r="P107" s="20">
        <f t="shared" si="16"/>
        <v>38.311688311688314</v>
      </c>
      <c r="Q107" s="20">
        <f t="shared" si="17"/>
        <v>-9500</v>
      </c>
      <c r="R107" s="20">
        <f t="shared" si="18"/>
        <v>38.311688311688314</v>
      </c>
      <c r="S107" s="20">
        <f t="shared" si="19"/>
        <v>-9500</v>
      </c>
    </row>
    <row r="108" spans="1:19" ht="30.6" hidden="1" outlineLevel="7" x14ac:dyDescent="0.25">
      <c r="A108" s="21" t="s">
        <v>123</v>
      </c>
      <c r="B108" s="22" t="s">
        <v>124</v>
      </c>
      <c r="C108" s="23"/>
      <c r="D108" s="23">
        <v>15400</v>
      </c>
      <c r="E108" s="23">
        <v>15400</v>
      </c>
      <c r="F108" s="20">
        <f t="shared" si="11"/>
        <v>15400</v>
      </c>
      <c r="G108" s="23">
        <v>5000</v>
      </c>
      <c r="H108" s="23">
        <v>0</v>
      </c>
      <c r="I108" s="23">
        <v>5000</v>
      </c>
      <c r="J108" s="23">
        <v>5400</v>
      </c>
      <c r="K108" s="23">
        <v>5900</v>
      </c>
      <c r="L108" s="20" t="e">
        <f t="shared" si="12"/>
        <v>#DIV/0!</v>
      </c>
      <c r="M108" s="20">
        <f t="shared" si="13"/>
        <v>5900</v>
      </c>
      <c r="N108" s="20">
        <f t="shared" si="14"/>
        <v>38.311688311688314</v>
      </c>
      <c r="O108" s="20">
        <f t="shared" si="15"/>
        <v>-9500</v>
      </c>
      <c r="P108" s="20">
        <f t="shared" si="16"/>
        <v>38.311688311688314</v>
      </c>
      <c r="Q108" s="20">
        <f t="shared" si="17"/>
        <v>-9500</v>
      </c>
      <c r="R108" s="20">
        <f t="shared" si="18"/>
        <v>38.311688311688314</v>
      </c>
      <c r="S108" s="20">
        <f t="shared" si="19"/>
        <v>-9500</v>
      </c>
    </row>
    <row r="109" spans="1:19" ht="20.399999999999999" outlineLevel="2" collapsed="1" x14ac:dyDescent="0.25">
      <c r="A109" s="21" t="s">
        <v>125</v>
      </c>
      <c r="B109" s="22" t="s">
        <v>126</v>
      </c>
      <c r="C109" s="23">
        <v>55808.25</v>
      </c>
      <c r="D109" s="23">
        <v>0</v>
      </c>
      <c r="E109" s="23">
        <v>0</v>
      </c>
      <c r="F109" s="20">
        <f t="shared" si="11"/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58183.12</v>
      </c>
      <c r="L109" s="20">
        <f t="shared" si="12"/>
        <v>104.25541026640326</v>
      </c>
      <c r="M109" s="20">
        <f t="shared" si="13"/>
        <v>2374.8700000000026</v>
      </c>
      <c r="N109" s="20">
        <v>0</v>
      </c>
      <c r="O109" s="20">
        <f t="shared" si="15"/>
        <v>58183.12</v>
      </c>
      <c r="P109" s="20">
        <v>0</v>
      </c>
      <c r="Q109" s="20">
        <f t="shared" si="17"/>
        <v>58183.12</v>
      </c>
      <c r="R109" s="20">
        <v>0</v>
      </c>
      <c r="S109" s="20">
        <f t="shared" si="19"/>
        <v>58183.12</v>
      </c>
    </row>
    <row r="110" spans="1:19" ht="30.6" hidden="1" outlineLevel="3" collapsed="1" x14ac:dyDescent="0.25">
      <c r="A110" s="21" t="s">
        <v>127</v>
      </c>
      <c r="B110" s="22" t="s">
        <v>128</v>
      </c>
      <c r="C110" s="23">
        <v>9651.6</v>
      </c>
      <c r="D110" s="23">
        <v>0</v>
      </c>
      <c r="E110" s="23">
        <v>0</v>
      </c>
      <c r="F110" s="20">
        <f t="shared" si="11"/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4825.8</v>
      </c>
      <c r="L110" s="20">
        <f t="shared" si="12"/>
        <v>50</v>
      </c>
      <c r="M110" s="20">
        <f t="shared" si="13"/>
        <v>-4825.8</v>
      </c>
      <c r="N110" s="20" t="e">
        <f t="shared" si="14"/>
        <v>#DIV/0!</v>
      </c>
      <c r="O110" s="20">
        <f t="shared" si="15"/>
        <v>4825.8</v>
      </c>
      <c r="P110" s="20" t="e">
        <f t="shared" si="16"/>
        <v>#DIV/0!</v>
      </c>
      <c r="Q110" s="20">
        <f t="shared" si="17"/>
        <v>4825.8</v>
      </c>
      <c r="R110" s="20" t="e">
        <f t="shared" si="18"/>
        <v>#DIV/0!</v>
      </c>
      <c r="S110" s="20">
        <f t="shared" si="19"/>
        <v>4825.8</v>
      </c>
    </row>
    <row r="111" spans="1:19" ht="40.799999999999997" hidden="1" outlineLevel="4" x14ac:dyDescent="0.25">
      <c r="A111" s="21" t="s">
        <v>129</v>
      </c>
      <c r="B111" s="22" t="s">
        <v>130</v>
      </c>
      <c r="C111" s="23"/>
      <c r="D111" s="23">
        <v>0</v>
      </c>
      <c r="E111" s="23">
        <v>0</v>
      </c>
      <c r="F111" s="20">
        <f t="shared" si="11"/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4825.8</v>
      </c>
      <c r="L111" s="20" t="e">
        <f t="shared" si="12"/>
        <v>#DIV/0!</v>
      </c>
      <c r="M111" s="20">
        <f t="shared" si="13"/>
        <v>4825.8</v>
      </c>
      <c r="N111" s="20" t="e">
        <f t="shared" si="14"/>
        <v>#DIV/0!</v>
      </c>
      <c r="O111" s="20">
        <f t="shared" si="15"/>
        <v>4825.8</v>
      </c>
      <c r="P111" s="20" t="e">
        <f t="shared" si="16"/>
        <v>#DIV/0!</v>
      </c>
      <c r="Q111" s="20">
        <f t="shared" si="17"/>
        <v>4825.8</v>
      </c>
      <c r="R111" s="20" t="e">
        <f t="shared" si="18"/>
        <v>#DIV/0!</v>
      </c>
      <c r="S111" s="20">
        <f t="shared" si="19"/>
        <v>4825.8</v>
      </c>
    </row>
    <row r="112" spans="1:19" ht="40.799999999999997" hidden="1" outlineLevel="7" x14ac:dyDescent="0.25">
      <c r="A112" s="21" t="s">
        <v>129</v>
      </c>
      <c r="B112" s="22" t="s">
        <v>130</v>
      </c>
      <c r="C112" s="23"/>
      <c r="D112" s="23">
        <v>0</v>
      </c>
      <c r="E112" s="23">
        <v>0</v>
      </c>
      <c r="F112" s="20">
        <f t="shared" si="11"/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4825.8</v>
      </c>
      <c r="L112" s="20" t="e">
        <f t="shared" si="12"/>
        <v>#DIV/0!</v>
      </c>
      <c r="M112" s="20">
        <f t="shared" si="13"/>
        <v>4825.8</v>
      </c>
      <c r="N112" s="20" t="e">
        <f t="shared" si="14"/>
        <v>#DIV/0!</v>
      </c>
      <c r="O112" s="20">
        <f t="shared" si="15"/>
        <v>4825.8</v>
      </c>
      <c r="P112" s="20" t="e">
        <f t="shared" si="16"/>
        <v>#DIV/0!</v>
      </c>
      <c r="Q112" s="20">
        <f t="shared" si="17"/>
        <v>4825.8</v>
      </c>
      <c r="R112" s="20" t="e">
        <f t="shared" si="18"/>
        <v>#DIV/0!</v>
      </c>
      <c r="S112" s="20">
        <f t="shared" si="19"/>
        <v>4825.8</v>
      </c>
    </row>
    <row r="113" spans="1:19" ht="20.399999999999999" hidden="1" outlineLevel="3" collapsed="1" x14ac:dyDescent="0.25">
      <c r="A113" s="21" t="s">
        <v>131</v>
      </c>
      <c r="B113" s="22" t="s">
        <v>132</v>
      </c>
      <c r="C113" s="23">
        <v>46156.65</v>
      </c>
      <c r="D113" s="23">
        <v>0</v>
      </c>
      <c r="E113" s="23">
        <v>0</v>
      </c>
      <c r="F113" s="20">
        <f t="shared" si="11"/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53357.32</v>
      </c>
      <c r="L113" s="20">
        <f t="shared" si="12"/>
        <v>115.60050393605255</v>
      </c>
      <c r="M113" s="20">
        <f t="shared" si="13"/>
        <v>7200.6699999999983</v>
      </c>
      <c r="N113" s="20" t="e">
        <f t="shared" si="14"/>
        <v>#DIV/0!</v>
      </c>
      <c r="O113" s="20">
        <f t="shared" si="15"/>
        <v>53357.32</v>
      </c>
      <c r="P113" s="20" t="e">
        <f t="shared" si="16"/>
        <v>#DIV/0!</v>
      </c>
      <c r="Q113" s="20">
        <f t="shared" si="17"/>
        <v>53357.32</v>
      </c>
      <c r="R113" s="20" t="e">
        <f t="shared" si="18"/>
        <v>#DIV/0!</v>
      </c>
      <c r="S113" s="20">
        <f t="shared" si="19"/>
        <v>53357.32</v>
      </c>
    </row>
    <row r="114" spans="1:19" ht="20.399999999999999" hidden="1" outlineLevel="4" collapsed="1" x14ac:dyDescent="0.25">
      <c r="A114" s="21" t="s">
        <v>133</v>
      </c>
      <c r="B114" s="22" t="s">
        <v>134</v>
      </c>
      <c r="C114" s="23"/>
      <c r="D114" s="23">
        <v>0</v>
      </c>
      <c r="E114" s="23">
        <v>0</v>
      </c>
      <c r="F114" s="20">
        <f t="shared" si="11"/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53357.32</v>
      </c>
      <c r="L114" s="20" t="e">
        <f t="shared" si="12"/>
        <v>#DIV/0!</v>
      </c>
      <c r="M114" s="20">
        <f t="shared" si="13"/>
        <v>53357.32</v>
      </c>
      <c r="N114" s="20" t="e">
        <f t="shared" si="14"/>
        <v>#DIV/0!</v>
      </c>
      <c r="O114" s="20">
        <f t="shared" si="15"/>
        <v>53357.32</v>
      </c>
      <c r="P114" s="20" t="e">
        <f t="shared" si="16"/>
        <v>#DIV/0!</v>
      </c>
      <c r="Q114" s="20">
        <f t="shared" si="17"/>
        <v>53357.32</v>
      </c>
      <c r="R114" s="20" t="e">
        <f t="shared" si="18"/>
        <v>#DIV/0!</v>
      </c>
      <c r="S114" s="20">
        <f t="shared" si="19"/>
        <v>53357.32</v>
      </c>
    </row>
    <row r="115" spans="1:19" ht="20.399999999999999" hidden="1" outlineLevel="7" x14ac:dyDescent="0.25">
      <c r="A115" s="21" t="s">
        <v>133</v>
      </c>
      <c r="B115" s="22" t="s">
        <v>134</v>
      </c>
      <c r="C115" s="23"/>
      <c r="D115" s="23">
        <v>0</v>
      </c>
      <c r="E115" s="23">
        <v>0</v>
      </c>
      <c r="F115" s="20">
        <f t="shared" si="11"/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53357.32</v>
      </c>
      <c r="L115" s="20" t="e">
        <f t="shared" si="12"/>
        <v>#DIV/0!</v>
      </c>
      <c r="M115" s="20">
        <f t="shared" si="13"/>
        <v>53357.32</v>
      </c>
      <c r="N115" s="20" t="e">
        <f t="shared" si="14"/>
        <v>#DIV/0!</v>
      </c>
      <c r="O115" s="20">
        <f t="shared" si="15"/>
        <v>53357.32</v>
      </c>
      <c r="P115" s="20" t="e">
        <f t="shared" si="16"/>
        <v>#DIV/0!</v>
      </c>
      <c r="Q115" s="20">
        <f t="shared" si="17"/>
        <v>53357.32</v>
      </c>
      <c r="R115" s="20" t="e">
        <f t="shared" si="18"/>
        <v>#DIV/0!</v>
      </c>
      <c r="S115" s="20">
        <f t="shared" si="19"/>
        <v>53357.32</v>
      </c>
    </row>
    <row r="116" spans="1:19" ht="13.2" outlineLevel="1" x14ac:dyDescent="0.25">
      <c r="A116" s="21" t="s">
        <v>135</v>
      </c>
      <c r="B116" s="22" t="s">
        <v>136</v>
      </c>
      <c r="C116" s="23" t="s">
        <v>185</v>
      </c>
      <c r="D116" s="23">
        <v>0</v>
      </c>
      <c r="E116" s="23">
        <v>0</v>
      </c>
      <c r="F116" s="20">
        <f t="shared" si="11"/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89.5</v>
      </c>
      <c r="L116" s="20">
        <v>0</v>
      </c>
      <c r="M116" s="20">
        <f t="shared" si="13"/>
        <v>89.5</v>
      </c>
      <c r="N116" s="20">
        <v>0</v>
      </c>
      <c r="O116" s="20">
        <f t="shared" si="15"/>
        <v>89.5</v>
      </c>
      <c r="P116" s="20">
        <v>0</v>
      </c>
      <c r="Q116" s="20">
        <f t="shared" si="17"/>
        <v>89.5</v>
      </c>
      <c r="R116" s="20">
        <v>0</v>
      </c>
      <c r="S116" s="20">
        <f t="shared" si="19"/>
        <v>89.5</v>
      </c>
    </row>
    <row r="117" spans="1:19" ht="13.2" outlineLevel="2" collapsed="1" x14ac:dyDescent="0.25">
      <c r="A117" s="21" t="s">
        <v>137</v>
      </c>
      <c r="B117" s="22" t="s">
        <v>138</v>
      </c>
      <c r="C117" s="23" t="s">
        <v>185</v>
      </c>
      <c r="D117" s="23">
        <v>0</v>
      </c>
      <c r="E117" s="23">
        <v>0</v>
      </c>
      <c r="F117" s="20">
        <f t="shared" si="11"/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89.5</v>
      </c>
      <c r="L117" s="20">
        <v>0</v>
      </c>
      <c r="M117" s="20">
        <f t="shared" si="13"/>
        <v>89.5</v>
      </c>
      <c r="N117" s="20">
        <v>0</v>
      </c>
      <c r="O117" s="20">
        <f t="shared" si="15"/>
        <v>89.5</v>
      </c>
      <c r="P117" s="20">
        <v>0</v>
      </c>
      <c r="Q117" s="20">
        <f t="shared" si="17"/>
        <v>89.5</v>
      </c>
      <c r="R117" s="20">
        <v>0</v>
      </c>
      <c r="S117" s="20">
        <f t="shared" si="19"/>
        <v>89.5</v>
      </c>
    </row>
    <row r="118" spans="1:19" ht="20.399999999999999" hidden="1" outlineLevel="3" collapsed="1" x14ac:dyDescent="0.25">
      <c r="A118" s="21" t="s">
        <v>139</v>
      </c>
      <c r="B118" s="22" t="s">
        <v>140</v>
      </c>
      <c r="C118" s="23"/>
      <c r="D118" s="23">
        <v>0</v>
      </c>
      <c r="E118" s="23">
        <v>0</v>
      </c>
      <c r="F118" s="20">
        <f t="shared" si="11"/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89.5</v>
      </c>
      <c r="L118" s="20" t="e">
        <f t="shared" si="12"/>
        <v>#DIV/0!</v>
      </c>
      <c r="M118" s="20">
        <f t="shared" si="13"/>
        <v>89.5</v>
      </c>
      <c r="N118" s="20" t="e">
        <f t="shared" si="14"/>
        <v>#DIV/0!</v>
      </c>
      <c r="O118" s="20">
        <f t="shared" si="15"/>
        <v>89.5</v>
      </c>
      <c r="P118" s="20" t="e">
        <f t="shared" si="16"/>
        <v>#DIV/0!</v>
      </c>
      <c r="Q118" s="20">
        <f t="shared" si="17"/>
        <v>89.5</v>
      </c>
      <c r="R118" s="20" t="e">
        <f t="shared" si="18"/>
        <v>#DIV/0!</v>
      </c>
      <c r="S118" s="20">
        <f t="shared" si="19"/>
        <v>89.5</v>
      </c>
    </row>
    <row r="119" spans="1:19" ht="20.399999999999999" hidden="1" outlineLevel="7" x14ac:dyDescent="0.25">
      <c r="A119" s="21" t="s">
        <v>139</v>
      </c>
      <c r="B119" s="22" t="s">
        <v>140</v>
      </c>
      <c r="C119" s="23"/>
      <c r="D119" s="23">
        <v>0</v>
      </c>
      <c r="E119" s="23">
        <v>0</v>
      </c>
      <c r="F119" s="20">
        <f t="shared" si="11"/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89.5</v>
      </c>
      <c r="L119" s="20" t="e">
        <f t="shared" si="12"/>
        <v>#DIV/0!</v>
      </c>
      <c r="M119" s="20">
        <f t="shared" si="13"/>
        <v>89.5</v>
      </c>
      <c r="N119" s="20" t="e">
        <f t="shared" si="14"/>
        <v>#DIV/0!</v>
      </c>
      <c r="O119" s="20">
        <f t="shared" si="15"/>
        <v>89.5</v>
      </c>
      <c r="P119" s="20" t="e">
        <f t="shared" si="16"/>
        <v>#DIV/0!</v>
      </c>
      <c r="Q119" s="20">
        <f t="shared" si="17"/>
        <v>89.5</v>
      </c>
      <c r="R119" s="20" t="e">
        <f t="shared" si="18"/>
        <v>#DIV/0!</v>
      </c>
      <c r="S119" s="20">
        <f t="shared" si="19"/>
        <v>89.5</v>
      </c>
    </row>
    <row r="120" spans="1:19" ht="13.2" x14ac:dyDescent="0.25">
      <c r="A120" s="21" t="s">
        <v>141</v>
      </c>
      <c r="B120" s="22" t="s">
        <v>142</v>
      </c>
      <c r="C120" s="23">
        <f>C121+C141+C145</f>
        <v>3857370</v>
      </c>
      <c r="D120" s="23">
        <v>4108700</v>
      </c>
      <c r="E120" s="23">
        <v>6171481</v>
      </c>
      <c r="F120" s="20">
        <f t="shared" si="11"/>
        <v>6171481</v>
      </c>
      <c r="G120" s="23">
        <v>1027175</v>
      </c>
      <c r="H120" s="23">
        <v>2485415</v>
      </c>
      <c r="I120" s="23">
        <v>877675</v>
      </c>
      <c r="J120" s="23">
        <v>1781216</v>
      </c>
      <c r="K120" s="23">
        <v>6122365.21</v>
      </c>
      <c r="L120" s="20">
        <f t="shared" si="12"/>
        <v>158.71864016156084</v>
      </c>
      <c r="M120" s="20">
        <f t="shared" si="13"/>
        <v>2264995.21</v>
      </c>
      <c r="N120" s="20">
        <f t="shared" si="14"/>
        <v>149.00978922773626</v>
      </c>
      <c r="O120" s="20">
        <f t="shared" si="15"/>
        <v>2013665.21</v>
      </c>
      <c r="P120" s="20">
        <f t="shared" si="16"/>
        <v>99.204149052715223</v>
      </c>
      <c r="Q120" s="20">
        <f t="shared" si="17"/>
        <v>-49115.790000000037</v>
      </c>
      <c r="R120" s="20">
        <f t="shared" si="18"/>
        <v>99.204149052715223</v>
      </c>
      <c r="S120" s="20">
        <f t="shared" si="19"/>
        <v>-49115.790000000037</v>
      </c>
    </row>
    <row r="121" spans="1:19" ht="25.5" customHeight="1" outlineLevel="1" x14ac:dyDescent="0.25">
      <c r="A121" s="21" t="s">
        <v>143</v>
      </c>
      <c r="B121" s="22" t="s">
        <v>144</v>
      </c>
      <c r="C121" s="23">
        <f>C122+C126+C130+C137</f>
        <v>3871570</v>
      </c>
      <c r="D121" s="23">
        <v>4108700</v>
      </c>
      <c r="E121" s="23">
        <v>6021481</v>
      </c>
      <c r="F121" s="20">
        <f t="shared" si="11"/>
        <v>6021481</v>
      </c>
      <c r="G121" s="23">
        <v>1027175</v>
      </c>
      <c r="H121" s="23">
        <v>2485415</v>
      </c>
      <c r="I121" s="23">
        <v>727675</v>
      </c>
      <c r="J121" s="23">
        <v>1781216</v>
      </c>
      <c r="K121" s="23">
        <v>6021081</v>
      </c>
      <c r="L121" s="20">
        <f t="shared" si="12"/>
        <v>155.5203961183706</v>
      </c>
      <c r="M121" s="20">
        <f t="shared" si="13"/>
        <v>2149511</v>
      </c>
      <c r="N121" s="20">
        <f t="shared" si="14"/>
        <v>146.54467349769999</v>
      </c>
      <c r="O121" s="20">
        <f t="shared" si="15"/>
        <v>1912381</v>
      </c>
      <c r="P121" s="20">
        <f t="shared" si="16"/>
        <v>99.993357115965324</v>
      </c>
      <c r="Q121" s="20">
        <f t="shared" si="17"/>
        <v>-400</v>
      </c>
      <c r="R121" s="20">
        <f t="shared" si="18"/>
        <v>99.993357115965324</v>
      </c>
      <c r="S121" s="20">
        <f t="shared" si="19"/>
        <v>-400</v>
      </c>
    </row>
    <row r="122" spans="1:19" ht="20.399999999999999" outlineLevel="2" x14ac:dyDescent="0.25">
      <c r="A122" s="21" t="s">
        <v>145</v>
      </c>
      <c r="B122" s="22" t="s">
        <v>146</v>
      </c>
      <c r="C122" s="23">
        <v>3477600</v>
      </c>
      <c r="D122" s="23">
        <v>4020000</v>
      </c>
      <c r="E122" s="23">
        <v>4020000</v>
      </c>
      <c r="F122" s="20">
        <f t="shared" si="11"/>
        <v>4020000</v>
      </c>
      <c r="G122" s="23">
        <v>1005000</v>
      </c>
      <c r="H122" s="23">
        <v>1484240</v>
      </c>
      <c r="I122" s="23">
        <v>705500</v>
      </c>
      <c r="J122" s="23">
        <v>825260</v>
      </c>
      <c r="K122" s="23">
        <v>4020000</v>
      </c>
      <c r="L122" s="20">
        <f t="shared" si="12"/>
        <v>115.59696342305037</v>
      </c>
      <c r="M122" s="20">
        <f t="shared" si="13"/>
        <v>542400</v>
      </c>
      <c r="N122" s="20">
        <f t="shared" si="14"/>
        <v>100</v>
      </c>
      <c r="O122" s="20">
        <f t="shared" si="15"/>
        <v>0</v>
      </c>
      <c r="P122" s="20">
        <f t="shared" si="16"/>
        <v>100</v>
      </c>
      <c r="Q122" s="20">
        <f t="shared" si="17"/>
        <v>0</v>
      </c>
      <c r="R122" s="20">
        <f t="shared" si="18"/>
        <v>100</v>
      </c>
      <c r="S122" s="20">
        <f t="shared" si="19"/>
        <v>0</v>
      </c>
    </row>
    <row r="123" spans="1:19" ht="20.399999999999999" outlineLevel="3" x14ac:dyDescent="0.25">
      <c r="A123" s="21" t="s">
        <v>147</v>
      </c>
      <c r="B123" s="22" t="s">
        <v>148</v>
      </c>
      <c r="C123" s="23"/>
      <c r="D123" s="23">
        <v>4020000</v>
      </c>
      <c r="E123" s="23">
        <v>4020000</v>
      </c>
      <c r="F123" s="20">
        <f t="shared" si="11"/>
        <v>4020000</v>
      </c>
      <c r="G123" s="23">
        <v>1005000</v>
      </c>
      <c r="H123" s="23">
        <v>1484240</v>
      </c>
      <c r="I123" s="23">
        <v>705500</v>
      </c>
      <c r="J123" s="23">
        <v>825260</v>
      </c>
      <c r="K123" s="23">
        <v>4020000</v>
      </c>
      <c r="L123" s="20" t="e">
        <f t="shared" si="12"/>
        <v>#DIV/0!</v>
      </c>
      <c r="M123" s="20">
        <f t="shared" si="13"/>
        <v>4020000</v>
      </c>
      <c r="N123" s="20">
        <f t="shared" si="14"/>
        <v>100</v>
      </c>
      <c r="O123" s="20">
        <f t="shared" si="15"/>
        <v>0</v>
      </c>
      <c r="P123" s="20">
        <f t="shared" si="16"/>
        <v>100</v>
      </c>
      <c r="Q123" s="20">
        <f t="shared" si="17"/>
        <v>0</v>
      </c>
      <c r="R123" s="20">
        <f t="shared" si="18"/>
        <v>100</v>
      </c>
      <c r="S123" s="20">
        <f t="shared" si="19"/>
        <v>0</v>
      </c>
    </row>
    <row r="124" spans="1:19" ht="20.399999999999999" outlineLevel="4" x14ac:dyDescent="0.25">
      <c r="A124" s="21" t="s">
        <v>149</v>
      </c>
      <c r="B124" s="22" t="s">
        <v>150</v>
      </c>
      <c r="C124" s="23"/>
      <c r="D124" s="23">
        <v>4020000</v>
      </c>
      <c r="E124" s="23">
        <v>4020000</v>
      </c>
      <c r="F124" s="20">
        <f t="shared" si="11"/>
        <v>4020000</v>
      </c>
      <c r="G124" s="23">
        <v>1005000</v>
      </c>
      <c r="H124" s="23">
        <v>1484240</v>
      </c>
      <c r="I124" s="23">
        <v>705500</v>
      </c>
      <c r="J124" s="23">
        <v>825260</v>
      </c>
      <c r="K124" s="23">
        <v>4020000</v>
      </c>
      <c r="L124" s="20" t="e">
        <f t="shared" si="12"/>
        <v>#DIV/0!</v>
      </c>
      <c r="M124" s="20">
        <f t="shared" si="13"/>
        <v>4020000</v>
      </c>
      <c r="N124" s="20">
        <f t="shared" si="14"/>
        <v>100</v>
      </c>
      <c r="O124" s="20">
        <f t="shared" si="15"/>
        <v>0</v>
      </c>
      <c r="P124" s="20">
        <f t="shared" si="16"/>
        <v>100</v>
      </c>
      <c r="Q124" s="20">
        <f t="shared" si="17"/>
        <v>0</v>
      </c>
      <c r="R124" s="20">
        <f t="shared" si="18"/>
        <v>100</v>
      </c>
      <c r="S124" s="20">
        <f t="shared" si="19"/>
        <v>0</v>
      </c>
    </row>
    <row r="125" spans="1:19" ht="20.399999999999999" outlineLevel="7" x14ac:dyDescent="0.25">
      <c r="A125" s="21" t="s">
        <v>149</v>
      </c>
      <c r="B125" s="22" t="s">
        <v>150</v>
      </c>
      <c r="C125" s="23"/>
      <c r="D125" s="23">
        <v>4020000</v>
      </c>
      <c r="E125" s="23">
        <v>4020000</v>
      </c>
      <c r="F125" s="20">
        <f t="shared" si="11"/>
        <v>4020000</v>
      </c>
      <c r="G125" s="23">
        <v>1005000</v>
      </c>
      <c r="H125" s="23">
        <v>1484240</v>
      </c>
      <c r="I125" s="23">
        <v>705500</v>
      </c>
      <c r="J125" s="23">
        <v>825260</v>
      </c>
      <c r="K125" s="23">
        <v>4020000</v>
      </c>
      <c r="L125" s="20" t="e">
        <f t="shared" si="12"/>
        <v>#DIV/0!</v>
      </c>
      <c r="M125" s="20">
        <f t="shared" si="13"/>
        <v>4020000</v>
      </c>
      <c r="N125" s="20">
        <f t="shared" si="14"/>
        <v>100</v>
      </c>
      <c r="O125" s="20">
        <f t="shared" si="15"/>
        <v>0</v>
      </c>
      <c r="P125" s="20">
        <f t="shared" si="16"/>
        <v>100</v>
      </c>
      <c r="Q125" s="20">
        <f t="shared" si="17"/>
        <v>0</v>
      </c>
      <c r="R125" s="20">
        <f t="shared" si="18"/>
        <v>100</v>
      </c>
      <c r="S125" s="20">
        <f t="shared" si="19"/>
        <v>0</v>
      </c>
    </row>
    <row r="126" spans="1:19" ht="28.5" customHeight="1" outlineLevel="2" x14ac:dyDescent="0.25">
      <c r="A126" s="21" t="s">
        <v>151</v>
      </c>
      <c r="B126" s="22" t="s">
        <v>152</v>
      </c>
      <c r="C126" s="23">
        <v>310570</v>
      </c>
      <c r="D126" s="23">
        <v>0</v>
      </c>
      <c r="E126" s="23">
        <v>979000</v>
      </c>
      <c r="F126" s="20">
        <f t="shared" si="11"/>
        <v>979000</v>
      </c>
      <c r="G126" s="23">
        <v>0</v>
      </c>
      <c r="H126" s="23">
        <v>979000</v>
      </c>
      <c r="I126" s="23">
        <v>0</v>
      </c>
      <c r="J126" s="23">
        <v>0</v>
      </c>
      <c r="K126" s="23">
        <v>979000</v>
      </c>
      <c r="L126" s="20">
        <f t="shared" si="12"/>
        <v>315.22684096982965</v>
      </c>
      <c r="M126" s="20">
        <f t="shared" si="13"/>
        <v>668430</v>
      </c>
      <c r="N126" s="20">
        <v>0</v>
      </c>
      <c r="O126" s="20">
        <f t="shared" si="15"/>
        <v>979000</v>
      </c>
      <c r="P126" s="20">
        <f t="shared" si="16"/>
        <v>100</v>
      </c>
      <c r="Q126" s="20">
        <f t="shared" si="17"/>
        <v>0</v>
      </c>
      <c r="R126" s="20">
        <f t="shared" si="18"/>
        <v>100</v>
      </c>
      <c r="S126" s="20">
        <f t="shared" si="19"/>
        <v>0</v>
      </c>
    </row>
    <row r="127" spans="1:19" ht="51" outlineLevel="3" x14ac:dyDescent="0.25">
      <c r="A127" s="21" t="s">
        <v>153</v>
      </c>
      <c r="B127" s="22" t="s">
        <v>154</v>
      </c>
      <c r="C127" s="23"/>
      <c r="D127" s="23">
        <v>0</v>
      </c>
      <c r="E127" s="23">
        <v>979000</v>
      </c>
      <c r="F127" s="20">
        <f t="shared" si="11"/>
        <v>979000</v>
      </c>
      <c r="G127" s="23">
        <v>0</v>
      </c>
      <c r="H127" s="23">
        <v>979000</v>
      </c>
      <c r="I127" s="23">
        <v>0</v>
      </c>
      <c r="J127" s="23">
        <v>0</v>
      </c>
      <c r="K127" s="23">
        <v>979000</v>
      </c>
      <c r="L127" s="20" t="e">
        <f t="shared" si="12"/>
        <v>#DIV/0!</v>
      </c>
      <c r="M127" s="20">
        <f t="shared" si="13"/>
        <v>979000</v>
      </c>
      <c r="N127" s="20" t="e">
        <f t="shared" si="14"/>
        <v>#DIV/0!</v>
      </c>
      <c r="O127" s="20">
        <f t="shared" si="15"/>
        <v>979000</v>
      </c>
      <c r="P127" s="20">
        <f t="shared" si="16"/>
        <v>100</v>
      </c>
      <c r="Q127" s="20">
        <f t="shared" si="17"/>
        <v>0</v>
      </c>
      <c r="R127" s="20">
        <f t="shared" si="18"/>
        <v>100</v>
      </c>
      <c r="S127" s="20">
        <f t="shared" si="19"/>
        <v>0</v>
      </c>
    </row>
    <row r="128" spans="1:19" ht="51" outlineLevel="4" x14ac:dyDescent="0.25">
      <c r="A128" s="21" t="s">
        <v>155</v>
      </c>
      <c r="B128" s="22" t="s">
        <v>156</v>
      </c>
      <c r="C128" s="23"/>
      <c r="D128" s="23">
        <v>0</v>
      </c>
      <c r="E128" s="23">
        <v>979000</v>
      </c>
      <c r="F128" s="20">
        <f t="shared" si="11"/>
        <v>979000</v>
      </c>
      <c r="G128" s="23">
        <v>0</v>
      </c>
      <c r="H128" s="23">
        <v>979000</v>
      </c>
      <c r="I128" s="23">
        <v>0</v>
      </c>
      <c r="J128" s="23">
        <v>0</v>
      </c>
      <c r="K128" s="23">
        <v>979000</v>
      </c>
      <c r="L128" s="20" t="e">
        <f t="shared" si="12"/>
        <v>#DIV/0!</v>
      </c>
      <c r="M128" s="20">
        <f t="shared" si="13"/>
        <v>979000</v>
      </c>
      <c r="N128" s="20" t="e">
        <f t="shared" si="14"/>
        <v>#DIV/0!</v>
      </c>
      <c r="O128" s="20">
        <f t="shared" si="15"/>
        <v>979000</v>
      </c>
      <c r="P128" s="20">
        <f t="shared" si="16"/>
        <v>100</v>
      </c>
      <c r="Q128" s="20">
        <f t="shared" si="17"/>
        <v>0</v>
      </c>
      <c r="R128" s="20">
        <f t="shared" si="18"/>
        <v>100</v>
      </c>
      <c r="S128" s="20">
        <f t="shared" si="19"/>
        <v>0</v>
      </c>
    </row>
    <row r="129" spans="1:19" ht="13.2" customHeight="1" outlineLevel="7" x14ac:dyDescent="0.25">
      <c r="A129" s="21" t="s">
        <v>155</v>
      </c>
      <c r="B129" s="22" t="s">
        <v>156</v>
      </c>
      <c r="C129" s="23"/>
      <c r="D129" s="23">
        <v>0</v>
      </c>
      <c r="E129" s="23">
        <v>979000</v>
      </c>
      <c r="F129" s="20">
        <f t="shared" si="11"/>
        <v>979000</v>
      </c>
      <c r="G129" s="23">
        <v>0</v>
      </c>
      <c r="H129" s="23">
        <v>979000</v>
      </c>
      <c r="I129" s="23">
        <v>0</v>
      </c>
      <c r="J129" s="23">
        <v>0</v>
      </c>
      <c r="K129" s="23">
        <v>979000</v>
      </c>
      <c r="L129" s="20" t="e">
        <f t="shared" si="12"/>
        <v>#DIV/0!</v>
      </c>
      <c r="M129" s="20">
        <f t="shared" si="13"/>
        <v>979000</v>
      </c>
      <c r="N129" s="20" t="e">
        <f t="shared" si="14"/>
        <v>#DIV/0!</v>
      </c>
      <c r="O129" s="20">
        <f t="shared" si="15"/>
        <v>979000</v>
      </c>
      <c r="P129" s="20">
        <f t="shared" si="16"/>
        <v>100</v>
      </c>
      <c r="Q129" s="20">
        <f t="shared" si="17"/>
        <v>0</v>
      </c>
      <c r="R129" s="20">
        <f t="shared" si="18"/>
        <v>100</v>
      </c>
      <c r="S129" s="20">
        <f t="shared" si="19"/>
        <v>0</v>
      </c>
    </row>
    <row r="130" spans="1:19" ht="20.399999999999999" outlineLevel="2" x14ac:dyDescent="0.25">
      <c r="A130" s="21" t="s">
        <v>157</v>
      </c>
      <c r="B130" s="22" t="s">
        <v>158</v>
      </c>
      <c r="C130" s="23">
        <v>83400</v>
      </c>
      <c r="D130" s="23">
        <v>88700</v>
      </c>
      <c r="E130" s="23">
        <v>88700</v>
      </c>
      <c r="F130" s="20">
        <f t="shared" si="11"/>
        <v>88700</v>
      </c>
      <c r="G130" s="23">
        <v>22175</v>
      </c>
      <c r="H130" s="23">
        <v>22175</v>
      </c>
      <c r="I130" s="23">
        <v>22175</v>
      </c>
      <c r="J130" s="23">
        <v>22175</v>
      </c>
      <c r="K130" s="23">
        <v>88300</v>
      </c>
      <c r="L130" s="20">
        <f t="shared" si="12"/>
        <v>105.87529976019185</v>
      </c>
      <c r="M130" s="20">
        <f t="shared" si="13"/>
        <v>4900</v>
      </c>
      <c r="N130" s="20">
        <f t="shared" si="14"/>
        <v>99.549041713641486</v>
      </c>
      <c r="O130" s="20">
        <f t="shared" si="15"/>
        <v>-400</v>
      </c>
      <c r="P130" s="20">
        <f t="shared" si="16"/>
        <v>99.549041713641486</v>
      </c>
      <c r="Q130" s="20">
        <f t="shared" si="17"/>
        <v>-400</v>
      </c>
      <c r="R130" s="20">
        <f t="shared" si="18"/>
        <v>99.549041713641486</v>
      </c>
      <c r="S130" s="20">
        <f t="shared" si="19"/>
        <v>-400</v>
      </c>
    </row>
    <row r="131" spans="1:19" ht="30.6" outlineLevel="3" x14ac:dyDescent="0.25">
      <c r="A131" s="21" t="s">
        <v>159</v>
      </c>
      <c r="B131" s="22" t="s">
        <v>160</v>
      </c>
      <c r="C131" s="23"/>
      <c r="D131" s="23">
        <v>400</v>
      </c>
      <c r="E131" s="23">
        <v>400</v>
      </c>
      <c r="F131" s="20">
        <f t="shared" si="11"/>
        <v>400</v>
      </c>
      <c r="G131" s="23">
        <v>100</v>
      </c>
      <c r="H131" s="23">
        <v>100</v>
      </c>
      <c r="I131" s="23">
        <v>100</v>
      </c>
      <c r="J131" s="23">
        <v>100</v>
      </c>
      <c r="K131" s="23">
        <v>0</v>
      </c>
      <c r="L131" s="20" t="e">
        <f t="shared" si="12"/>
        <v>#DIV/0!</v>
      </c>
      <c r="M131" s="20">
        <f t="shared" si="13"/>
        <v>0</v>
      </c>
      <c r="N131" s="20">
        <f t="shared" si="14"/>
        <v>0</v>
      </c>
      <c r="O131" s="20">
        <f t="shared" si="15"/>
        <v>-400</v>
      </c>
      <c r="P131" s="20">
        <f t="shared" si="16"/>
        <v>0</v>
      </c>
      <c r="Q131" s="20">
        <f t="shared" si="17"/>
        <v>-400</v>
      </c>
      <c r="R131" s="20">
        <f t="shared" si="18"/>
        <v>0</v>
      </c>
      <c r="S131" s="20">
        <f t="shared" si="19"/>
        <v>-400</v>
      </c>
    </row>
    <row r="132" spans="1:19" ht="30.6" outlineLevel="4" x14ac:dyDescent="0.25">
      <c r="A132" s="21" t="s">
        <v>161</v>
      </c>
      <c r="B132" s="22" t="s">
        <v>162</v>
      </c>
      <c r="C132" s="23"/>
      <c r="D132" s="23">
        <v>400</v>
      </c>
      <c r="E132" s="23">
        <v>400</v>
      </c>
      <c r="F132" s="20">
        <f t="shared" si="11"/>
        <v>400</v>
      </c>
      <c r="G132" s="23">
        <v>100</v>
      </c>
      <c r="H132" s="23">
        <v>100</v>
      </c>
      <c r="I132" s="23">
        <v>100</v>
      </c>
      <c r="J132" s="23">
        <v>100</v>
      </c>
      <c r="K132" s="23">
        <v>0</v>
      </c>
      <c r="L132" s="20" t="e">
        <f t="shared" si="12"/>
        <v>#DIV/0!</v>
      </c>
      <c r="M132" s="20">
        <f t="shared" si="13"/>
        <v>0</v>
      </c>
      <c r="N132" s="20">
        <f t="shared" si="14"/>
        <v>0</v>
      </c>
      <c r="O132" s="20">
        <f t="shared" si="15"/>
        <v>-400</v>
      </c>
      <c r="P132" s="20">
        <f t="shared" si="16"/>
        <v>0</v>
      </c>
      <c r="Q132" s="20">
        <f t="shared" si="17"/>
        <v>-400</v>
      </c>
      <c r="R132" s="20">
        <f t="shared" si="18"/>
        <v>0</v>
      </c>
      <c r="S132" s="20">
        <f t="shared" si="19"/>
        <v>-400</v>
      </c>
    </row>
    <row r="133" spans="1:19" ht="30.6" outlineLevel="7" x14ac:dyDescent="0.25">
      <c r="A133" s="21" t="s">
        <v>161</v>
      </c>
      <c r="B133" s="22" t="s">
        <v>162</v>
      </c>
      <c r="C133" s="23"/>
      <c r="D133" s="23">
        <v>400</v>
      </c>
      <c r="E133" s="23">
        <v>400</v>
      </c>
      <c r="F133" s="20">
        <f t="shared" si="11"/>
        <v>400</v>
      </c>
      <c r="G133" s="23">
        <v>100</v>
      </c>
      <c r="H133" s="23">
        <v>100</v>
      </c>
      <c r="I133" s="23">
        <v>100</v>
      </c>
      <c r="J133" s="23">
        <v>100</v>
      </c>
      <c r="K133" s="23">
        <v>0</v>
      </c>
      <c r="L133" s="20" t="e">
        <f t="shared" si="12"/>
        <v>#DIV/0!</v>
      </c>
      <c r="M133" s="20">
        <f t="shared" si="13"/>
        <v>0</v>
      </c>
      <c r="N133" s="20">
        <f t="shared" si="14"/>
        <v>0</v>
      </c>
      <c r="O133" s="20">
        <f t="shared" si="15"/>
        <v>-400</v>
      </c>
      <c r="P133" s="20">
        <f t="shared" si="16"/>
        <v>0</v>
      </c>
      <c r="Q133" s="20">
        <f t="shared" si="17"/>
        <v>-400</v>
      </c>
      <c r="R133" s="20">
        <f t="shared" si="18"/>
        <v>0</v>
      </c>
      <c r="S133" s="20">
        <f t="shared" si="19"/>
        <v>-400</v>
      </c>
    </row>
    <row r="134" spans="1:19" ht="40.799999999999997" outlineLevel="3" x14ac:dyDescent="0.25">
      <c r="A134" s="21" t="s">
        <v>163</v>
      </c>
      <c r="B134" s="22" t="s">
        <v>164</v>
      </c>
      <c r="C134" s="23"/>
      <c r="D134" s="23">
        <v>88300</v>
      </c>
      <c r="E134" s="23">
        <v>88300</v>
      </c>
      <c r="F134" s="20">
        <f t="shared" si="11"/>
        <v>88300</v>
      </c>
      <c r="G134" s="23">
        <v>22075</v>
      </c>
      <c r="H134" s="23">
        <v>22075</v>
      </c>
      <c r="I134" s="23">
        <v>22075</v>
      </c>
      <c r="J134" s="23">
        <v>22075</v>
      </c>
      <c r="K134" s="23">
        <v>88300</v>
      </c>
      <c r="L134" s="20" t="e">
        <f t="shared" si="12"/>
        <v>#DIV/0!</v>
      </c>
      <c r="M134" s="20">
        <f t="shared" si="13"/>
        <v>88300</v>
      </c>
      <c r="N134" s="20">
        <f t="shared" si="14"/>
        <v>100</v>
      </c>
      <c r="O134" s="20">
        <f t="shared" si="15"/>
        <v>0</v>
      </c>
      <c r="P134" s="20">
        <f t="shared" si="16"/>
        <v>100</v>
      </c>
      <c r="Q134" s="20">
        <f t="shared" si="17"/>
        <v>0</v>
      </c>
      <c r="R134" s="20">
        <f t="shared" si="18"/>
        <v>100</v>
      </c>
      <c r="S134" s="20">
        <f t="shared" si="19"/>
        <v>0</v>
      </c>
    </row>
    <row r="135" spans="1:19" ht="40.799999999999997" outlineLevel="4" x14ac:dyDescent="0.25">
      <c r="A135" s="21" t="s">
        <v>165</v>
      </c>
      <c r="B135" s="22" t="s">
        <v>166</v>
      </c>
      <c r="C135" s="23"/>
      <c r="D135" s="23">
        <v>88300</v>
      </c>
      <c r="E135" s="23">
        <v>88300</v>
      </c>
      <c r="F135" s="20">
        <f t="shared" si="11"/>
        <v>88300</v>
      </c>
      <c r="G135" s="23">
        <v>22075</v>
      </c>
      <c r="H135" s="23">
        <v>22075</v>
      </c>
      <c r="I135" s="23">
        <v>22075</v>
      </c>
      <c r="J135" s="23">
        <v>22075</v>
      </c>
      <c r="K135" s="23">
        <v>88300</v>
      </c>
      <c r="L135" s="20" t="e">
        <f t="shared" si="12"/>
        <v>#DIV/0!</v>
      </c>
      <c r="M135" s="20">
        <f t="shared" si="13"/>
        <v>88300</v>
      </c>
      <c r="N135" s="20">
        <f t="shared" si="14"/>
        <v>100</v>
      </c>
      <c r="O135" s="20">
        <f t="shared" si="15"/>
        <v>0</v>
      </c>
      <c r="P135" s="20">
        <f t="shared" si="16"/>
        <v>100</v>
      </c>
      <c r="Q135" s="20">
        <f t="shared" si="17"/>
        <v>0</v>
      </c>
      <c r="R135" s="20">
        <f t="shared" si="18"/>
        <v>100</v>
      </c>
      <c r="S135" s="20">
        <f t="shared" si="19"/>
        <v>0</v>
      </c>
    </row>
    <row r="136" spans="1:19" ht="40.799999999999997" outlineLevel="7" x14ac:dyDescent="0.25">
      <c r="A136" s="21" t="s">
        <v>165</v>
      </c>
      <c r="B136" s="22" t="s">
        <v>166</v>
      </c>
      <c r="C136" s="23"/>
      <c r="D136" s="23">
        <v>88300</v>
      </c>
      <c r="E136" s="23">
        <v>88300</v>
      </c>
      <c r="F136" s="20">
        <f t="shared" si="11"/>
        <v>88300</v>
      </c>
      <c r="G136" s="23">
        <v>22075</v>
      </c>
      <c r="H136" s="23">
        <v>22075</v>
      </c>
      <c r="I136" s="23">
        <v>22075</v>
      </c>
      <c r="J136" s="23">
        <v>22075</v>
      </c>
      <c r="K136" s="23">
        <v>88300</v>
      </c>
      <c r="L136" s="20" t="e">
        <f t="shared" si="12"/>
        <v>#DIV/0!</v>
      </c>
      <c r="M136" s="20">
        <f t="shared" si="13"/>
        <v>88300</v>
      </c>
      <c r="N136" s="20">
        <f t="shared" si="14"/>
        <v>100</v>
      </c>
      <c r="O136" s="20">
        <f t="shared" si="15"/>
        <v>0</v>
      </c>
      <c r="P136" s="20">
        <f t="shared" si="16"/>
        <v>100</v>
      </c>
      <c r="Q136" s="20">
        <f t="shared" si="17"/>
        <v>0</v>
      </c>
      <c r="R136" s="20">
        <f t="shared" si="18"/>
        <v>100</v>
      </c>
      <c r="S136" s="20">
        <f t="shared" si="19"/>
        <v>0</v>
      </c>
    </row>
    <row r="137" spans="1:19" ht="13.2" outlineLevel="2" x14ac:dyDescent="0.25">
      <c r="A137" s="21" t="s">
        <v>167</v>
      </c>
      <c r="B137" s="22" t="s">
        <v>168</v>
      </c>
      <c r="C137" s="23" t="s">
        <v>185</v>
      </c>
      <c r="D137" s="23">
        <v>0</v>
      </c>
      <c r="E137" s="23">
        <v>933781</v>
      </c>
      <c r="F137" s="20">
        <f t="shared" si="11"/>
        <v>933781</v>
      </c>
      <c r="G137" s="23">
        <v>0</v>
      </c>
      <c r="H137" s="23">
        <v>0</v>
      </c>
      <c r="I137" s="23">
        <v>0</v>
      </c>
      <c r="J137" s="23">
        <v>933781</v>
      </c>
      <c r="K137" s="23">
        <v>933781</v>
      </c>
      <c r="L137" s="20">
        <v>0</v>
      </c>
      <c r="M137" s="20">
        <f t="shared" si="13"/>
        <v>933781</v>
      </c>
      <c r="N137" s="20">
        <v>0</v>
      </c>
      <c r="O137" s="20">
        <f t="shared" si="15"/>
        <v>933781</v>
      </c>
      <c r="P137" s="20">
        <f t="shared" si="16"/>
        <v>100</v>
      </c>
      <c r="Q137" s="20">
        <f t="shared" si="17"/>
        <v>0</v>
      </c>
      <c r="R137" s="20">
        <f t="shared" si="18"/>
        <v>100</v>
      </c>
      <c r="S137" s="20">
        <f t="shared" si="19"/>
        <v>0</v>
      </c>
    </row>
    <row r="138" spans="1:19" ht="20.399999999999999" outlineLevel="3" x14ac:dyDescent="0.25">
      <c r="A138" s="21" t="s">
        <v>169</v>
      </c>
      <c r="B138" s="22" t="s">
        <v>170</v>
      </c>
      <c r="C138" s="23"/>
      <c r="D138" s="23">
        <v>0</v>
      </c>
      <c r="E138" s="23">
        <v>933781</v>
      </c>
      <c r="F138" s="20">
        <f t="shared" si="11"/>
        <v>933781</v>
      </c>
      <c r="G138" s="23">
        <v>0</v>
      </c>
      <c r="H138" s="23">
        <v>0</v>
      </c>
      <c r="I138" s="23">
        <v>0</v>
      </c>
      <c r="J138" s="23">
        <v>933781</v>
      </c>
      <c r="K138" s="23">
        <v>933781</v>
      </c>
      <c r="L138" s="20" t="e">
        <f t="shared" si="12"/>
        <v>#DIV/0!</v>
      </c>
      <c r="M138" s="20">
        <f t="shared" si="13"/>
        <v>933781</v>
      </c>
      <c r="N138" s="20" t="e">
        <f t="shared" si="14"/>
        <v>#DIV/0!</v>
      </c>
      <c r="O138" s="20">
        <f t="shared" si="15"/>
        <v>933781</v>
      </c>
      <c r="P138" s="20">
        <f t="shared" si="16"/>
        <v>100</v>
      </c>
      <c r="Q138" s="20">
        <f t="shared" si="17"/>
        <v>0</v>
      </c>
      <c r="R138" s="20">
        <f t="shared" si="18"/>
        <v>100</v>
      </c>
      <c r="S138" s="20">
        <f t="shared" si="19"/>
        <v>0</v>
      </c>
    </row>
    <row r="139" spans="1:19" ht="30.6" outlineLevel="4" x14ac:dyDescent="0.25">
      <c r="A139" s="21" t="s">
        <v>171</v>
      </c>
      <c r="B139" s="22" t="s">
        <v>172</v>
      </c>
      <c r="C139" s="23"/>
      <c r="D139" s="23">
        <v>0</v>
      </c>
      <c r="E139" s="23">
        <v>933781</v>
      </c>
      <c r="F139" s="20">
        <f t="shared" si="11"/>
        <v>933781</v>
      </c>
      <c r="G139" s="23">
        <v>0</v>
      </c>
      <c r="H139" s="23">
        <v>0</v>
      </c>
      <c r="I139" s="23">
        <v>0</v>
      </c>
      <c r="J139" s="23">
        <v>933781</v>
      </c>
      <c r="K139" s="23">
        <v>933781</v>
      </c>
      <c r="L139" s="20" t="e">
        <f t="shared" si="12"/>
        <v>#DIV/0!</v>
      </c>
      <c r="M139" s="20">
        <f t="shared" si="13"/>
        <v>933781</v>
      </c>
      <c r="N139" s="20" t="e">
        <f t="shared" si="14"/>
        <v>#DIV/0!</v>
      </c>
      <c r="O139" s="20">
        <f t="shared" si="15"/>
        <v>933781</v>
      </c>
      <c r="P139" s="20">
        <f t="shared" si="16"/>
        <v>100</v>
      </c>
      <c r="Q139" s="20">
        <f t="shared" si="17"/>
        <v>0</v>
      </c>
      <c r="R139" s="20">
        <f t="shared" si="18"/>
        <v>100</v>
      </c>
      <c r="S139" s="20">
        <f t="shared" si="19"/>
        <v>0</v>
      </c>
    </row>
    <row r="140" spans="1:19" ht="30.6" outlineLevel="7" x14ac:dyDescent="0.25">
      <c r="A140" s="21" t="s">
        <v>171</v>
      </c>
      <c r="B140" s="22" t="s">
        <v>172</v>
      </c>
      <c r="C140" s="23"/>
      <c r="D140" s="23">
        <v>0</v>
      </c>
      <c r="E140" s="23">
        <v>933781</v>
      </c>
      <c r="F140" s="20">
        <f t="shared" si="11"/>
        <v>933781</v>
      </c>
      <c r="G140" s="23">
        <v>0</v>
      </c>
      <c r="H140" s="23">
        <v>0</v>
      </c>
      <c r="I140" s="23">
        <v>0</v>
      </c>
      <c r="J140" s="23">
        <v>933781</v>
      </c>
      <c r="K140" s="23">
        <v>933781</v>
      </c>
      <c r="L140" s="20" t="e">
        <f t="shared" si="12"/>
        <v>#DIV/0!</v>
      </c>
      <c r="M140" s="20">
        <f t="shared" si="13"/>
        <v>933781</v>
      </c>
      <c r="N140" s="20" t="e">
        <f t="shared" si="14"/>
        <v>#DIV/0!</v>
      </c>
      <c r="O140" s="20">
        <f t="shared" si="15"/>
        <v>933781</v>
      </c>
      <c r="P140" s="20">
        <f t="shared" si="16"/>
        <v>100</v>
      </c>
      <c r="Q140" s="20">
        <f t="shared" si="17"/>
        <v>0</v>
      </c>
      <c r="R140" s="20">
        <f t="shared" si="18"/>
        <v>100</v>
      </c>
      <c r="S140" s="20">
        <f t="shared" si="19"/>
        <v>0</v>
      </c>
    </row>
    <row r="141" spans="1:19" ht="25.5" customHeight="1" outlineLevel="1" x14ac:dyDescent="0.25">
      <c r="A141" s="21" t="s">
        <v>173</v>
      </c>
      <c r="B141" s="22" t="s">
        <v>174</v>
      </c>
      <c r="C141" s="23" t="s">
        <v>185</v>
      </c>
      <c r="D141" s="23">
        <v>0</v>
      </c>
      <c r="E141" s="23">
        <v>150000</v>
      </c>
      <c r="F141" s="20">
        <f t="shared" ref="F141:F145" si="21">G141+H141+I141+J141</f>
        <v>150000</v>
      </c>
      <c r="G141" s="23">
        <v>0</v>
      </c>
      <c r="H141" s="23">
        <v>0</v>
      </c>
      <c r="I141" s="23">
        <v>150000</v>
      </c>
      <c r="J141" s="23">
        <v>0</v>
      </c>
      <c r="K141" s="23">
        <v>150000</v>
      </c>
      <c r="L141" s="20">
        <v>0</v>
      </c>
      <c r="M141" s="20">
        <f t="shared" ref="M141:M145" si="22">K141-C141</f>
        <v>150000</v>
      </c>
      <c r="N141" s="20">
        <v>0</v>
      </c>
      <c r="O141" s="20">
        <f t="shared" ref="O141:O145" si="23">K141-D141</f>
        <v>150000</v>
      </c>
      <c r="P141" s="20">
        <f t="shared" ref="P141:P144" si="24">K141/E141*100</f>
        <v>100</v>
      </c>
      <c r="Q141" s="20">
        <f t="shared" ref="Q141:Q145" si="25">K141-E141</f>
        <v>0</v>
      </c>
      <c r="R141" s="20">
        <f t="shared" ref="R141:R144" si="26">K141/F141*100</f>
        <v>100</v>
      </c>
      <c r="S141" s="20">
        <f t="shared" ref="S141:S145" si="27">K141-F141</f>
        <v>0</v>
      </c>
    </row>
    <row r="142" spans="1:19" ht="20.399999999999999" outlineLevel="2" x14ac:dyDescent="0.25">
      <c r="A142" s="21" t="s">
        <v>175</v>
      </c>
      <c r="B142" s="22" t="s">
        <v>176</v>
      </c>
      <c r="C142" s="23"/>
      <c r="D142" s="23">
        <v>0</v>
      </c>
      <c r="E142" s="23">
        <v>150000</v>
      </c>
      <c r="F142" s="20">
        <f t="shared" si="21"/>
        <v>150000</v>
      </c>
      <c r="G142" s="23">
        <v>0</v>
      </c>
      <c r="H142" s="23">
        <v>0</v>
      </c>
      <c r="I142" s="23">
        <v>150000</v>
      </c>
      <c r="J142" s="23">
        <v>0</v>
      </c>
      <c r="K142" s="23">
        <v>150000</v>
      </c>
      <c r="L142" s="20" t="e">
        <f t="shared" ref="L142:L145" si="28">K142/C142*100</f>
        <v>#DIV/0!</v>
      </c>
      <c r="M142" s="20">
        <f t="shared" si="22"/>
        <v>150000</v>
      </c>
      <c r="N142" s="20" t="e">
        <f t="shared" ref="N142:N144" si="29">K142/D142*100</f>
        <v>#DIV/0!</v>
      </c>
      <c r="O142" s="20">
        <f t="shared" si="23"/>
        <v>150000</v>
      </c>
      <c r="P142" s="20">
        <f t="shared" si="24"/>
        <v>100</v>
      </c>
      <c r="Q142" s="20">
        <f t="shared" si="25"/>
        <v>0</v>
      </c>
      <c r="R142" s="20">
        <f t="shared" si="26"/>
        <v>100</v>
      </c>
      <c r="S142" s="20">
        <f t="shared" si="27"/>
        <v>0</v>
      </c>
    </row>
    <row r="143" spans="1:19" ht="20.399999999999999" outlineLevel="3" x14ac:dyDescent="0.25">
      <c r="A143" s="21" t="s">
        <v>177</v>
      </c>
      <c r="B143" s="22" t="s">
        <v>176</v>
      </c>
      <c r="C143" s="23"/>
      <c r="D143" s="23">
        <v>0</v>
      </c>
      <c r="E143" s="23">
        <v>150000</v>
      </c>
      <c r="F143" s="20">
        <f t="shared" si="21"/>
        <v>150000</v>
      </c>
      <c r="G143" s="23">
        <v>0</v>
      </c>
      <c r="H143" s="23">
        <v>0</v>
      </c>
      <c r="I143" s="23">
        <v>150000</v>
      </c>
      <c r="J143" s="23">
        <v>0</v>
      </c>
      <c r="K143" s="23">
        <v>150000</v>
      </c>
      <c r="L143" s="20" t="e">
        <f t="shared" si="28"/>
        <v>#DIV/0!</v>
      </c>
      <c r="M143" s="20">
        <f t="shared" si="22"/>
        <v>150000</v>
      </c>
      <c r="N143" s="20" t="e">
        <f t="shared" si="29"/>
        <v>#DIV/0!</v>
      </c>
      <c r="O143" s="20">
        <f t="shared" si="23"/>
        <v>150000</v>
      </c>
      <c r="P143" s="20">
        <f t="shared" si="24"/>
        <v>100</v>
      </c>
      <c r="Q143" s="20">
        <f t="shared" si="25"/>
        <v>0</v>
      </c>
      <c r="R143" s="20">
        <f t="shared" si="26"/>
        <v>100</v>
      </c>
      <c r="S143" s="20">
        <f t="shared" si="27"/>
        <v>0</v>
      </c>
    </row>
    <row r="144" spans="1:19" ht="20.399999999999999" outlineLevel="7" x14ac:dyDescent="0.25">
      <c r="A144" s="21" t="s">
        <v>177</v>
      </c>
      <c r="B144" s="22" t="s">
        <v>176</v>
      </c>
      <c r="C144" s="23"/>
      <c r="D144" s="23">
        <v>0</v>
      </c>
      <c r="E144" s="23">
        <v>150000</v>
      </c>
      <c r="F144" s="20">
        <f t="shared" si="21"/>
        <v>150000</v>
      </c>
      <c r="G144" s="23">
        <v>0</v>
      </c>
      <c r="H144" s="23">
        <v>0</v>
      </c>
      <c r="I144" s="23">
        <v>150000</v>
      </c>
      <c r="J144" s="23">
        <v>0</v>
      </c>
      <c r="K144" s="23">
        <v>150000</v>
      </c>
      <c r="L144" s="20" t="e">
        <f t="shared" si="28"/>
        <v>#DIV/0!</v>
      </c>
      <c r="M144" s="20">
        <f t="shared" si="22"/>
        <v>150000</v>
      </c>
      <c r="N144" s="20" t="e">
        <f t="shared" si="29"/>
        <v>#DIV/0!</v>
      </c>
      <c r="O144" s="20">
        <f t="shared" si="23"/>
        <v>150000</v>
      </c>
      <c r="P144" s="20">
        <f t="shared" si="24"/>
        <v>100</v>
      </c>
      <c r="Q144" s="20">
        <f t="shared" si="25"/>
        <v>0</v>
      </c>
      <c r="R144" s="20">
        <f t="shared" si="26"/>
        <v>100</v>
      </c>
      <c r="S144" s="20">
        <f t="shared" si="27"/>
        <v>0</v>
      </c>
    </row>
    <row r="145" spans="1:19" ht="39" customHeight="1" outlineLevel="1" collapsed="1" x14ac:dyDescent="0.25">
      <c r="A145" s="21" t="s">
        <v>178</v>
      </c>
      <c r="B145" s="22" t="s">
        <v>179</v>
      </c>
      <c r="C145" s="23">
        <v>-14200</v>
      </c>
      <c r="D145" s="23">
        <v>0</v>
      </c>
      <c r="E145" s="23">
        <v>0</v>
      </c>
      <c r="F145" s="20">
        <f t="shared" si="21"/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-48715.79</v>
      </c>
      <c r="L145" s="20">
        <f t="shared" si="28"/>
        <v>343.06894366197184</v>
      </c>
      <c r="M145" s="20">
        <f t="shared" si="22"/>
        <v>-34515.79</v>
      </c>
      <c r="N145" s="20">
        <v>0</v>
      </c>
      <c r="O145" s="20">
        <f t="shared" si="23"/>
        <v>-48715.79</v>
      </c>
      <c r="P145" s="20">
        <v>0</v>
      </c>
      <c r="Q145" s="20">
        <f t="shared" si="25"/>
        <v>-48715.79</v>
      </c>
      <c r="R145" s="20">
        <v>0</v>
      </c>
      <c r="S145" s="20">
        <f t="shared" si="27"/>
        <v>-48715.79</v>
      </c>
    </row>
    <row r="146" spans="1:19" ht="40.799999999999997" hidden="1" outlineLevel="2" x14ac:dyDescent="0.25">
      <c r="A146" s="1" t="s">
        <v>180</v>
      </c>
      <c r="B146" s="2" t="s">
        <v>181</v>
      </c>
      <c r="C146" s="7"/>
      <c r="D146" s="8">
        <v>0</v>
      </c>
      <c r="E146" s="8">
        <v>0</v>
      </c>
      <c r="F146" s="8"/>
      <c r="G146" s="8">
        <v>0</v>
      </c>
      <c r="H146" s="8">
        <v>0</v>
      </c>
      <c r="I146" s="8">
        <v>0</v>
      </c>
      <c r="J146" s="8">
        <v>0</v>
      </c>
      <c r="K146" s="8">
        <v>-48715.79</v>
      </c>
      <c r="L146" s="8"/>
      <c r="M146" s="8"/>
      <c r="N146" s="8"/>
      <c r="O146" s="8"/>
      <c r="P146" s="8"/>
      <c r="Q146" s="8"/>
      <c r="R146" s="8"/>
      <c r="S146" s="8">
        <v>-48715.79</v>
      </c>
    </row>
    <row r="147" spans="1:19" ht="51" hidden="1" outlineLevel="3" x14ac:dyDescent="0.25">
      <c r="A147" s="1" t="s">
        <v>182</v>
      </c>
      <c r="B147" s="2" t="s">
        <v>183</v>
      </c>
      <c r="C147" s="2"/>
      <c r="D147" s="3">
        <v>0</v>
      </c>
      <c r="E147" s="3">
        <v>0</v>
      </c>
      <c r="F147" s="3"/>
      <c r="G147" s="3">
        <v>0</v>
      </c>
      <c r="H147" s="3">
        <v>0</v>
      </c>
      <c r="I147" s="3">
        <v>0</v>
      </c>
      <c r="J147" s="3">
        <v>0</v>
      </c>
      <c r="K147" s="3">
        <v>-48715.79</v>
      </c>
      <c r="L147" s="3"/>
      <c r="M147" s="3"/>
      <c r="N147" s="3"/>
      <c r="O147" s="3"/>
      <c r="P147" s="3"/>
      <c r="Q147" s="3"/>
      <c r="R147" s="3"/>
      <c r="S147" s="3">
        <v>-48715.79</v>
      </c>
    </row>
    <row r="148" spans="1:19" ht="51" hidden="1" outlineLevel="7" x14ac:dyDescent="0.25">
      <c r="A148" s="4" t="s">
        <v>182</v>
      </c>
      <c r="B148" s="5" t="s">
        <v>183</v>
      </c>
      <c r="C148" s="5"/>
      <c r="D148" s="6">
        <v>0</v>
      </c>
      <c r="E148" s="6">
        <v>0</v>
      </c>
      <c r="F148" s="6"/>
      <c r="G148" s="6">
        <v>0</v>
      </c>
      <c r="H148" s="6">
        <v>0</v>
      </c>
      <c r="I148" s="6">
        <v>0</v>
      </c>
      <c r="J148" s="6">
        <v>0</v>
      </c>
      <c r="K148" s="6">
        <v>-48715.79</v>
      </c>
      <c r="L148" s="6"/>
      <c r="M148" s="6"/>
      <c r="N148" s="6"/>
      <c r="O148" s="6"/>
      <c r="P148" s="6"/>
      <c r="Q148" s="6"/>
      <c r="R148" s="6"/>
      <c r="S148" s="6">
        <v>-48715.79</v>
      </c>
    </row>
  </sheetData>
  <mergeCells count="9">
    <mergeCell ref="A3:F3"/>
    <mergeCell ref="A4:F4"/>
    <mergeCell ref="B8:F8"/>
    <mergeCell ref="A6:S7"/>
    <mergeCell ref="C11:K11"/>
    <mergeCell ref="L10:M10"/>
    <mergeCell ref="N10:O10"/>
    <mergeCell ref="P10:Q10"/>
    <mergeCell ref="R10:S10"/>
  </mergeCells>
  <pageMargins left="0.17" right="0.21" top="0.18" bottom="0.26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Аликовна Гималова</dc:creator>
  <dc:description>POI HSSF rep:2.49.0.161</dc:description>
  <cp:lastModifiedBy>Уразбаева Марина Витальевна</cp:lastModifiedBy>
  <cp:lastPrinted>2020-02-04T04:42:30Z</cp:lastPrinted>
  <dcterms:created xsi:type="dcterms:W3CDTF">2020-01-15T12:13:07Z</dcterms:created>
  <dcterms:modified xsi:type="dcterms:W3CDTF">2020-04-24T11:36:12Z</dcterms:modified>
</cp:coreProperties>
</file>