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528" windowWidth="15576" windowHeight="11196" activeTab="0"/>
  </bookViews>
  <sheets>
    <sheet name="1-й год" sheetId="1" r:id="rId1"/>
  </sheets>
  <definedNames>
    <definedName name="_xlnm.Print_Titles" localSheetId="0">'1-й год'!$12:$12</definedName>
  </definedNames>
  <calcPr fullCalcOnLoad="1"/>
</workbook>
</file>

<file path=xl/sharedStrings.xml><?xml version="1.0" encoding="utf-8"?>
<sst xmlns="http://schemas.openxmlformats.org/spreadsheetml/2006/main" count="1247" uniqueCount="219">
  <si>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</si>
  <si>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</si>
  <si>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</si>
  <si>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</si>
  <si>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</si>
  <si>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</si>
  <si>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</si>
  <si>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</si>
  <si>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</si>
  <si>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</si>
  <si>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</si>
  <si>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</si>
  <si>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</si>
  <si>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</si>
  <si>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</si>
  <si>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</si>
  <si>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</si>
  <si>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План (Ф)</t>
  </si>
  <si>
    <t>План (Р)</t>
  </si>
  <si>
    <t>План (М)</t>
  </si>
  <si>
    <t>План (П)</t>
  </si>
  <si>
    <t>Изменения (Ф)</t>
  </si>
  <si>
    <t>Изменения (Р)</t>
  </si>
  <si>
    <t>Изменения (М)</t>
  </si>
  <si>
    <t>Изменения (П)</t>
  </si>
  <si>
    <t>План с учетом изменений (Ф)</t>
  </si>
  <si>
    <t>План с учетом изменений (Р)</t>
  </si>
  <si>
    <t>План с учетом изменений (М)</t>
  </si>
  <si>
    <t>План с учетом изменений (П)</t>
  </si>
  <si>
    <t>АДМИНИСТРАЦИЯ УИНСКОГО МУНИЦИПАЛЬНОГО РАЙОНА ПЕРМСКОГО КРАЯ</t>
  </si>
  <si>
    <t>036</t>
  </si>
  <si>
    <t>Муниципальная программа "Управление муниципальными финансами и имуществом Уинского сельского поселения" на 2019-2021 годы</t>
  </si>
  <si>
    <t>01</t>
  </si>
  <si>
    <t>04</t>
  </si>
  <si>
    <t>41.0.00.00000</t>
  </si>
  <si>
    <t>Основное мероприятие "Обеспечение деятельности органов местного самоуправления"</t>
  </si>
  <si>
    <t>41.0.01.00000</t>
  </si>
  <si>
    <t>Содержание деятельности органов местного самоуправления</t>
  </si>
  <si>
    <t>41.0.01.01090</t>
  </si>
  <si>
    <t>Содержание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</si>
  <si>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</si>
  <si>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Составление протоколов об административных правонарушениях</t>
  </si>
  <si>
    <t>41.0.01.2П040</t>
  </si>
  <si>
    <t>Составление протоколов об административных правонарушениях (Закупка товаров, работ и услуг для обеспечения государственных (муниципальных) нужд)</t>
  </si>
  <si>
    <t>Основное мероприятие "Передача части полномочий по формированию, утверждению, исполнению бюджета поселений и контролю за исполнением бюджета"</t>
  </si>
  <si>
    <t>41.0.03.00000</t>
  </si>
  <si>
    <t>Передача полномочий в части ведения бюджетного учета и формированию бюджетной отчетности</t>
  </si>
  <si>
    <t>41.0.03.05060</t>
  </si>
  <si>
    <t>Передача полномочий в части ведения бюджетного учета и формированию бюджетной отчетности (Межбюджетные трансферты)</t>
  </si>
  <si>
    <t>500</t>
  </si>
  <si>
    <t>02</t>
  </si>
  <si>
    <t>03</t>
  </si>
  <si>
    <t>Основное мероприятие "Обеспечение общественной безопасности"</t>
  </si>
  <si>
    <t>41.0.06.00000</t>
  </si>
  <si>
    <t>Осуществление первичного воинского учета на территориях, где отсутствуют военные комиссариаты</t>
  </si>
  <si>
    <t>41.0.06.51180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</si>
  <si>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</si>
  <si>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</si>
  <si>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</si>
  <si>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10</t>
  </si>
  <si>
    <t>Содержание деятельности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</si>
  <si>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«Обеспечение первичных мер пожарной безопасности в границах населенных пунктов Чайкинского сельского поселения» на 2019-2021 годы</t>
  </si>
  <si>
    <t>43.0.00.00000</t>
  </si>
  <si>
    <t>Основное мероприятие "Обеспечение первичных мер пожарной безопасности в границах населенных пунктов Чайкинского сельского поселения"</t>
  </si>
  <si>
    <t>43.0.01.00000</t>
  </si>
  <si>
    <t>Передача исполнительно-распорядительных полномочий по решению вопросов местного значения</t>
  </si>
  <si>
    <t>43.0.01.01020</t>
  </si>
  <si>
    <t>Передача исполнительно-распорядительных полномочий по решению вопросов местного значения (Межбюджетные трансферты)</t>
  </si>
  <si>
    <t>Муниципальная программа «Развитие транспортной системы Чайкинского сельского поселения» на 2019-2021 годы</t>
  </si>
  <si>
    <t>09</t>
  </si>
  <si>
    <t>42.0.00.00000</t>
  </si>
  <si>
    <t>Основное мероприятие "Приведение в нормативное состояние автомобильных дорог местного значения"</t>
  </si>
  <si>
    <t>42.0.01.00000</t>
  </si>
  <si>
    <t>Содержание автомобильных дорог общего пользования и мостовых сооружений</t>
  </si>
  <si>
    <t>42.0.01.01010</t>
  </si>
  <si>
    <t>Содержание автомобильных дорог общего пользования и мостовых сооружений (Закупка товаров, работ и услуг для обеспечения государственных (муниципальных) нужд)</t>
  </si>
  <si>
    <t>Ремонт автомобильных дорог общего пользования и мостовых сооружений</t>
  </si>
  <si>
    <t>42.0.01.01020</t>
  </si>
  <si>
    <t>Ремонт автомобильных дорог общего пользования и мостовых сооружений (Закупка товаров, работ и услуг для обеспечения государственных (муниципальных) нужд)</t>
  </si>
  <si>
    <t>Передача полномочий на администрирование по ремонту автомобильных дорог общего пользования местного значения сельских поселений</t>
  </si>
  <si>
    <t>42.0.01.01030</t>
  </si>
  <si>
    <t>Передача полномочий на администрирование по ремонту автомобильных дорог общего пользования местного значения сельских поселений (Межбюджетные трансферты)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</si>
  <si>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</si>
  <si>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42.0.01.ST040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</si>
  <si>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(Межбюджетные трансферты)</t>
  </si>
  <si>
    <t>Муниципальная программа «Развитие сферы культуры, спорта и физической культуры в Чайкинском сельском поселении» на 2019-2021 годы"</t>
  </si>
  <si>
    <t>08</t>
  </si>
  <si>
    <t>45.0.00.00000</t>
  </si>
  <si>
    <t>Основное мероприятие "Культурно-досуговое обслуживание населения"</t>
  </si>
  <si>
    <t>45.0.01.00000</t>
  </si>
  <si>
    <t>Обеспечение деятельности (оказания услуг, выполнения работ) муниципальных учреждений</t>
  </si>
  <si>
    <t>45.0.01.00110</t>
  </si>
  <si>
    <t>Обеспечение деятельности (оказания услуг, выполнения работ)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</si>
  <si>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(оказания услуг, выполнения работ) муниципальных учреждений (Закупка товаров, работ и услуг для обеспечения государственных (муниципальных) нужд)</t>
  </si>
  <si>
    <t>Основное мероприятие "Меры социальной помощи и поддержки отдельных категорий населения"</t>
  </si>
  <si>
    <t>41.0.05.00000</t>
  </si>
  <si>
    <t>Расходы на выплату пенсии за выслугу лет лицам, замещавшим выборные муниципальные должности</t>
  </si>
  <si>
    <t>41.0.05.01020</t>
  </si>
  <si>
    <t>Расходы на выплату пенсии за выслугу лет лицам, замещавшим выборные муниципальные должности (Социальное обеспечение и иные выплаты населению)</t>
  </si>
  <si>
    <t>300</t>
  </si>
  <si>
    <t>АДМИНИСТРАЦИЯ ЧАЙКИНСКОГО СЕЛЬСКОГО ПОСЕЛЕНИЯ</t>
  </si>
  <si>
    <t>056</t>
  </si>
  <si>
    <t>Глава муниципального образования</t>
  </si>
  <si>
    <t>41.0.01.01010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</si>
  <si>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</si>
  <si>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деятельности органов местного самоуправления (Иные бюджетные ассигнования)</t>
  </si>
  <si>
    <t>800</t>
  </si>
  <si>
    <t>Передача полномочий по решению вопросов местного значения в сфере заупок товаров, работ, услуг для обеспечения муниципальных нужд сельских поселений</t>
  </si>
  <si>
    <t>41.0.03.05010</t>
  </si>
  <si>
    <t>Передача полномочий по решению вопросов местного значения в сфере заупок товаров, работ, услуг для обеспечения муниципальных нужд сельских поселений (Межбюджетные трансферты)</t>
  </si>
  <si>
    <t>Передача полномочий по внешнему финансовому контролю</t>
  </si>
  <si>
    <t>41.0.03.05020</t>
  </si>
  <si>
    <t>Передача полномочий по внешнему финансовому контролю (Межбюджетные трансферты)</t>
  </si>
  <si>
    <t>Передача части отдельных полномочий органов местного самоуправления по организации исполнения бюджета сельского поселения</t>
  </si>
  <si>
    <t>41.0.03.05030</t>
  </si>
  <si>
    <t>Передача части отдельных полномочий органов местного самоуправления по организации исполнения бюджета сельского поселения (Межбюджетные трансферты)</t>
  </si>
  <si>
    <t>Передача полномочий по осуществлению внутреннего муниципального финансового контроля</t>
  </si>
  <si>
    <t>41.0.03.05040</t>
  </si>
  <si>
    <t>Передача полномочий по осуществлению внутреннего муниципального финансового контроля (Межбюджетные трансферты)</t>
  </si>
  <si>
    <t>Передача полномочий по решению вопросов местного значения в части осуществления контроля, ппредусмотренного частью 5 статьи 99 Федерального закона от 05.04.2013 № 44-ФЗ</t>
  </si>
  <si>
    <t>41.0.03.05050</t>
  </si>
  <si>
    <t>Передача полномочий по решению вопросов местного значения в части осуществления контроля, ппредусмотренного частью 5 статьи 99 Федерального закона от 05.04.2013 № 44-ФЗ (Межбюджетные трансферты)</t>
  </si>
  <si>
    <t>13</t>
  </si>
  <si>
    <t>Основное мероприятие "Расходы на уплату взносов"</t>
  </si>
  <si>
    <t>41.0.02.00000</t>
  </si>
  <si>
    <t>Расходы на уплату членского взноса в Совет муниципальных образований</t>
  </si>
  <si>
    <t>41.0.02.01010</t>
  </si>
  <si>
    <t>Расходы на уплату членского взноса в Совет муниципальных образований (Иные бюджетные ассигнования)</t>
  </si>
  <si>
    <t>Основное мероприятие "Мероприятия по управлению муниципальным имуществом и земельными участками"</t>
  </si>
  <si>
    <t>41.0.07.00000</t>
  </si>
  <si>
    <t>Управление объектами (инвентарные, кадастровые, оценочные, межевые работы)</t>
  </si>
  <si>
    <t>41.0.07.01010</t>
  </si>
  <si>
    <t>Управление объектами (инвентарные, кадастровые, оценочные, межевые работы) (Закупка товаров, работ и услуг для обеспечения государственных (муниципальных) нужд)</t>
  </si>
  <si>
    <t>Не использовать 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</si>
  <si>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42.0.01.SТ040</t>
  </si>
  <si>
    <t>Не использовать 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(Межбюджетные трансферты)</t>
  </si>
  <si>
    <t>Муниципальная программа «Благоустройство и жилищно-коммунальное хозяйство территории Чайкинского сельского поселения» на 2019-2021 годы</t>
  </si>
  <si>
    <t>05</t>
  </si>
  <si>
    <t>44.0.00.00000</t>
  </si>
  <si>
    <t>Основное мероприятие "Коммунальное хозяйство на территории Судинского сельского поселения"</t>
  </si>
  <si>
    <t>44.0.07.00000</t>
  </si>
  <si>
    <t>Прочие расходы в области коммунального хозяйства</t>
  </si>
  <si>
    <t>44.0.07.01010</t>
  </si>
  <si>
    <t>Прочие расходы в области коммунального хозяйства (Закупка товаров, работ и услуг для обеспечения государственных (муниципальных) нужд)</t>
  </si>
  <si>
    <t>Основное мероприятие "Организация сбора и вывоза бытовых отходов"</t>
  </si>
  <si>
    <t>44.0.02.00000</t>
  </si>
  <si>
    <t>Реализация мероприятий по организации сбора и вывоза бытовых отходов на территории сельского поселения</t>
  </si>
  <si>
    <t>44.0.02.01010</t>
  </si>
  <si>
    <t>Реализация мероприятий по организации сбора и вывоза бытовых отходов на территории сельского поселения (Закупка товаров, работ и услуг для обеспечения государственных (муниципальных) нужд)</t>
  </si>
  <si>
    <t>Основное мероприятие "Уличное освещение"</t>
  </si>
  <si>
    <t>44.0.03.00000</t>
  </si>
  <si>
    <t>Реализация мероприятий по уличному освещению</t>
  </si>
  <si>
    <t>44.0.03.01010</t>
  </si>
  <si>
    <t>Реализация мероприятий по уличному освещению (Закупка товаров, работ и услуг для обеспечения государственных (муниципальных) нужд)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</si>
  <si>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</si>
  <si>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45.0.01.L4670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</si>
  <si>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(Закупка товаров, работ и услуг для обеспечения государственных (муниципальных) нужд)</t>
  </si>
  <si>
    <t>Всего</t>
  </si>
  <si>
    <t>Первоначальный план на 2019 г.</t>
  </si>
  <si>
    <t>Утвержденный бюджет на 2019 г.</t>
  </si>
  <si>
    <t>Исполнено за 2019 г.</t>
  </si>
  <si>
    <t>Содержание деятельности органов местного самоуправления (Социальное обеспечение и иные выплаты населению)</t>
  </si>
  <si>
    <t>Прочие расходы в области коммунального хозяйства  (Иные бюджетные ассигнования)</t>
  </si>
  <si>
    <t>Основное мероприятие "Коммунальное хозяйство на территории Чайкинского сельского поселения"</t>
  </si>
  <si>
    <t>Муниципальная программа "Управление муниципальными финансами и имуществом Чайкинского сельского поселения" на 2019-2021 годы</t>
  </si>
  <si>
    <t>%</t>
  </si>
  <si>
    <t>(+;-)</t>
  </si>
  <si>
    <t>Исполнение к первоначальному плану</t>
  </si>
  <si>
    <t>Исполнение к утвержденному бюджету</t>
  </si>
  <si>
    <t>Приложение 6</t>
  </si>
  <si>
    <t>к решению Думы Уинского муниципального</t>
  </si>
  <si>
    <t>округа Пермского края</t>
  </si>
  <si>
    <t xml:space="preserve">Расходы бюджета Чайкинского сельского поселения за 2019 год по ведомственной структуре расходов бюджетов </t>
  </si>
  <si>
    <t>Основное мероприятие "Резервный фонд администрации Чайкинского сельского поселения"</t>
  </si>
  <si>
    <t>11</t>
  </si>
  <si>
    <t>41.0.04.00000</t>
  </si>
  <si>
    <t>Резервные фонды</t>
  </si>
  <si>
    <t>41.0.04.01010</t>
  </si>
  <si>
    <t>Иные бюджетные ассигнования</t>
  </si>
  <si>
    <t>Муниципальная программа "Энергосбережение и повышение энергетической эффективности на территории Чайкинского сельского поселения " на 2019-2021 годы</t>
  </si>
  <si>
    <t>47.0.00.00000</t>
  </si>
  <si>
    <t>Основное мероприятие "Энергосбережение и повышение энергетической эффективности на территории Чайкинского сельского поселения "</t>
  </si>
  <si>
    <t>47.0.01.00000</t>
  </si>
  <si>
    <t>Реализация мероприятий по энергосбережению и повышению энергетической эффективности на территории Чайкинского сельского поселения</t>
  </si>
  <si>
    <t>47.0.01.01010</t>
  </si>
  <si>
    <t>Закупка товаров, работ и услуг для обеспечения государственных (муниципальных) нужд</t>
  </si>
  <si>
    <t>Муниципальная программа "Противодействие коррупции в Чайкинском сельском поселении " на 2019-2021 годы</t>
  </si>
  <si>
    <t>48.0.00.00000</t>
  </si>
  <si>
    <t>Основное мероприятие "Противодействие коррупции в Чайкинском сельском поселении "</t>
  </si>
  <si>
    <t>48.0.01.00000</t>
  </si>
  <si>
    <t>Реализация мероприятий по противодействию коррупции в Чайкинском сельском поселенииэ</t>
  </si>
  <si>
    <t>48.0.01.01010</t>
  </si>
  <si>
    <t>Муниципальная программа "Обеспечение первичных мер пожарной безопасности в границах населенных пунктов Чайкинского сельского поселения" на 2019-2021 годы</t>
  </si>
  <si>
    <t>Реализация мероприятий по обеспечению первичных мер пожарной безопасности в границах населенных пунктов Чайкинского селського поселения</t>
  </si>
  <si>
    <t>43.0.01.01010</t>
  </si>
  <si>
    <t>46.0.00.00000</t>
  </si>
  <si>
    <t>14</t>
  </si>
  <si>
    <t>46.0.01.00000</t>
  </si>
  <si>
    <t>Реализация мероприятий по противодествию экстремизму, профилактике терроризма на территории Чайкинского сельского поселения</t>
  </si>
  <si>
    <t>Основное мероприятие "Противодествие экстремизму, профилактика терроризма на территории Чайкинского сельского поселения"</t>
  </si>
  <si>
    <t>Муниципальная программа "Противодествие экстремизму, профилактика терроризма на территории Чайкинского сельского поселения" на 2019-2021 годы</t>
  </si>
  <si>
    <t>46.0.01.01010</t>
  </si>
  <si>
    <t>Основное мероприятие "Культурные мероприятия на территории Чайкинского сельского поселения</t>
  </si>
  <si>
    <t>45.0.02.00000</t>
  </si>
  <si>
    <t>Организация и проведение культурных мероприятий, проводимых на территории Чайкинского сельского поселения</t>
  </si>
  <si>
    <t>45.0.02.00110</t>
  </si>
  <si>
    <t>Реализация мероприятий не связанных с мероприятиями, осуществляемых органами местного самоуправления в рамках непрограммных мероприятий</t>
  </si>
  <si>
    <t>93.0.00.00000</t>
  </si>
  <si>
    <t>Средства на софинансирование проектов инициативного бюджетирвоания</t>
  </si>
  <si>
    <t>93.0.00.01010</t>
  </si>
  <si>
    <t>Основное мероприятие "Озеление"</t>
  </si>
  <si>
    <t>44.0.04.00000</t>
  </si>
  <si>
    <t>Реализация мероприятий по озеленению</t>
  </si>
  <si>
    <t>44.0.04.01010</t>
  </si>
  <si>
    <t>Основное мероприятие "Содержание объектов благоустройства"</t>
  </si>
  <si>
    <t>44.0.05.00000</t>
  </si>
  <si>
    <t>Реализация мероприятий по содержанию объектов благоусьтройства на территории Чайкинского сельского поселения</t>
  </si>
  <si>
    <t>Закупка товаров, работ и услуг для обеспечения государственных (муниципальных) нужд)</t>
  </si>
  <si>
    <t>от 23.04.2020 № 110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</si>
</sst>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  <numFmt numFmtId="174" formatCode="#,##0.0"/>
  </numFmts>
  <fonts count="45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justify" wrapText="1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right" wrapText="1"/>
    </xf>
    <xf numFmtId="49" fontId="5" fillId="34" borderId="10" xfId="0" applyNumberFormat="1" applyFont="1" applyFill="1" applyBorder="1" applyAlignment="1">
      <alignment horizontal="justify" wrapText="1"/>
    </xf>
    <xf numFmtId="49" fontId="5" fillId="34" borderId="10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right" wrapText="1"/>
    </xf>
    <xf numFmtId="49" fontId="10" fillId="34" borderId="10" xfId="0" applyNumberFormat="1" applyFont="1" applyFill="1" applyBorder="1" applyAlignment="1">
      <alignment horizontal="justify" wrapText="1"/>
    </xf>
    <xf numFmtId="49" fontId="10" fillId="34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justify" wrapText="1"/>
    </xf>
    <xf numFmtId="49" fontId="5" fillId="34" borderId="10" xfId="0" applyNumberFormat="1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justify" wrapText="1"/>
    </xf>
    <xf numFmtId="172" fontId="6" fillId="0" borderId="10" xfId="0" applyNumberFormat="1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center"/>
    </xf>
    <xf numFmtId="173" fontId="7" fillId="33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4" fontId="8" fillId="34" borderId="10" xfId="0" applyNumberFormat="1" applyFont="1" applyFill="1" applyBorder="1" applyAlignment="1">
      <alignment horizontal="center"/>
    </xf>
    <xf numFmtId="174" fontId="8" fillId="34" borderId="10" xfId="0" applyNumberFormat="1" applyFont="1" applyFill="1" applyBorder="1" applyAlignment="1">
      <alignment horizontal="center"/>
    </xf>
    <xf numFmtId="173" fontId="8" fillId="34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174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173" fontId="9" fillId="0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173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172" fontId="3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76"/>
  <sheetViews>
    <sheetView showGridLines="0" tabSelected="1" zoomScalePageLayoutView="0" workbookViewId="0" topLeftCell="A1">
      <selection activeCell="T3" sqref="T3"/>
    </sheetView>
  </sheetViews>
  <sheetFormatPr defaultColWidth="9.140625" defaultRowHeight="9.75" customHeight="1"/>
  <cols>
    <col min="1" max="1" width="43.140625" style="0" customWidth="1"/>
    <col min="2" max="2" width="16.7109375" style="0" customWidth="1"/>
    <col min="3" max="4" width="10.7109375" style="0" customWidth="1"/>
    <col min="5" max="5" width="16.28125" style="0" customWidth="1"/>
    <col min="6" max="19" width="8.00390625" style="0" hidden="1" customWidth="1"/>
    <col min="20" max="20" width="10.7109375" style="0" customWidth="1"/>
    <col min="21" max="26" width="8.00390625" style="0" hidden="1" customWidth="1"/>
    <col min="27" max="27" width="14.8515625" style="0" customWidth="1"/>
    <col min="28" max="35" width="8.00390625" style="0" hidden="1" customWidth="1"/>
    <col min="36" max="36" width="13.28125" style="0" customWidth="1"/>
    <col min="37" max="51" width="8.00390625" style="0" hidden="1" customWidth="1"/>
    <col min="52" max="52" width="17.00390625" style="0" customWidth="1"/>
    <col min="54" max="54" width="14.140625" style="0" customWidth="1"/>
    <col min="56" max="56" width="12.140625" style="0" bestFit="1" customWidth="1"/>
  </cols>
  <sheetData>
    <row r="1" spans="53:56" ht="13.5" customHeight="1">
      <c r="BA1" s="67" t="s">
        <v>169</v>
      </c>
      <c r="BB1" s="67"/>
      <c r="BC1" s="67"/>
      <c r="BD1" s="67"/>
    </row>
    <row r="2" spans="53:56" ht="14.25" customHeight="1">
      <c r="BA2" s="67" t="s">
        <v>170</v>
      </c>
      <c r="BB2" s="67"/>
      <c r="BC2" s="67"/>
      <c r="BD2" s="67"/>
    </row>
    <row r="3" spans="53:56" ht="13.5" customHeight="1">
      <c r="BA3" s="67" t="s">
        <v>171</v>
      </c>
      <c r="BB3" s="67"/>
      <c r="BC3" s="67"/>
      <c r="BD3" s="67"/>
    </row>
    <row r="4" spans="53:56" ht="15.75" customHeight="1">
      <c r="BA4" s="67" t="s">
        <v>218</v>
      </c>
      <c r="BB4" s="67"/>
      <c r="BC4" s="67"/>
      <c r="BD4" s="67"/>
    </row>
    <row r="5" ht="17.25" customHeight="1"/>
    <row r="6" ht="22.5" customHeight="1"/>
    <row r="7" spans="1:51" ht="19.5" customHeight="1">
      <c r="A7" s="75" t="s">
        <v>172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</row>
    <row r="8" ht="14.25"/>
    <row r="9" spans="1:51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 t="s">
        <v>0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6" ht="49.5" customHeight="1">
      <c r="A10" s="69" t="s">
        <v>6</v>
      </c>
      <c r="B10" s="70" t="s">
        <v>7</v>
      </c>
      <c r="C10" s="70" t="s">
        <v>8</v>
      </c>
      <c r="D10" s="70" t="s">
        <v>9</v>
      </c>
      <c r="E10" s="70" t="s">
        <v>10</v>
      </c>
      <c r="F10" s="70" t="s">
        <v>10</v>
      </c>
      <c r="G10" s="70" t="s">
        <v>10</v>
      </c>
      <c r="H10" s="70" t="s">
        <v>10</v>
      </c>
      <c r="I10" s="70" t="s">
        <v>10</v>
      </c>
      <c r="J10" s="70" t="s">
        <v>10</v>
      </c>
      <c r="K10" s="70" t="s">
        <v>10</v>
      </c>
      <c r="L10" s="70" t="s">
        <v>10</v>
      </c>
      <c r="M10" s="70" t="s">
        <v>10</v>
      </c>
      <c r="N10" s="70" t="s">
        <v>10</v>
      </c>
      <c r="O10" s="70" t="s">
        <v>10</v>
      </c>
      <c r="P10" s="70" t="s">
        <v>10</v>
      </c>
      <c r="Q10" s="70" t="s">
        <v>10</v>
      </c>
      <c r="R10" s="70" t="s">
        <v>10</v>
      </c>
      <c r="S10" s="70" t="s">
        <v>10</v>
      </c>
      <c r="T10" s="70" t="s">
        <v>11</v>
      </c>
      <c r="U10" s="70" t="s">
        <v>12</v>
      </c>
      <c r="V10" s="70" t="s">
        <v>13</v>
      </c>
      <c r="W10" s="70" t="s">
        <v>14</v>
      </c>
      <c r="X10" s="70" t="s">
        <v>15</v>
      </c>
      <c r="Y10" s="70" t="s">
        <v>16</v>
      </c>
      <c r="Z10" s="69" t="s">
        <v>6</v>
      </c>
      <c r="AA10" s="69" t="s">
        <v>158</v>
      </c>
      <c r="AB10" s="69" t="s">
        <v>17</v>
      </c>
      <c r="AC10" s="69" t="s">
        <v>18</v>
      </c>
      <c r="AD10" s="69" t="s">
        <v>19</v>
      </c>
      <c r="AE10" s="69" t="s">
        <v>20</v>
      </c>
      <c r="AF10" s="69" t="s">
        <v>21</v>
      </c>
      <c r="AG10" s="69" t="s">
        <v>22</v>
      </c>
      <c r="AH10" s="69" t="s">
        <v>23</v>
      </c>
      <c r="AI10" s="69" t="s">
        <v>24</v>
      </c>
      <c r="AJ10" s="69" t="s">
        <v>159</v>
      </c>
      <c r="AK10" s="69" t="s">
        <v>25</v>
      </c>
      <c r="AL10" s="69" t="s">
        <v>26</v>
      </c>
      <c r="AM10" s="69" t="s">
        <v>27</v>
      </c>
      <c r="AN10" s="69" t="s">
        <v>28</v>
      </c>
      <c r="AO10" s="69" t="s">
        <v>1</v>
      </c>
      <c r="AP10" s="69" t="s">
        <v>2</v>
      </c>
      <c r="AQ10" s="69" t="s">
        <v>3</v>
      </c>
      <c r="AR10" s="69" t="s">
        <v>4</v>
      </c>
      <c r="AS10" s="69" t="s">
        <v>5</v>
      </c>
      <c r="AT10" s="69" t="s">
        <v>1</v>
      </c>
      <c r="AU10" s="69" t="s">
        <v>2</v>
      </c>
      <c r="AV10" s="69" t="s">
        <v>3</v>
      </c>
      <c r="AW10" s="69" t="s">
        <v>4</v>
      </c>
      <c r="AX10" s="69" t="s">
        <v>5</v>
      </c>
      <c r="AY10" s="69" t="s">
        <v>6</v>
      </c>
      <c r="AZ10" s="73" t="s">
        <v>160</v>
      </c>
      <c r="BA10" s="71" t="s">
        <v>167</v>
      </c>
      <c r="BB10" s="72"/>
      <c r="BC10" s="71" t="s">
        <v>168</v>
      </c>
      <c r="BD10" s="72"/>
    </row>
    <row r="11" spans="1:56" ht="14.25" customHeight="1">
      <c r="A11" s="69"/>
      <c r="B11" s="70" t="s">
        <v>7</v>
      </c>
      <c r="C11" s="70" t="s">
        <v>8</v>
      </c>
      <c r="D11" s="70" t="s">
        <v>9</v>
      </c>
      <c r="E11" s="70" t="s">
        <v>10</v>
      </c>
      <c r="F11" s="70" t="s">
        <v>10</v>
      </c>
      <c r="G11" s="70" t="s">
        <v>10</v>
      </c>
      <c r="H11" s="70" t="s">
        <v>10</v>
      </c>
      <c r="I11" s="70" t="s">
        <v>10</v>
      </c>
      <c r="J11" s="70" t="s">
        <v>10</v>
      </c>
      <c r="K11" s="70" t="s">
        <v>10</v>
      </c>
      <c r="L11" s="70" t="s">
        <v>10</v>
      </c>
      <c r="M11" s="70" t="s">
        <v>10</v>
      </c>
      <c r="N11" s="70" t="s">
        <v>10</v>
      </c>
      <c r="O11" s="70" t="s">
        <v>10</v>
      </c>
      <c r="P11" s="70" t="s">
        <v>10</v>
      </c>
      <c r="Q11" s="70" t="s">
        <v>10</v>
      </c>
      <c r="R11" s="70" t="s">
        <v>10</v>
      </c>
      <c r="S11" s="70" t="s">
        <v>10</v>
      </c>
      <c r="T11" s="70" t="s">
        <v>11</v>
      </c>
      <c r="U11" s="70" t="s">
        <v>12</v>
      </c>
      <c r="V11" s="70" t="s">
        <v>13</v>
      </c>
      <c r="W11" s="70" t="s">
        <v>14</v>
      </c>
      <c r="X11" s="70" t="s">
        <v>15</v>
      </c>
      <c r="Y11" s="70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74"/>
      <c r="BA11" s="63" t="s">
        <v>165</v>
      </c>
      <c r="BB11" s="63" t="s">
        <v>166</v>
      </c>
      <c r="BC11" s="63" t="s">
        <v>165</v>
      </c>
      <c r="BD11" s="63" t="s">
        <v>166</v>
      </c>
    </row>
    <row r="12" spans="1:56" ht="15" hidden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X12" s="3"/>
      <c r="Y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4"/>
      <c r="BA12" s="4"/>
      <c r="BB12" s="4"/>
      <c r="BC12" s="4"/>
      <c r="BD12" s="4"/>
    </row>
    <row r="13" spans="1:56" s="5" customFormat="1" ht="51" customHeight="1">
      <c r="A13" s="7" t="s">
        <v>29</v>
      </c>
      <c r="B13" s="8" t="s">
        <v>30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/>
      <c r="W13" s="9"/>
      <c r="X13" s="9"/>
      <c r="Y13" s="9"/>
      <c r="Z13" s="7" t="s">
        <v>29</v>
      </c>
      <c r="AA13" s="36"/>
      <c r="AB13" s="36"/>
      <c r="AC13" s="36"/>
      <c r="AD13" s="36"/>
      <c r="AE13" s="36"/>
      <c r="AF13" s="36"/>
      <c r="AG13" s="36"/>
      <c r="AH13" s="36"/>
      <c r="AI13" s="36"/>
      <c r="AJ13" s="36">
        <f>AJ14+AJ23+AJ26+AJ31+AJ36+AJ40+AJ50+AJ54+AJ58+AJ63</f>
        <v>3113576.05</v>
      </c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8" t="s">
        <v>29</v>
      </c>
      <c r="AZ13" s="37">
        <f>AZ14+AZ23+AZ26+AZ31+AZ36+AZ40+AZ58+AZ63</f>
        <v>2373341.25</v>
      </c>
      <c r="BA13" s="38">
        <v>0</v>
      </c>
      <c r="BB13" s="37">
        <f>AZ13-AA13</f>
        <v>2373341.25</v>
      </c>
      <c r="BC13" s="39">
        <f>AZ13/AJ13*100</f>
        <v>76.22557509073852</v>
      </c>
      <c r="BD13" s="37">
        <f>AZ13-AJ13</f>
        <v>-740234.7999999998</v>
      </c>
    </row>
    <row r="14" spans="1:56" s="6" customFormat="1" ht="69" customHeight="1">
      <c r="A14" s="10" t="s">
        <v>31</v>
      </c>
      <c r="B14" s="11" t="s">
        <v>30</v>
      </c>
      <c r="C14" s="11" t="s">
        <v>32</v>
      </c>
      <c r="D14" s="11" t="s">
        <v>33</v>
      </c>
      <c r="E14" s="11" t="s">
        <v>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2"/>
      <c r="Z14" s="10" t="s">
        <v>31</v>
      </c>
      <c r="AA14" s="40"/>
      <c r="AB14" s="40"/>
      <c r="AC14" s="40"/>
      <c r="AD14" s="40"/>
      <c r="AE14" s="40"/>
      <c r="AF14" s="40"/>
      <c r="AG14" s="40"/>
      <c r="AH14" s="40"/>
      <c r="AI14" s="40"/>
      <c r="AJ14" s="40">
        <f>AJ15+AJ20</f>
        <v>276469.83</v>
      </c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11" t="s">
        <v>31</v>
      </c>
      <c r="AZ14" s="41">
        <f>AZ15+AZ20</f>
        <v>264938.08999999997</v>
      </c>
      <c r="BA14" s="42">
        <v>0</v>
      </c>
      <c r="BB14" s="41">
        <f aca="true" t="shared" si="0" ref="BB14:BB77">AZ14-AA14</f>
        <v>264938.08999999997</v>
      </c>
      <c r="BC14" s="43">
        <f aca="true" t="shared" si="1" ref="BC14:BC77">AZ14/AJ14*100</f>
        <v>95.82893366701167</v>
      </c>
      <c r="BD14" s="41">
        <f aca="true" t="shared" si="2" ref="BD14:BD77">AZ14-AJ14</f>
        <v>-11531.740000000049</v>
      </c>
    </row>
    <row r="15" spans="1:56" ht="51" customHeight="1">
      <c r="A15" s="13" t="s">
        <v>35</v>
      </c>
      <c r="B15" s="14" t="s">
        <v>30</v>
      </c>
      <c r="C15" s="14" t="s">
        <v>32</v>
      </c>
      <c r="D15" s="14" t="s">
        <v>33</v>
      </c>
      <c r="E15" s="14" t="s">
        <v>36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"/>
      <c r="W15" s="15"/>
      <c r="X15" s="15"/>
      <c r="Y15" s="15"/>
      <c r="Z15" s="13" t="s">
        <v>35</v>
      </c>
      <c r="AA15" s="44"/>
      <c r="AB15" s="44"/>
      <c r="AC15" s="44"/>
      <c r="AD15" s="44"/>
      <c r="AE15" s="44"/>
      <c r="AF15" s="44"/>
      <c r="AG15" s="44"/>
      <c r="AH15" s="44"/>
      <c r="AI15" s="44"/>
      <c r="AJ15" s="44">
        <f>AJ16+AJ18</f>
        <v>91434.83</v>
      </c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14" t="s">
        <v>35</v>
      </c>
      <c r="AZ15" s="45">
        <f>AZ16+AZ18</f>
        <v>79903.09</v>
      </c>
      <c r="BA15" s="46">
        <v>0</v>
      </c>
      <c r="BB15" s="47">
        <f t="shared" si="0"/>
        <v>79903.09</v>
      </c>
      <c r="BC15" s="48">
        <f t="shared" si="1"/>
        <v>87.38802270425832</v>
      </c>
      <c r="BD15" s="47">
        <f t="shared" si="2"/>
        <v>-11531.740000000005</v>
      </c>
    </row>
    <row r="16" spans="1:56" ht="33.75" customHeight="1">
      <c r="A16" s="13" t="s">
        <v>37</v>
      </c>
      <c r="B16" s="14" t="s">
        <v>30</v>
      </c>
      <c r="C16" s="14" t="s">
        <v>32</v>
      </c>
      <c r="D16" s="14" t="s">
        <v>33</v>
      </c>
      <c r="E16" s="14" t="s">
        <v>38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/>
      <c r="W16" s="15"/>
      <c r="X16" s="15"/>
      <c r="Y16" s="15"/>
      <c r="Z16" s="13" t="s">
        <v>37</v>
      </c>
      <c r="AA16" s="44"/>
      <c r="AB16" s="44"/>
      <c r="AC16" s="44"/>
      <c r="AD16" s="44"/>
      <c r="AE16" s="44"/>
      <c r="AF16" s="44"/>
      <c r="AG16" s="44"/>
      <c r="AH16" s="44"/>
      <c r="AI16" s="44"/>
      <c r="AJ16" s="44">
        <f>AJ17</f>
        <v>91034.83</v>
      </c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14" t="s">
        <v>37</v>
      </c>
      <c r="AZ16" s="45">
        <f>AZ17</f>
        <v>79903.09</v>
      </c>
      <c r="BA16" s="46">
        <v>0</v>
      </c>
      <c r="BB16" s="47">
        <f t="shared" si="0"/>
        <v>79903.09</v>
      </c>
      <c r="BC16" s="48">
        <f t="shared" si="1"/>
        <v>87.77199891514049</v>
      </c>
      <c r="BD16" s="47">
        <f t="shared" si="2"/>
        <v>-11131.740000000005</v>
      </c>
    </row>
    <row r="17" spans="1:56" ht="63.75" customHeight="1">
      <c r="A17" s="16" t="s">
        <v>39</v>
      </c>
      <c r="B17" s="17" t="s">
        <v>30</v>
      </c>
      <c r="C17" s="17" t="s">
        <v>32</v>
      </c>
      <c r="D17" s="17" t="s">
        <v>33</v>
      </c>
      <c r="E17" s="17" t="s">
        <v>38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 t="s">
        <v>40</v>
      </c>
      <c r="U17" s="17"/>
      <c r="V17" s="18"/>
      <c r="W17" s="18"/>
      <c r="X17" s="18"/>
      <c r="Y17" s="18"/>
      <c r="Z17" s="16" t="s">
        <v>39</v>
      </c>
      <c r="AA17" s="49"/>
      <c r="AB17" s="49"/>
      <c r="AC17" s="49"/>
      <c r="AD17" s="49"/>
      <c r="AE17" s="49"/>
      <c r="AF17" s="49"/>
      <c r="AG17" s="49"/>
      <c r="AH17" s="49"/>
      <c r="AI17" s="49"/>
      <c r="AJ17" s="49">
        <v>91034.83</v>
      </c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17" t="s">
        <v>39</v>
      </c>
      <c r="AZ17" s="50">
        <v>79903.09</v>
      </c>
      <c r="BA17" s="51">
        <v>0</v>
      </c>
      <c r="BB17" s="52">
        <f t="shared" si="0"/>
        <v>79903.09</v>
      </c>
      <c r="BC17" s="53">
        <f t="shared" si="1"/>
        <v>87.77199891514049</v>
      </c>
      <c r="BD17" s="52">
        <f t="shared" si="2"/>
        <v>-11131.740000000005</v>
      </c>
    </row>
    <row r="18" spans="1:56" ht="37.5" customHeight="1">
      <c r="A18" s="13" t="s">
        <v>41</v>
      </c>
      <c r="B18" s="14" t="s">
        <v>30</v>
      </c>
      <c r="C18" s="14" t="s">
        <v>32</v>
      </c>
      <c r="D18" s="14" t="s">
        <v>33</v>
      </c>
      <c r="E18" s="14" t="s">
        <v>42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15"/>
      <c r="X18" s="15"/>
      <c r="Y18" s="15"/>
      <c r="Z18" s="13" t="s">
        <v>41</v>
      </c>
      <c r="AA18" s="44"/>
      <c r="AB18" s="44"/>
      <c r="AC18" s="44"/>
      <c r="AD18" s="44"/>
      <c r="AE18" s="44"/>
      <c r="AF18" s="44"/>
      <c r="AG18" s="44"/>
      <c r="AH18" s="44"/>
      <c r="AI18" s="44"/>
      <c r="AJ18" s="44">
        <v>400</v>
      </c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14" t="s">
        <v>41</v>
      </c>
      <c r="AZ18" s="45">
        <v>0</v>
      </c>
      <c r="BA18" s="46">
        <v>0</v>
      </c>
      <c r="BB18" s="47">
        <f t="shared" si="0"/>
        <v>0</v>
      </c>
      <c r="BC18" s="48">
        <f t="shared" si="1"/>
        <v>0</v>
      </c>
      <c r="BD18" s="47">
        <f t="shared" si="2"/>
        <v>-400</v>
      </c>
    </row>
    <row r="19" spans="1:56" ht="78.75" customHeight="1">
      <c r="A19" s="16" t="s">
        <v>43</v>
      </c>
      <c r="B19" s="17" t="s">
        <v>30</v>
      </c>
      <c r="C19" s="17" t="s">
        <v>32</v>
      </c>
      <c r="D19" s="17" t="s">
        <v>33</v>
      </c>
      <c r="E19" s="17" t="s">
        <v>42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 t="s">
        <v>40</v>
      </c>
      <c r="U19" s="17"/>
      <c r="V19" s="18"/>
      <c r="W19" s="18"/>
      <c r="X19" s="18"/>
      <c r="Y19" s="18"/>
      <c r="Z19" s="16" t="s">
        <v>43</v>
      </c>
      <c r="AA19" s="49"/>
      <c r="AB19" s="49"/>
      <c r="AC19" s="49"/>
      <c r="AD19" s="49"/>
      <c r="AE19" s="49"/>
      <c r="AF19" s="49"/>
      <c r="AG19" s="49"/>
      <c r="AH19" s="49"/>
      <c r="AI19" s="49"/>
      <c r="AJ19" s="49">
        <v>400</v>
      </c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17" t="s">
        <v>43</v>
      </c>
      <c r="AZ19" s="50">
        <v>0</v>
      </c>
      <c r="BA19" s="51">
        <v>0</v>
      </c>
      <c r="BB19" s="52">
        <f t="shared" si="0"/>
        <v>0</v>
      </c>
      <c r="BC19" s="53">
        <f t="shared" si="1"/>
        <v>0</v>
      </c>
      <c r="BD19" s="52">
        <f t="shared" si="2"/>
        <v>-400</v>
      </c>
    </row>
    <row r="20" spans="1:56" ht="77.25" customHeight="1">
      <c r="A20" s="13" t="s">
        <v>44</v>
      </c>
      <c r="B20" s="14" t="s">
        <v>30</v>
      </c>
      <c r="C20" s="14" t="s">
        <v>32</v>
      </c>
      <c r="D20" s="14" t="s">
        <v>33</v>
      </c>
      <c r="E20" s="14" t="s">
        <v>45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15"/>
      <c r="X20" s="15"/>
      <c r="Y20" s="15"/>
      <c r="Z20" s="13" t="s">
        <v>44</v>
      </c>
      <c r="AA20" s="44"/>
      <c r="AB20" s="44"/>
      <c r="AC20" s="44"/>
      <c r="AD20" s="44"/>
      <c r="AE20" s="44"/>
      <c r="AF20" s="44"/>
      <c r="AG20" s="44"/>
      <c r="AH20" s="44"/>
      <c r="AI20" s="44"/>
      <c r="AJ20" s="44">
        <v>185035</v>
      </c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14" t="s">
        <v>44</v>
      </c>
      <c r="AZ20" s="45">
        <f>AZ21</f>
        <v>185035</v>
      </c>
      <c r="BA20" s="46">
        <v>0</v>
      </c>
      <c r="BB20" s="47">
        <f t="shared" si="0"/>
        <v>185035</v>
      </c>
      <c r="BC20" s="48">
        <f t="shared" si="1"/>
        <v>100</v>
      </c>
      <c r="BD20" s="47">
        <f t="shared" si="2"/>
        <v>0</v>
      </c>
    </row>
    <row r="21" spans="1:56" ht="48.75" customHeight="1">
      <c r="A21" s="13" t="s">
        <v>46</v>
      </c>
      <c r="B21" s="14" t="s">
        <v>30</v>
      </c>
      <c r="C21" s="14" t="s">
        <v>32</v>
      </c>
      <c r="D21" s="14" t="s">
        <v>33</v>
      </c>
      <c r="E21" s="14" t="s">
        <v>47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5"/>
      <c r="W21" s="15"/>
      <c r="X21" s="15"/>
      <c r="Y21" s="15"/>
      <c r="Z21" s="13" t="s">
        <v>46</v>
      </c>
      <c r="AA21" s="44"/>
      <c r="AB21" s="44"/>
      <c r="AC21" s="44"/>
      <c r="AD21" s="44"/>
      <c r="AE21" s="44"/>
      <c r="AF21" s="44"/>
      <c r="AG21" s="44"/>
      <c r="AH21" s="44"/>
      <c r="AI21" s="44"/>
      <c r="AJ21" s="44">
        <v>185035</v>
      </c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14" t="s">
        <v>46</v>
      </c>
      <c r="AZ21" s="45">
        <f>AZ22</f>
        <v>185035</v>
      </c>
      <c r="BA21" s="46">
        <v>0</v>
      </c>
      <c r="BB21" s="47">
        <f t="shared" si="0"/>
        <v>185035</v>
      </c>
      <c r="BC21" s="48">
        <f t="shared" si="1"/>
        <v>100</v>
      </c>
      <c r="BD21" s="47">
        <f t="shared" si="2"/>
        <v>0</v>
      </c>
    </row>
    <row r="22" spans="1:56" ht="66.75" customHeight="1">
      <c r="A22" s="16" t="s">
        <v>48</v>
      </c>
      <c r="B22" s="17" t="s">
        <v>30</v>
      </c>
      <c r="C22" s="17" t="s">
        <v>32</v>
      </c>
      <c r="D22" s="17" t="s">
        <v>33</v>
      </c>
      <c r="E22" s="17" t="s">
        <v>47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 t="s">
        <v>49</v>
      </c>
      <c r="U22" s="17"/>
      <c r="V22" s="18"/>
      <c r="W22" s="18"/>
      <c r="X22" s="18"/>
      <c r="Y22" s="18"/>
      <c r="Z22" s="16" t="s">
        <v>48</v>
      </c>
      <c r="AA22" s="49"/>
      <c r="AB22" s="49"/>
      <c r="AC22" s="49"/>
      <c r="AD22" s="49"/>
      <c r="AE22" s="49"/>
      <c r="AF22" s="49"/>
      <c r="AG22" s="49"/>
      <c r="AH22" s="49"/>
      <c r="AI22" s="49"/>
      <c r="AJ22" s="49">
        <v>185035</v>
      </c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17" t="s">
        <v>48</v>
      </c>
      <c r="AZ22" s="50">
        <v>185035</v>
      </c>
      <c r="BA22" s="51">
        <v>0</v>
      </c>
      <c r="BB22" s="52">
        <f t="shared" si="0"/>
        <v>185035</v>
      </c>
      <c r="BC22" s="53">
        <f t="shared" si="1"/>
        <v>100</v>
      </c>
      <c r="BD22" s="52">
        <f t="shared" si="2"/>
        <v>0</v>
      </c>
    </row>
    <row r="23" spans="1:56" s="6" customFormat="1" ht="57.75" customHeight="1">
      <c r="A23" s="19" t="s">
        <v>128</v>
      </c>
      <c r="B23" s="20" t="s">
        <v>30</v>
      </c>
      <c r="C23" s="20" t="s">
        <v>32</v>
      </c>
      <c r="D23" s="20" t="s">
        <v>122</v>
      </c>
      <c r="E23" s="20" t="s">
        <v>129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2"/>
      <c r="W23" s="22"/>
      <c r="X23" s="22"/>
      <c r="Y23" s="22"/>
      <c r="Z23" s="23"/>
      <c r="AA23" s="54"/>
      <c r="AB23" s="54"/>
      <c r="AC23" s="54"/>
      <c r="AD23" s="54"/>
      <c r="AE23" s="54"/>
      <c r="AF23" s="54"/>
      <c r="AG23" s="54"/>
      <c r="AH23" s="54"/>
      <c r="AI23" s="54"/>
      <c r="AJ23" s="55">
        <f>AJ24</f>
        <v>148800</v>
      </c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35"/>
      <c r="AZ23" s="41">
        <f>AZ24</f>
        <v>148800</v>
      </c>
      <c r="BA23" s="42">
        <v>0</v>
      </c>
      <c r="BB23" s="41">
        <f t="shared" si="0"/>
        <v>148800</v>
      </c>
      <c r="BC23" s="43">
        <f t="shared" si="1"/>
        <v>100</v>
      </c>
      <c r="BD23" s="41">
        <f t="shared" si="2"/>
        <v>0</v>
      </c>
    </row>
    <row r="24" spans="1:56" ht="30.75" customHeight="1">
      <c r="A24" s="25" t="s">
        <v>130</v>
      </c>
      <c r="B24" s="26" t="s">
        <v>30</v>
      </c>
      <c r="C24" s="26" t="s">
        <v>32</v>
      </c>
      <c r="D24" s="26" t="s">
        <v>122</v>
      </c>
      <c r="E24" s="26" t="s">
        <v>131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W24" s="18"/>
      <c r="X24" s="18"/>
      <c r="Y24" s="18"/>
      <c r="Z24" s="16"/>
      <c r="AA24" s="49"/>
      <c r="AB24" s="49"/>
      <c r="AC24" s="49"/>
      <c r="AD24" s="49"/>
      <c r="AE24" s="49"/>
      <c r="AF24" s="49"/>
      <c r="AG24" s="49"/>
      <c r="AH24" s="49"/>
      <c r="AI24" s="49"/>
      <c r="AJ24" s="56">
        <f>AJ25</f>
        <v>148800</v>
      </c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34"/>
      <c r="AZ24" s="45">
        <f>AZ25</f>
        <v>148800</v>
      </c>
      <c r="BA24" s="46">
        <v>0</v>
      </c>
      <c r="BB24" s="47">
        <f t="shared" si="0"/>
        <v>148800</v>
      </c>
      <c r="BC24" s="48">
        <f t="shared" si="1"/>
        <v>100</v>
      </c>
      <c r="BD24" s="47">
        <f t="shared" si="2"/>
        <v>0</v>
      </c>
    </row>
    <row r="25" spans="1:56" ht="52.5" customHeight="1">
      <c r="A25" s="16" t="s">
        <v>130</v>
      </c>
      <c r="B25" s="17" t="s">
        <v>30</v>
      </c>
      <c r="C25" s="17" t="s">
        <v>32</v>
      </c>
      <c r="D25" s="17" t="s">
        <v>122</v>
      </c>
      <c r="E25" s="17" t="s">
        <v>131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 t="s">
        <v>40</v>
      </c>
      <c r="U25" s="17"/>
      <c r="V25" s="18"/>
      <c r="W25" s="18"/>
      <c r="X25" s="18"/>
      <c r="Y25" s="18"/>
      <c r="Z25" s="16"/>
      <c r="AA25" s="49"/>
      <c r="AB25" s="49"/>
      <c r="AC25" s="49"/>
      <c r="AD25" s="49"/>
      <c r="AE25" s="49"/>
      <c r="AF25" s="49"/>
      <c r="AG25" s="49"/>
      <c r="AH25" s="49"/>
      <c r="AI25" s="49"/>
      <c r="AJ25" s="49">
        <v>148800</v>
      </c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17"/>
      <c r="AZ25" s="50">
        <v>148800</v>
      </c>
      <c r="BA25" s="51">
        <v>0</v>
      </c>
      <c r="BB25" s="52">
        <f t="shared" si="0"/>
        <v>148800</v>
      </c>
      <c r="BC25" s="53">
        <f t="shared" si="1"/>
        <v>100</v>
      </c>
      <c r="BD25" s="52">
        <f t="shared" si="2"/>
        <v>0</v>
      </c>
    </row>
    <row r="26" spans="1:56" s="6" customFormat="1" ht="74.25" customHeight="1">
      <c r="A26" s="24" t="s">
        <v>164</v>
      </c>
      <c r="B26" s="11" t="s">
        <v>30</v>
      </c>
      <c r="C26" s="11" t="s">
        <v>50</v>
      </c>
      <c r="D26" s="11" t="s">
        <v>51</v>
      </c>
      <c r="E26" s="11" t="s">
        <v>34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12"/>
      <c r="X26" s="12"/>
      <c r="Y26" s="12"/>
      <c r="Z26" s="10" t="s">
        <v>31</v>
      </c>
      <c r="AA26" s="40"/>
      <c r="AB26" s="40"/>
      <c r="AC26" s="40"/>
      <c r="AD26" s="40"/>
      <c r="AE26" s="40"/>
      <c r="AF26" s="40"/>
      <c r="AG26" s="40"/>
      <c r="AH26" s="40"/>
      <c r="AI26" s="40"/>
      <c r="AJ26" s="40">
        <v>47307.85</v>
      </c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11" t="s">
        <v>31</v>
      </c>
      <c r="AZ26" s="41">
        <f>AZ27</f>
        <v>47307.85</v>
      </c>
      <c r="BA26" s="42">
        <v>0</v>
      </c>
      <c r="BB26" s="41">
        <f t="shared" si="0"/>
        <v>47307.85</v>
      </c>
      <c r="BC26" s="43">
        <f t="shared" si="1"/>
        <v>100</v>
      </c>
      <c r="BD26" s="41">
        <f t="shared" si="2"/>
        <v>0</v>
      </c>
    </row>
    <row r="27" spans="1:56" ht="36" customHeight="1">
      <c r="A27" s="13" t="s">
        <v>52</v>
      </c>
      <c r="B27" s="14" t="s">
        <v>30</v>
      </c>
      <c r="C27" s="14" t="s">
        <v>50</v>
      </c>
      <c r="D27" s="14" t="s">
        <v>51</v>
      </c>
      <c r="E27" s="14" t="s">
        <v>53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5"/>
      <c r="W27" s="15"/>
      <c r="X27" s="15"/>
      <c r="Y27" s="15"/>
      <c r="Z27" s="13" t="s">
        <v>52</v>
      </c>
      <c r="AA27" s="44"/>
      <c r="AB27" s="44"/>
      <c r="AC27" s="44"/>
      <c r="AD27" s="44"/>
      <c r="AE27" s="44"/>
      <c r="AF27" s="44"/>
      <c r="AG27" s="44"/>
      <c r="AH27" s="44"/>
      <c r="AI27" s="44"/>
      <c r="AJ27" s="44">
        <v>47307.85</v>
      </c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14" t="s">
        <v>52</v>
      </c>
      <c r="AZ27" s="45">
        <f>AZ28</f>
        <v>47307.85</v>
      </c>
      <c r="BA27" s="46">
        <v>0</v>
      </c>
      <c r="BB27" s="47">
        <f t="shared" si="0"/>
        <v>47307.85</v>
      </c>
      <c r="BC27" s="48">
        <f t="shared" si="1"/>
        <v>100</v>
      </c>
      <c r="BD27" s="47">
        <f t="shared" si="2"/>
        <v>0</v>
      </c>
    </row>
    <row r="28" spans="1:56" ht="49.5" customHeight="1">
      <c r="A28" s="13" t="s">
        <v>54</v>
      </c>
      <c r="B28" s="14" t="s">
        <v>30</v>
      </c>
      <c r="C28" s="14" t="s">
        <v>50</v>
      </c>
      <c r="D28" s="14" t="s">
        <v>51</v>
      </c>
      <c r="E28" s="14" t="s">
        <v>55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5"/>
      <c r="W28" s="15"/>
      <c r="X28" s="15"/>
      <c r="Y28" s="15"/>
      <c r="Z28" s="13" t="s">
        <v>54</v>
      </c>
      <c r="AA28" s="44"/>
      <c r="AB28" s="44"/>
      <c r="AC28" s="44"/>
      <c r="AD28" s="44"/>
      <c r="AE28" s="44"/>
      <c r="AF28" s="44"/>
      <c r="AG28" s="44"/>
      <c r="AH28" s="44"/>
      <c r="AI28" s="44"/>
      <c r="AJ28" s="44">
        <v>47307.85</v>
      </c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14" t="s">
        <v>54</v>
      </c>
      <c r="AZ28" s="45">
        <f>AZ29</f>
        <v>47307.85</v>
      </c>
      <c r="BA28" s="46">
        <v>0</v>
      </c>
      <c r="BB28" s="47">
        <f t="shared" si="0"/>
        <v>47307.85</v>
      </c>
      <c r="BC28" s="48">
        <f t="shared" si="1"/>
        <v>100</v>
      </c>
      <c r="BD28" s="47">
        <f t="shared" si="2"/>
        <v>0</v>
      </c>
    </row>
    <row r="29" spans="1:56" ht="141" customHeight="1">
      <c r="A29" s="28" t="s">
        <v>56</v>
      </c>
      <c r="B29" s="17" t="s">
        <v>30</v>
      </c>
      <c r="C29" s="17" t="s">
        <v>50</v>
      </c>
      <c r="D29" s="17" t="s">
        <v>51</v>
      </c>
      <c r="E29" s="17" t="s">
        <v>55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 t="s">
        <v>57</v>
      </c>
      <c r="U29" s="17"/>
      <c r="V29" s="18"/>
      <c r="W29" s="18"/>
      <c r="X29" s="18"/>
      <c r="Y29" s="18"/>
      <c r="Z29" s="28" t="s">
        <v>56</v>
      </c>
      <c r="AA29" s="49"/>
      <c r="AB29" s="49"/>
      <c r="AC29" s="49"/>
      <c r="AD29" s="49"/>
      <c r="AE29" s="49"/>
      <c r="AF29" s="49"/>
      <c r="AG29" s="49"/>
      <c r="AH29" s="49"/>
      <c r="AI29" s="49"/>
      <c r="AJ29" s="49">
        <v>47307.85</v>
      </c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57" t="s">
        <v>56</v>
      </c>
      <c r="AZ29" s="50">
        <v>47307.85</v>
      </c>
      <c r="BA29" s="51">
        <v>0</v>
      </c>
      <c r="BB29" s="52">
        <f t="shared" si="0"/>
        <v>47307.85</v>
      </c>
      <c r="BC29" s="53">
        <f t="shared" si="1"/>
        <v>100</v>
      </c>
      <c r="BD29" s="52">
        <f t="shared" si="2"/>
        <v>0</v>
      </c>
    </row>
    <row r="30" spans="1:56" ht="93" customHeight="1">
      <c r="A30" s="16" t="s">
        <v>58</v>
      </c>
      <c r="B30" s="17" t="s">
        <v>30</v>
      </c>
      <c r="C30" s="17" t="s">
        <v>50</v>
      </c>
      <c r="D30" s="17" t="s">
        <v>51</v>
      </c>
      <c r="E30" s="17" t="s">
        <v>55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 t="s">
        <v>40</v>
      </c>
      <c r="U30" s="17"/>
      <c r="V30" s="18"/>
      <c r="W30" s="18"/>
      <c r="X30" s="18"/>
      <c r="Y30" s="18"/>
      <c r="Z30" s="16" t="s">
        <v>58</v>
      </c>
      <c r="AA30" s="49"/>
      <c r="AB30" s="49"/>
      <c r="AC30" s="49"/>
      <c r="AD30" s="49"/>
      <c r="AE30" s="49"/>
      <c r="AF30" s="49"/>
      <c r="AG30" s="49"/>
      <c r="AH30" s="49"/>
      <c r="AI30" s="49"/>
      <c r="AJ30" s="49">
        <v>0</v>
      </c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17" t="s">
        <v>58</v>
      </c>
      <c r="AZ30" s="50">
        <v>0</v>
      </c>
      <c r="BA30" s="51">
        <v>0</v>
      </c>
      <c r="BB30" s="52">
        <f t="shared" si="0"/>
        <v>0</v>
      </c>
      <c r="BC30" s="53">
        <v>0</v>
      </c>
      <c r="BD30" s="52">
        <f t="shared" si="2"/>
        <v>0</v>
      </c>
    </row>
    <row r="31" spans="1:56" s="6" customFormat="1" ht="69" customHeight="1">
      <c r="A31" s="24" t="s">
        <v>164</v>
      </c>
      <c r="B31" s="11" t="s">
        <v>30</v>
      </c>
      <c r="C31" s="11" t="s">
        <v>51</v>
      </c>
      <c r="D31" s="11" t="s">
        <v>59</v>
      </c>
      <c r="E31" s="11" t="s">
        <v>34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2"/>
      <c r="X31" s="12"/>
      <c r="Y31" s="12"/>
      <c r="Z31" s="10" t="s">
        <v>31</v>
      </c>
      <c r="AA31" s="40"/>
      <c r="AB31" s="40"/>
      <c r="AC31" s="40"/>
      <c r="AD31" s="40"/>
      <c r="AE31" s="40"/>
      <c r="AF31" s="40"/>
      <c r="AG31" s="40"/>
      <c r="AH31" s="40"/>
      <c r="AI31" s="40"/>
      <c r="AJ31" s="40">
        <f>AJ32</f>
        <v>22029.68</v>
      </c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11" t="s">
        <v>31</v>
      </c>
      <c r="AZ31" s="41">
        <f>AZ32</f>
        <v>16721.27</v>
      </c>
      <c r="BA31" s="42">
        <v>0</v>
      </c>
      <c r="BB31" s="41">
        <f t="shared" si="0"/>
        <v>16721.27</v>
      </c>
      <c r="BC31" s="43">
        <f t="shared" si="1"/>
        <v>75.90337217789819</v>
      </c>
      <c r="BD31" s="41">
        <f t="shared" si="2"/>
        <v>-5308.41</v>
      </c>
    </row>
    <row r="32" spans="1:56" ht="51" customHeight="1">
      <c r="A32" s="13" t="s">
        <v>35</v>
      </c>
      <c r="B32" s="14" t="s">
        <v>30</v>
      </c>
      <c r="C32" s="14" t="s">
        <v>51</v>
      </c>
      <c r="D32" s="14" t="s">
        <v>59</v>
      </c>
      <c r="E32" s="14" t="s">
        <v>36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5"/>
      <c r="W32" s="15"/>
      <c r="X32" s="15"/>
      <c r="Y32" s="15"/>
      <c r="Z32" s="13" t="s">
        <v>35</v>
      </c>
      <c r="AA32" s="44"/>
      <c r="AB32" s="44"/>
      <c r="AC32" s="44"/>
      <c r="AD32" s="44"/>
      <c r="AE32" s="44"/>
      <c r="AF32" s="44"/>
      <c r="AG32" s="44"/>
      <c r="AH32" s="44"/>
      <c r="AI32" s="44"/>
      <c r="AJ32" s="44">
        <f>AJ33</f>
        <v>22029.68</v>
      </c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14" t="s">
        <v>35</v>
      </c>
      <c r="AZ32" s="45">
        <f>AZ33</f>
        <v>16721.27</v>
      </c>
      <c r="BA32" s="46">
        <v>0</v>
      </c>
      <c r="BB32" s="47">
        <f t="shared" si="0"/>
        <v>16721.27</v>
      </c>
      <c r="BC32" s="48">
        <f t="shared" si="1"/>
        <v>75.90337217789819</v>
      </c>
      <c r="BD32" s="47">
        <f t="shared" si="2"/>
        <v>-5308.41</v>
      </c>
    </row>
    <row r="33" spans="1:56" ht="33.75" customHeight="1">
      <c r="A33" s="13" t="s">
        <v>37</v>
      </c>
      <c r="B33" s="14" t="s">
        <v>30</v>
      </c>
      <c r="C33" s="14" t="s">
        <v>51</v>
      </c>
      <c r="D33" s="14" t="s">
        <v>59</v>
      </c>
      <c r="E33" s="14" t="s">
        <v>38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5"/>
      <c r="W33" s="15"/>
      <c r="X33" s="15"/>
      <c r="Y33" s="15"/>
      <c r="Z33" s="13" t="s">
        <v>37</v>
      </c>
      <c r="AA33" s="44"/>
      <c r="AB33" s="44"/>
      <c r="AC33" s="44"/>
      <c r="AD33" s="44"/>
      <c r="AE33" s="44"/>
      <c r="AF33" s="44"/>
      <c r="AG33" s="44"/>
      <c r="AH33" s="44"/>
      <c r="AI33" s="44"/>
      <c r="AJ33" s="44">
        <f>AJ34+AJ35</f>
        <v>22029.68</v>
      </c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14" t="s">
        <v>37</v>
      </c>
      <c r="AZ33" s="45">
        <f>AZ34+AZ35</f>
        <v>16721.27</v>
      </c>
      <c r="BA33" s="46">
        <v>0</v>
      </c>
      <c r="BB33" s="47">
        <f t="shared" si="0"/>
        <v>16721.27</v>
      </c>
      <c r="BC33" s="48">
        <f t="shared" si="1"/>
        <v>75.90337217789819</v>
      </c>
      <c r="BD33" s="47">
        <f t="shared" si="2"/>
        <v>-5308.41</v>
      </c>
    </row>
    <row r="34" spans="1:56" ht="125.25" customHeight="1">
      <c r="A34" s="16" t="s">
        <v>60</v>
      </c>
      <c r="B34" s="17" t="s">
        <v>30</v>
      </c>
      <c r="C34" s="17" t="s">
        <v>51</v>
      </c>
      <c r="D34" s="17" t="s">
        <v>59</v>
      </c>
      <c r="E34" s="17" t="s">
        <v>38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 t="s">
        <v>57</v>
      </c>
      <c r="U34" s="17"/>
      <c r="V34" s="18"/>
      <c r="W34" s="18"/>
      <c r="X34" s="18"/>
      <c r="Y34" s="18"/>
      <c r="Z34" s="16" t="s">
        <v>60</v>
      </c>
      <c r="AA34" s="49"/>
      <c r="AB34" s="49"/>
      <c r="AC34" s="49"/>
      <c r="AD34" s="49"/>
      <c r="AE34" s="49"/>
      <c r="AF34" s="49"/>
      <c r="AG34" s="49"/>
      <c r="AH34" s="49"/>
      <c r="AI34" s="49"/>
      <c r="AJ34" s="49">
        <v>0</v>
      </c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17" t="s">
        <v>60</v>
      </c>
      <c r="AZ34" s="50">
        <v>0</v>
      </c>
      <c r="BA34" s="51">
        <v>0</v>
      </c>
      <c r="BB34" s="52">
        <f t="shared" si="0"/>
        <v>0</v>
      </c>
      <c r="BC34" s="53" t="e">
        <f t="shared" si="1"/>
        <v>#DIV/0!</v>
      </c>
      <c r="BD34" s="52">
        <f t="shared" si="2"/>
        <v>0</v>
      </c>
    </row>
    <row r="35" spans="1:56" ht="66" customHeight="1">
      <c r="A35" s="16" t="s">
        <v>39</v>
      </c>
      <c r="B35" s="17" t="s">
        <v>30</v>
      </c>
      <c r="C35" s="17" t="s">
        <v>51</v>
      </c>
      <c r="D35" s="17" t="s">
        <v>59</v>
      </c>
      <c r="E35" s="17" t="s">
        <v>38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 t="s">
        <v>40</v>
      </c>
      <c r="U35" s="17"/>
      <c r="V35" s="18"/>
      <c r="W35" s="18"/>
      <c r="X35" s="18"/>
      <c r="Y35" s="18"/>
      <c r="Z35" s="16" t="s">
        <v>39</v>
      </c>
      <c r="AA35" s="49"/>
      <c r="AB35" s="49"/>
      <c r="AC35" s="49"/>
      <c r="AD35" s="49"/>
      <c r="AE35" s="49"/>
      <c r="AF35" s="49"/>
      <c r="AG35" s="49"/>
      <c r="AH35" s="49"/>
      <c r="AI35" s="49"/>
      <c r="AJ35" s="49">
        <v>22029.68</v>
      </c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17" t="s">
        <v>39</v>
      </c>
      <c r="AZ35" s="50">
        <v>16721.27</v>
      </c>
      <c r="BA35" s="51">
        <v>0</v>
      </c>
      <c r="BB35" s="52">
        <f t="shared" si="0"/>
        <v>16721.27</v>
      </c>
      <c r="BC35" s="53">
        <f t="shared" si="1"/>
        <v>75.90337217789819</v>
      </c>
      <c r="BD35" s="52">
        <f t="shared" si="2"/>
        <v>-5308.41</v>
      </c>
    </row>
    <row r="36" spans="1:56" s="6" customFormat="1" ht="60.75" customHeight="1">
      <c r="A36" s="10" t="s">
        <v>61</v>
      </c>
      <c r="B36" s="11" t="s">
        <v>30</v>
      </c>
      <c r="C36" s="11" t="s">
        <v>51</v>
      </c>
      <c r="D36" s="11" t="s">
        <v>59</v>
      </c>
      <c r="E36" s="11" t="s">
        <v>62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2"/>
      <c r="Z36" s="10" t="s">
        <v>61</v>
      </c>
      <c r="AA36" s="40"/>
      <c r="AB36" s="40"/>
      <c r="AC36" s="40"/>
      <c r="AD36" s="40"/>
      <c r="AE36" s="40"/>
      <c r="AF36" s="40"/>
      <c r="AG36" s="40"/>
      <c r="AH36" s="40"/>
      <c r="AI36" s="40"/>
      <c r="AJ36" s="40">
        <f>AJ37</f>
        <v>469940.12</v>
      </c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11" t="s">
        <v>61</v>
      </c>
      <c r="AZ36" s="41">
        <f>AZ37</f>
        <v>469940.12</v>
      </c>
      <c r="BA36" s="42">
        <v>0</v>
      </c>
      <c r="BB36" s="41">
        <f t="shared" si="0"/>
        <v>469940.12</v>
      </c>
      <c r="BC36" s="43">
        <f t="shared" si="1"/>
        <v>100</v>
      </c>
      <c r="BD36" s="41">
        <f t="shared" si="2"/>
        <v>0</v>
      </c>
    </row>
    <row r="37" spans="1:56" ht="60" customHeight="1">
      <c r="A37" s="13" t="s">
        <v>63</v>
      </c>
      <c r="B37" s="14" t="s">
        <v>30</v>
      </c>
      <c r="C37" s="14" t="s">
        <v>51</v>
      </c>
      <c r="D37" s="14" t="s">
        <v>59</v>
      </c>
      <c r="E37" s="14" t="s">
        <v>64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5"/>
      <c r="W37" s="15"/>
      <c r="X37" s="15"/>
      <c r="Y37" s="15"/>
      <c r="Z37" s="13" t="s">
        <v>63</v>
      </c>
      <c r="AA37" s="44"/>
      <c r="AB37" s="44"/>
      <c r="AC37" s="44"/>
      <c r="AD37" s="44"/>
      <c r="AE37" s="44"/>
      <c r="AF37" s="44"/>
      <c r="AG37" s="44"/>
      <c r="AH37" s="44"/>
      <c r="AI37" s="44"/>
      <c r="AJ37" s="44">
        <f>AJ38</f>
        <v>469940.12</v>
      </c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14" t="s">
        <v>63</v>
      </c>
      <c r="AZ37" s="45">
        <f>AZ38</f>
        <v>469940.12</v>
      </c>
      <c r="BA37" s="46">
        <v>0</v>
      </c>
      <c r="BB37" s="47">
        <f t="shared" si="0"/>
        <v>469940.12</v>
      </c>
      <c r="BC37" s="48">
        <f t="shared" si="1"/>
        <v>100</v>
      </c>
      <c r="BD37" s="47">
        <f t="shared" si="2"/>
        <v>0</v>
      </c>
    </row>
    <row r="38" spans="1:56" ht="48" customHeight="1">
      <c r="A38" s="13" t="s">
        <v>65</v>
      </c>
      <c r="B38" s="14" t="s">
        <v>30</v>
      </c>
      <c r="C38" s="14" t="s">
        <v>51</v>
      </c>
      <c r="D38" s="14" t="s">
        <v>59</v>
      </c>
      <c r="E38" s="14" t="s">
        <v>66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5"/>
      <c r="W38" s="15"/>
      <c r="X38" s="15"/>
      <c r="Y38" s="15"/>
      <c r="Z38" s="13" t="s">
        <v>65</v>
      </c>
      <c r="AA38" s="44"/>
      <c r="AB38" s="44"/>
      <c r="AC38" s="44"/>
      <c r="AD38" s="44"/>
      <c r="AE38" s="44"/>
      <c r="AF38" s="44"/>
      <c r="AG38" s="44"/>
      <c r="AH38" s="44"/>
      <c r="AI38" s="44"/>
      <c r="AJ38" s="44">
        <f>AJ39</f>
        <v>469940.12</v>
      </c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14" t="s">
        <v>65</v>
      </c>
      <c r="AZ38" s="45">
        <f>AZ39</f>
        <v>469940.12</v>
      </c>
      <c r="BA38" s="46">
        <v>0</v>
      </c>
      <c r="BB38" s="47">
        <f t="shared" si="0"/>
        <v>469940.12</v>
      </c>
      <c r="BC38" s="48">
        <f t="shared" si="1"/>
        <v>100</v>
      </c>
      <c r="BD38" s="47">
        <f t="shared" si="2"/>
        <v>0</v>
      </c>
    </row>
    <row r="39" spans="1:56" ht="69" customHeight="1">
      <c r="A39" s="16" t="s">
        <v>67</v>
      </c>
      <c r="B39" s="17" t="s">
        <v>30</v>
      </c>
      <c r="C39" s="17" t="s">
        <v>51</v>
      </c>
      <c r="D39" s="17" t="s">
        <v>59</v>
      </c>
      <c r="E39" s="17" t="s">
        <v>66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 t="s">
        <v>49</v>
      </c>
      <c r="U39" s="17"/>
      <c r="V39" s="18"/>
      <c r="W39" s="18"/>
      <c r="X39" s="18"/>
      <c r="Y39" s="18"/>
      <c r="Z39" s="16" t="s">
        <v>67</v>
      </c>
      <c r="AA39" s="49"/>
      <c r="AB39" s="49"/>
      <c r="AC39" s="49"/>
      <c r="AD39" s="49"/>
      <c r="AE39" s="49"/>
      <c r="AF39" s="49"/>
      <c r="AG39" s="49"/>
      <c r="AH39" s="49"/>
      <c r="AI39" s="49"/>
      <c r="AJ39" s="49">
        <v>469940.12</v>
      </c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17" t="s">
        <v>67</v>
      </c>
      <c r="AZ39" s="50">
        <v>469940.12</v>
      </c>
      <c r="BA39" s="51">
        <v>0</v>
      </c>
      <c r="BB39" s="52">
        <f t="shared" si="0"/>
        <v>469940.12</v>
      </c>
      <c r="BC39" s="53">
        <f t="shared" si="1"/>
        <v>100</v>
      </c>
      <c r="BD39" s="52">
        <f t="shared" si="2"/>
        <v>0</v>
      </c>
    </row>
    <row r="40" spans="1:56" s="6" customFormat="1" ht="53.25" customHeight="1">
      <c r="A40" s="10" t="s">
        <v>68</v>
      </c>
      <c r="B40" s="11" t="s">
        <v>30</v>
      </c>
      <c r="C40" s="11" t="s">
        <v>33</v>
      </c>
      <c r="D40" s="11" t="s">
        <v>69</v>
      </c>
      <c r="E40" s="11" t="s">
        <v>70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2"/>
      <c r="W40" s="12"/>
      <c r="X40" s="12"/>
      <c r="Y40" s="12"/>
      <c r="Z40" s="10" t="s">
        <v>68</v>
      </c>
      <c r="AA40" s="40"/>
      <c r="AB40" s="40"/>
      <c r="AC40" s="40"/>
      <c r="AD40" s="40"/>
      <c r="AE40" s="40"/>
      <c r="AF40" s="40"/>
      <c r="AG40" s="40"/>
      <c r="AH40" s="40"/>
      <c r="AI40" s="40"/>
      <c r="AJ40" s="40">
        <f>AJ41</f>
        <v>773372.1799999999</v>
      </c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11" t="s">
        <v>68</v>
      </c>
      <c r="AZ40" s="41">
        <f>AZ41</f>
        <v>236051.49</v>
      </c>
      <c r="BA40" s="42">
        <v>0</v>
      </c>
      <c r="BB40" s="41">
        <f t="shared" si="0"/>
        <v>236051.49</v>
      </c>
      <c r="BC40" s="43">
        <f t="shared" si="1"/>
        <v>30.522366346304313</v>
      </c>
      <c r="BD40" s="41">
        <f t="shared" si="2"/>
        <v>-537320.69</v>
      </c>
    </row>
    <row r="41" spans="1:56" ht="48.75" customHeight="1">
      <c r="A41" s="13" t="s">
        <v>71</v>
      </c>
      <c r="B41" s="14" t="s">
        <v>30</v>
      </c>
      <c r="C41" s="14" t="s">
        <v>33</v>
      </c>
      <c r="D41" s="14" t="s">
        <v>69</v>
      </c>
      <c r="E41" s="14" t="s">
        <v>72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5"/>
      <c r="W41" s="15"/>
      <c r="X41" s="15"/>
      <c r="Y41" s="15"/>
      <c r="Z41" s="13" t="s">
        <v>71</v>
      </c>
      <c r="AA41" s="44"/>
      <c r="AB41" s="44"/>
      <c r="AC41" s="44"/>
      <c r="AD41" s="44"/>
      <c r="AE41" s="44"/>
      <c r="AF41" s="44"/>
      <c r="AG41" s="44"/>
      <c r="AH41" s="44"/>
      <c r="AI41" s="44"/>
      <c r="AJ41" s="44">
        <f>AJ42+AJ44+AJ46+AJ48</f>
        <v>773372.1799999999</v>
      </c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14" t="s">
        <v>71</v>
      </c>
      <c r="AZ41" s="45">
        <f>AZ42+AZ44+AZ46+AZ48</f>
        <v>236051.49</v>
      </c>
      <c r="BA41" s="46">
        <v>0</v>
      </c>
      <c r="BB41" s="47">
        <f t="shared" si="0"/>
        <v>236051.49</v>
      </c>
      <c r="BC41" s="48">
        <f t="shared" si="1"/>
        <v>30.522366346304313</v>
      </c>
      <c r="BD41" s="47">
        <f t="shared" si="2"/>
        <v>-537320.69</v>
      </c>
    </row>
    <row r="42" spans="1:56" ht="36" customHeight="1">
      <c r="A42" s="13" t="s">
        <v>73</v>
      </c>
      <c r="B42" s="14" t="s">
        <v>30</v>
      </c>
      <c r="C42" s="14" t="s">
        <v>33</v>
      </c>
      <c r="D42" s="14" t="s">
        <v>69</v>
      </c>
      <c r="E42" s="14" t="s">
        <v>74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5"/>
      <c r="W42" s="15"/>
      <c r="X42" s="15"/>
      <c r="Y42" s="15"/>
      <c r="Z42" s="13" t="s">
        <v>73</v>
      </c>
      <c r="AA42" s="44"/>
      <c r="AB42" s="44"/>
      <c r="AC42" s="44"/>
      <c r="AD42" s="44"/>
      <c r="AE42" s="44"/>
      <c r="AF42" s="44"/>
      <c r="AG42" s="44"/>
      <c r="AH42" s="44"/>
      <c r="AI42" s="44"/>
      <c r="AJ42" s="44">
        <f>AJ43</f>
        <v>509320.69</v>
      </c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14" t="s">
        <v>73</v>
      </c>
      <c r="AZ42" s="45">
        <f>AZ43</f>
        <v>72000</v>
      </c>
      <c r="BA42" s="46">
        <v>0</v>
      </c>
      <c r="BB42" s="47">
        <f t="shared" si="0"/>
        <v>72000</v>
      </c>
      <c r="BC42" s="48">
        <f t="shared" si="1"/>
        <v>14.13647656842686</v>
      </c>
      <c r="BD42" s="47">
        <f t="shared" si="2"/>
        <v>-437320.69</v>
      </c>
    </row>
    <row r="43" spans="1:56" ht="77.25" customHeight="1">
      <c r="A43" s="16" t="s">
        <v>75</v>
      </c>
      <c r="B43" s="17" t="s">
        <v>30</v>
      </c>
      <c r="C43" s="17" t="s">
        <v>33</v>
      </c>
      <c r="D43" s="17" t="s">
        <v>69</v>
      </c>
      <c r="E43" s="17" t="s">
        <v>74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 t="s">
        <v>40</v>
      </c>
      <c r="U43" s="17"/>
      <c r="V43" s="18"/>
      <c r="W43" s="18"/>
      <c r="X43" s="18"/>
      <c r="Y43" s="18"/>
      <c r="Z43" s="16" t="s">
        <v>75</v>
      </c>
      <c r="AA43" s="49"/>
      <c r="AB43" s="49"/>
      <c r="AC43" s="49"/>
      <c r="AD43" s="49"/>
      <c r="AE43" s="49"/>
      <c r="AF43" s="49"/>
      <c r="AG43" s="49"/>
      <c r="AH43" s="49"/>
      <c r="AI43" s="49"/>
      <c r="AJ43" s="49">
        <v>509320.69</v>
      </c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17" t="s">
        <v>75</v>
      </c>
      <c r="AZ43" s="50">
        <v>72000</v>
      </c>
      <c r="BA43" s="51">
        <v>0</v>
      </c>
      <c r="BB43" s="52">
        <f t="shared" si="0"/>
        <v>72000</v>
      </c>
      <c r="BC43" s="53">
        <f t="shared" si="1"/>
        <v>14.13647656842686</v>
      </c>
      <c r="BD43" s="52">
        <f t="shared" si="2"/>
        <v>-437320.69</v>
      </c>
    </row>
    <row r="44" spans="1:56" ht="34.5" customHeight="1">
      <c r="A44" s="13" t="s">
        <v>76</v>
      </c>
      <c r="B44" s="14" t="s">
        <v>30</v>
      </c>
      <c r="C44" s="14" t="s">
        <v>33</v>
      </c>
      <c r="D44" s="14" t="s">
        <v>69</v>
      </c>
      <c r="E44" s="14" t="s">
        <v>77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5"/>
      <c r="W44" s="15"/>
      <c r="X44" s="15"/>
      <c r="Y44" s="15"/>
      <c r="Z44" s="13" t="s">
        <v>76</v>
      </c>
      <c r="AA44" s="44"/>
      <c r="AB44" s="44"/>
      <c r="AC44" s="44"/>
      <c r="AD44" s="44"/>
      <c r="AE44" s="44"/>
      <c r="AF44" s="44"/>
      <c r="AG44" s="44"/>
      <c r="AH44" s="44"/>
      <c r="AI44" s="44"/>
      <c r="AJ44" s="44">
        <v>100000</v>
      </c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14" t="s">
        <v>76</v>
      </c>
      <c r="AZ44" s="45">
        <f>AZ45</f>
        <v>0</v>
      </c>
      <c r="BA44" s="46">
        <v>0</v>
      </c>
      <c r="BB44" s="47">
        <f t="shared" si="0"/>
        <v>0</v>
      </c>
      <c r="BC44" s="48">
        <f t="shared" si="1"/>
        <v>0</v>
      </c>
      <c r="BD44" s="47">
        <f t="shared" si="2"/>
        <v>-100000</v>
      </c>
    </row>
    <row r="45" spans="1:56" ht="82.5" customHeight="1">
      <c r="A45" s="16" t="s">
        <v>78</v>
      </c>
      <c r="B45" s="17" t="s">
        <v>30</v>
      </c>
      <c r="C45" s="17" t="s">
        <v>33</v>
      </c>
      <c r="D45" s="17" t="s">
        <v>69</v>
      </c>
      <c r="E45" s="17" t="s">
        <v>77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 t="s">
        <v>40</v>
      </c>
      <c r="U45" s="17"/>
      <c r="V45" s="18"/>
      <c r="W45" s="18"/>
      <c r="X45" s="18"/>
      <c r="Y45" s="18"/>
      <c r="Z45" s="16" t="s">
        <v>78</v>
      </c>
      <c r="AA45" s="49"/>
      <c r="AB45" s="49"/>
      <c r="AC45" s="49"/>
      <c r="AD45" s="49"/>
      <c r="AE45" s="49"/>
      <c r="AF45" s="49"/>
      <c r="AG45" s="49"/>
      <c r="AH45" s="49"/>
      <c r="AI45" s="49"/>
      <c r="AJ45" s="49">
        <v>100000</v>
      </c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17" t="s">
        <v>78</v>
      </c>
      <c r="AZ45" s="50">
        <v>0</v>
      </c>
      <c r="BA45" s="51">
        <v>0</v>
      </c>
      <c r="BB45" s="52">
        <f t="shared" si="0"/>
        <v>0</v>
      </c>
      <c r="BC45" s="53">
        <f t="shared" si="1"/>
        <v>0</v>
      </c>
      <c r="BD45" s="52">
        <f t="shared" si="2"/>
        <v>-100000</v>
      </c>
    </row>
    <row r="46" spans="1:56" ht="60" customHeight="1">
      <c r="A46" s="13" t="s">
        <v>79</v>
      </c>
      <c r="B46" s="14" t="s">
        <v>30</v>
      </c>
      <c r="C46" s="14" t="s">
        <v>33</v>
      </c>
      <c r="D46" s="14" t="s">
        <v>69</v>
      </c>
      <c r="E46" s="14" t="s">
        <v>80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5"/>
      <c r="W46" s="15"/>
      <c r="X46" s="15"/>
      <c r="Y46" s="15"/>
      <c r="Z46" s="13" t="s">
        <v>79</v>
      </c>
      <c r="AA46" s="44"/>
      <c r="AB46" s="44"/>
      <c r="AC46" s="44"/>
      <c r="AD46" s="44"/>
      <c r="AE46" s="44"/>
      <c r="AF46" s="44"/>
      <c r="AG46" s="44"/>
      <c r="AH46" s="44"/>
      <c r="AI46" s="44"/>
      <c r="AJ46" s="44">
        <v>24154</v>
      </c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14" t="s">
        <v>79</v>
      </c>
      <c r="AZ46" s="45">
        <f>AZ47</f>
        <v>24154</v>
      </c>
      <c r="BA46" s="46">
        <v>0</v>
      </c>
      <c r="BB46" s="47">
        <f t="shared" si="0"/>
        <v>24154</v>
      </c>
      <c r="BC46" s="48">
        <f t="shared" si="1"/>
        <v>100</v>
      </c>
      <c r="BD46" s="47">
        <f t="shared" si="2"/>
        <v>0</v>
      </c>
    </row>
    <row r="47" spans="1:56" ht="79.5" customHeight="1">
      <c r="A47" s="16" t="s">
        <v>81</v>
      </c>
      <c r="B47" s="17" t="s">
        <v>30</v>
      </c>
      <c r="C47" s="17" t="s">
        <v>33</v>
      </c>
      <c r="D47" s="17" t="s">
        <v>69</v>
      </c>
      <c r="E47" s="17" t="s">
        <v>80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 t="s">
        <v>49</v>
      </c>
      <c r="U47" s="17"/>
      <c r="V47" s="18"/>
      <c r="W47" s="18"/>
      <c r="X47" s="18"/>
      <c r="Y47" s="18"/>
      <c r="Z47" s="16" t="s">
        <v>81</v>
      </c>
      <c r="AA47" s="49"/>
      <c r="AB47" s="49"/>
      <c r="AC47" s="49"/>
      <c r="AD47" s="49"/>
      <c r="AE47" s="49"/>
      <c r="AF47" s="49"/>
      <c r="AG47" s="49"/>
      <c r="AH47" s="49"/>
      <c r="AI47" s="49"/>
      <c r="AJ47" s="49">
        <v>24154</v>
      </c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17" t="s">
        <v>81</v>
      </c>
      <c r="AZ47" s="50">
        <v>24154</v>
      </c>
      <c r="BA47" s="51">
        <v>0</v>
      </c>
      <c r="BB47" s="52">
        <f t="shared" si="0"/>
        <v>24154</v>
      </c>
      <c r="BC47" s="53">
        <f t="shared" si="1"/>
        <v>100</v>
      </c>
      <c r="BD47" s="52">
        <f t="shared" si="2"/>
        <v>0</v>
      </c>
    </row>
    <row r="48" spans="1:56" ht="91.5" customHeight="1">
      <c r="A48" s="13" t="s">
        <v>82</v>
      </c>
      <c r="B48" s="14" t="s">
        <v>30</v>
      </c>
      <c r="C48" s="14" t="s">
        <v>33</v>
      </c>
      <c r="D48" s="14" t="s">
        <v>69</v>
      </c>
      <c r="E48" s="14" t="s">
        <v>83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5"/>
      <c r="W48" s="15"/>
      <c r="X48" s="15"/>
      <c r="Y48" s="15"/>
      <c r="Z48" s="13" t="s">
        <v>82</v>
      </c>
      <c r="AA48" s="44"/>
      <c r="AB48" s="44"/>
      <c r="AC48" s="44"/>
      <c r="AD48" s="44"/>
      <c r="AE48" s="44"/>
      <c r="AF48" s="44"/>
      <c r="AG48" s="44"/>
      <c r="AH48" s="44"/>
      <c r="AI48" s="44"/>
      <c r="AJ48" s="44">
        <f>AJ49</f>
        <v>139897.49</v>
      </c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14" t="s">
        <v>82</v>
      </c>
      <c r="AZ48" s="45">
        <f>AZ49</f>
        <v>139897.49</v>
      </c>
      <c r="BA48" s="46">
        <v>0</v>
      </c>
      <c r="BB48" s="47">
        <f t="shared" si="0"/>
        <v>139897.49</v>
      </c>
      <c r="BC48" s="48">
        <f t="shared" si="1"/>
        <v>100</v>
      </c>
      <c r="BD48" s="47">
        <f t="shared" si="2"/>
        <v>0</v>
      </c>
    </row>
    <row r="49" spans="1:56" ht="92.25" customHeight="1">
      <c r="A49" s="16" t="s">
        <v>84</v>
      </c>
      <c r="B49" s="17" t="s">
        <v>30</v>
      </c>
      <c r="C49" s="17" t="s">
        <v>33</v>
      </c>
      <c r="D49" s="17" t="s">
        <v>69</v>
      </c>
      <c r="E49" s="17" t="s">
        <v>83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 t="s">
        <v>49</v>
      </c>
      <c r="U49" s="17"/>
      <c r="V49" s="18"/>
      <c r="W49" s="18"/>
      <c r="X49" s="18"/>
      <c r="Y49" s="18"/>
      <c r="Z49" s="16" t="s">
        <v>84</v>
      </c>
      <c r="AA49" s="49"/>
      <c r="AB49" s="49"/>
      <c r="AC49" s="49"/>
      <c r="AD49" s="49"/>
      <c r="AE49" s="49"/>
      <c r="AF49" s="49"/>
      <c r="AG49" s="49"/>
      <c r="AH49" s="49"/>
      <c r="AI49" s="49"/>
      <c r="AJ49" s="49">
        <v>139897.49</v>
      </c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17" t="s">
        <v>84</v>
      </c>
      <c r="AZ49" s="50">
        <v>139897.49</v>
      </c>
      <c r="BA49" s="51">
        <v>0</v>
      </c>
      <c r="BB49" s="52">
        <f t="shared" si="0"/>
        <v>139897.49</v>
      </c>
      <c r="BC49" s="53">
        <f t="shared" si="1"/>
        <v>100</v>
      </c>
      <c r="BD49" s="52">
        <f t="shared" si="2"/>
        <v>0</v>
      </c>
    </row>
    <row r="50" spans="1:56" s="6" customFormat="1" ht="82.5" customHeight="1">
      <c r="A50" s="10" t="s">
        <v>136</v>
      </c>
      <c r="B50" s="11" t="s">
        <v>30</v>
      </c>
      <c r="C50" s="11" t="s">
        <v>137</v>
      </c>
      <c r="D50" s="11" t="s">
        <v>50</v>
      </c>
      <c r="E50" s="11" t="s">
        <v>138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21"/>
      <c r="V50" s="22"/>
      <c r="W50" s="22"/>
      <c r="X50" s="22"/>
      <c r="Y50" s="22"/>
      <c r="Z50" s="23"/>
      <c r="AA50" s="58"/>
      <c r="AB50" s="54"/>
      <c r="AC50" s="54"/>
      <c r="AD50" s="54"/>
      <c r="AE50" s="54"/>
      <c r="AF50" s="54"/>
      <c r="AG50" s="54"/>
      <c r="AH50" s="54"/>
      <c r="AI50" s="54"/>
      <c r="AJ50" s="58">
        <f>AJ51</f>
        <v>45830.22</v>
      </c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21"/>
      <c r="AZ50" s="41">
        <v>0</v>
      </c>
      <c r="BA50" s="42">
        <v>0</v>
      </c>
      <c r="BB50" s="41">
        <f t="shared" si="0"/>
        <v>0</v>
      </c>
      <c r="BC50" s="43">
        <f t="shared" si="1"/>
        <v>0</v>
      </c>
      <c r="BD50" s="41">
        <f t="shared" si="2"/>
        <v>-45830.22</v>
      </c>
    </row>
    <row r="51" spans="1:56" ht="53.25" customHeight="1">
      <c r="A51" s="27" t="s">
        <v>163</v>
      </c>
      <c r="B51" s="14" t="s">
        <v>30</v>
      </c>
      <c r="C51" s="14" t="s">
        <v>137</v>
      </c>
      <c r="D51" s="14" t="s">
        <v>50</v>
      </c>
      <c r="E51" s="14" t="s">
        <v>140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7"/>
      <c r="V51" s="18"/>
      <c r="W51" s="18"/>
      <c r="X51" s="18"/>
      <c r="Y51" s="18"/>
      <c r="Z51" s="16"/>
      <c r="AA51" s="59"/>
      <c r="AB51" s="49"/>
      <c r="AC51" s="49"/>
      <c r="AD51" s="49"/>
      <c r="AE51" s="49"/>
      <c r="AF51" s="49"/>
      <c r="AG51" s="49"/>
      <c r="AH51" s="49"/>
      <c r="AI51" s="49"/>
      <c r="AJ51" s="59">
        <f>AJ52</f>
        <v>45830.22</v>
      </c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17"/>
      <c r="AZ51" s="45">
        <v>0</v>
      </c>
      <c r="BA51" s="46">
        <v>0</v>
      </c>
      <c r="BB51" s="47">
        <f t="shared" si="0"/>
        <v>0</v>
      </c>
      <c r="BC51" s="48">
        <f t="shared" si="1"/>
        <v>0</v>
      </c>
      <c r="BD51" s="47">
        <f t="shared" si="2"/>
        <v>-45830.22</v>
      </c>
    </row>
    <row r="52" spans="1:56" ht="39" customHeight="1">
      <c r="A52" s="13" t="s">
        <v>141</v>
      </c>
      <c r="B52" s="14" t="s">
        <v>30</v>
      </c>
      <c r="C52" s="14" t="s">
        <v>137</v>
      </c>
      <c r="D52" s="14" t="s">
        <v>50</v>
      </c>
      <c r="E52" s="14" t="s">
        <v>142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7"/>
      <c r="V52" s="18"/>
      <c r="W52" s="18"/>
      <c r="X52" s="18"/>
      <c r="Y52" s="18"/>
      <c r="Z52" s="16"/>
      <c r="AA52" s="59"/>
      <c r="AB52" s="49"/>
      <c r="AC52" s="49"/>
      <c r="AD52" s="49"/>
      <c r="AE52" s="49"/>
      <c r="AF52" s="49"/>
      <c r="AG52" s="49"/>
      <c r="AH52" s="49"/>
      <c r="AI52" s="49"/>
      <c r="AJ52" s="59">
        <f>AJ53</f>
        <v>45830.22</v>
      </c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17"/>
      <c r="AZ52" s="45">
        <v>0</v>
      </c>
      <c r="BA52" s="46">
        <v>0</v>
      </c>
      <c r="BB52" s="47">
        <f t="shared" si="0"/>
        <v>0</v>
      </c>
      <c r="BC52" s="48">
        <f t="shared" si="1"/>
        <v>0</v>
      </c>
      <c r="BD52" s="47">
        <f t="shared" si="2"/>
        <v>-45830.22</v>
      </c>
    </row>
    <row r="53" spans="1:56" ht="68.25" customHeight="1">
      <c r="A53" s="29" t="s">
        <v>143</v>
      </c>
      <c r="B53" s="17" t="s">
        <v>30</v>
      </c>
      <c r="C53" s="17" t="s">
        <v>137</v>
      </c>
      <c r="D53" s="17" t="s">
        <v>50</v>
      </c>
      <c r="E53" s="17" t="s">
        <v>142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 t="s">
        <v>40</v>
      </c>
      <c r="U53" s="17"/>
      <c r="V53" s="18"/>
      <c r="W53" s="18"/>
      <c r="X53" s="18"/>
      <c r="Y53" s="18"/>
      <c r="Z53" s="16"/>
      <c r="AA53" s="49"/>
      <c r="AB53" s="49"/>
      <c r="AC53" s="49"/>
      <c r="AD53" s="49"/>
      <c r="AE53" s="49"/>
      <c r="AF53" s="49"/>
      <c r="AG53" s="49"/>
      <c r="AH53" s="49"/>
      <c r="AI53" s="49"/>
      <c r="AJ53" s="49">
        <v>45830.22</v>
      </c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17"/>
      <c r="AZ53" s="50">
        <v>0</v>
      </c>
      <c r="BA53" s="51">
        <v>0</v>
      </c>
      <c r="BB53" s="52">
        <f t="shared" si="0"/>
        <v>0</v>
      </c>
      <c r="BC53" s="53">
        <f t="shared" si="1"/>
        <v>0</v>
      </c>
      <c r="BD53" s="52">
        <f t="shared" si="2"/>
        <v>-45830.22</v>
      </c>
    </row>
    <row r="54" spans="1:56" s="6" customFormat="1" ht="65.25" customHeight="1">
      <c r="A54" s="10" t="s">
        <v>136</v>
      </c>
      <c r="B54" s="35" t="s">
        <v>30</v>
      </c>
      <c r="C54" s="11" t="s">
        <v>137</v>
      </c>
      <c r="D54" s="11" t="s">
        <v>51</v>
      </c>
      <c r="E54" s="11" t="s">
        <v>138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2"/>
      <c r="W54" s="22"/>
      <c r="X54" s="22"/>
      <c r="Y54" s="22"/>
      <c r="Z54" s="23"/>
      <c r="AA54" s="54"/>
      <c r="AB54" s="54"/>
      <c r="AC54" s="54"/>
      <c r="AD54" s="54"/>
      <c r="AE54" s="54"/>
      <c r="AF54" s="54"/>
      <c r="AG54" s="54"/>
      <c r="AH54" s="54"/>
      <c r="AI54" s="54"/>
      <c r="AJ54" s="55">
        <f>AJ55</f>
        <v>120072.94</v>
      </c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35"/>
      <c r="AZ54" s="41">
        <f>AZ55</f>
        <v>0</v>
      </c>
      <c r="BA54" s="42">
        <v>0</v>
      </c>
      <c r="BB54" s="41">
        <f t="shared" si="0"/>
        <v>0</v>
      </c>
      <c r="BC54" s="43">
        <f t="shared" si="1"/>
        <v>0</v>
      </c>
      <c r="BD54" s="41">
        <f t="shared" si="2"/>
        <v>-120072.94</v>
      </c>
    </row>
    <row r="55" spans="1:56" ht="35.25" customHeight="1">
      <c r="A55" s="13" t="s">
        <v>149</v>
      </c>
      <c r="B55" s="34" t="s">
        <v>30</v>
      </c>
      <c r="C55" s="14" t="s">
        <v>137</v>
      </c>
      <c r="D55" s="14" t="s">
        <v>51</v>
      </c>
      <c r="E55" s="14" t="s">
        <v>150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7"/>
      <c r="V55" s="18"/>
      <c r="W55" s="18"/>
      <c r="X55" s="18"/>
      <c r="Y55" s="18"/>
      <c r="Z55" s="16"/>
      <c r="AA55" s="49"/>
      <c r="AB55" s="49"/>
      <c r="AC55" s="49"/>
      <c r="AD55" s="49"/>
      <c r="AE55" s="49"/>
      <c r="AF55" s="49"/>
      <c r="AG55" s="49"/>
      <c r="AH55" s="49"/>
      <c r="AI55" s="49"/>
      <c r="AJ55" s="56">
        <f>AJ56</f>
        <v>120072.94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34"/>
      <c r="AZ55" s="45">
        <f>AZ56</f>
        <v>0</v>
      </c>
      <c r="BA55" s="46">
        <v>0</v>
      </c>
      <c r="BB55" s="47">
        <f t="shared" si="0"/>
        <v>0</v>
      </c>
      <c r="BC55" s="48">
        <f t="shared" si="1"/>
        <v>0</v>
      </c>
      <c r="BD55" s="47">
        <f t="shared" si="2"/>
        <v>-120072.94</v>
      </c>
    </row>
    <row r="56" spans="1:56" ht="36.75" customHeight="1">
      <c r="A56" s="13" t="s">
        <v>151</v>
      </c>
      <c r="B56" s="34" t="s">
        <v>30</v>
      </c>
      <c r="C56" s="14" t="s">
        <v>137</v>
      </c>
      <c r="D56" s="14" t="s">
        <v>51</v>
      </c>
      <c r="E56" s="14" t="s">
        <v>152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7"/>
      <c r="V56" s="18"/>
      <c r="W56" s="18"/>
      <c r="X56" s="18"/>
      <c r="Y56" s="18"/>
      <c r="Z56" s="16"/>
      <c r="AA56" s="49"/>
      <c r="AB56" s="49"/>
      <c r="AC56" s="49"/>
      <c r="AD56" s="49"/>
      <c r="AE56" s="49"/>
      <c r="AF56" s="49"/>
      <c r="AG56" s="49"/>
      <c r="AH56" s="49"/>
      <c r="AI56" s="49"/>
      <c r="AJ56" s="56">
        <f>AJ57</f>
        <v>120072.94</v>
      </c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34"/>
      <c r="AZ56" s="45">
        <f>AZ57</f>
        <v>0</v>
      </c>
      <c r="BA56" s="46">
        <v>0</v>
      </c>
      <c r="BB56" s="47">
        <f t="shared" si="0"/>
        <v>0</v>
      </c>
      <c r="BC56" s="48">
        <f t="shared" si="1"/>
        <v>0</v>
      </c>
      <c r="BD56" s="47">
        <f t="shared" si="2"/>
        <v>-120072.94</v>
      </c>
    </row>
    <row r="57" spans="1:56" ht="67.5" customHeight="1">
      <c r="A57" s="16" t="s">
        <v>153</v>
      </c>
      <c r="B57" s="30" t="s">
        <v>30</v>
      </c>
      <c r="C57" s="17" t="s">
        <v>137</v>
      </c>
      <c r="D57" s="17" t="s">
        <v>51</v>
      </c>
      <c r="E57" s="17" t="s">
        <v>152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 t="s">
        <v>40</v>
      </c>
      <c r="U57" s="17"/>
      <c r="V57" s="18"/>
      <c r="W57" s="18"/>
      <c r="X57" s="18"/>
      <c r="Y57" s="18"/>
      <c r="Z57" s="16"/>
      <c r="AA57" s="49"/>
      <c r="AB57" s="49"/>
      <c r="AC57" s="49"/>
      <c r="AD57" s="49"/>
      <c r="AE57" s="49"/>
      <c r="AF57" s="49"/>
      <c r="AG57" s="49"/>
      <c r="AH57" s="49"/>
      <c r="AI57" s="49"/>
      <c r="AJ57" s="49">
        <v>120072.94</v>
      </c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17"/>
      <c r="AZ57" s="50">
        <v>0</v>
      </c>
      <c r="BA57" s="51">
        <v>0</v>
      </c>
      <c r="BB57" s="52">
        <f t="shared" si="0"/>
        <v>0</v>
      </c>
      <c r="BC57" s="53">
        <f t="shared" si="1"/>
        <v>0</v>
      </c>
      <c r="BD57" s="47">
        <f t="shared" si="2"/>
        <v>-120072.94</v>
      </c>
    </row>
    <row r="58" spans="1:56" s="6" customFormat="1" ht="69" customHeight="1">
      <c r="A58" s="10" t="s">
        <v>85</v>
      </c>
      <c r="B58" s="11" t="s">
        <v>30</v>
      </c>
      <c r="C58" s="11" t="s">
        <v>86</v>
      </c>
      <c r="D58" s="11" t="s">
        <v>32</v>
      </c>
      <c r="E58" s="11" t="s">
        <v>87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2"/>
      <c r="W58" s="12"/>
      <c r="X58" s="12"/>
      <c r="Y58" s="12"/>
      <c r="Z58" s="10" t="s">
        <v>85</v>
      </c>
      <c r="AA58" s="40"/>
      <c r="AB58" s="40"/>
      <c r="AC58" s="40"/>
      <c r="AD58" s="40"/>
      <c r="AE58" s="40"/>
      <c r="AF58" s="40"/>
      <c r="AG58" s="40"/>
      <c r="AH58" s="40"/>
      <c r="AI58" s="40"/>
      <c r="AJ58" s="40">
        <f>AJ59</f>
        <v>1191350.27</v>
      </c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11" t="s">
        <v>85</v>
      </c>
      <c r="AZ58" s="41">
        <f>AZ59</f>
        <v>1171179.4700000002</v>
      </c>
      <c r="BA58" s="42">
        <v>0</v>
      </c>
      <c r="BB58" s="41">
        <f t="shared" si="0"/>
        <v>1171179.4700000002</v>
      </c>
      <c r="BC58" s="43">
        <f t="shared" si="1"/>
        <v>98.30689592238897</v>
      </c>
      <c r="BD58" s="41">
        <f t="shared" si="2"/>
        <v>-20170.799999999814</v>
      </c>
    </row>
    <row r="59" spans="1:56" ht="34.5" customHeight="1">
      <c r="A59" s="13" t="s">
        <v>88</v>
      </c>
      <c r="B59" s="14" t="s">
        <v>30</v>
      </c>
      <c r="C59" s="14" t="s">
        <v>86</v>
      </c>
      <c r="D59" s="14" t="s">
        <v>32</v>
      </c>
      <c r="E59" s="14" t="s">
        <v>89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5"/>
      <c r="W59" s="15"/>
      <c r="X59" s="15"/>
      <c r="Y59" s="15"/>
      <c r="Z59" s="13" t="s">
        <v>88</v>
      </c>
      <c r="AA59" s="44"/>
      <c r="AB59" s="44"/>
      <c r="AC59" s="44"/>
      <c r="AD59" s="44"/>
      <c r="AE59" s="44"/>
      <c r="AF59" s="44"/>
      <c r="AG59" s="44"/>
      <c r="AH59" s="44"/>
      <c r="AI59" s="44"/>
      <c r="AJ59" s="44">
        <f>AJ60</f>
        <v>1191350.27</v>
      </c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14" t="s">
        <v>88</v>
      </c>
      <c r="AZ59" s="45">
        <f>AZ60</f>
        <v>1171179.4700000002</v>
      </c>
      <c r="BA59" s="46">
        <v>0</v>
      </c>
      <c r="BB59" s="47">
        <f t="shared" si="0"/>
        <v>1171179.4700000002</v>
      </c>
      <c r="BC59" s="48">
        <f t="shared" si="1"/>
        <v>98.30689592238897</v>
      </c>
      <c r="BD59" s="47">
        <f t="shared" si="2"/>
        <v>-20170.799999999814</v>
      </c>
    </row>
    <row r="60" spans="1:56" ht="51" customHeight="1">
      <c r="A60" s="13" t="s">
        <v>90</v>
      </c>
      <c r="B60" s="14" t="s">
        <v>30</v>
      </c>
      <c r="C60" s="14" t="s">
        <v>86</v>
      </c>
      <c r="D60" s="14" t="s">
        <v>32</v>
      </c>
      <c r="E60" s="14" t="s">
        <v>91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5"/>
      <c r="W60" s="15"/>
      <c r="X60" s="15"/>
      <c r="Y60" s="15"/>
      <c r="Z60" s="13" t="s">
        <v>90</v>
      </c>
      <c r="AA60" s="44"/>
      <c r="AB60" s="44"/>
      <c r="AC60" s="44"/>
      <c r="AD60" s="44"/>
      <c r="AE60" s="44"/>
      <c r="AF60" s="44"/>
      <c r="AG60" s="44"/>
      <c r="AH60" s="44"/>
      <c r="AI60" s="44"/>
      <c r="AJ60" s="44">
        <f>AJ61+AJ62</f>
        <v>1191350.27</v>
      </c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14" t="s">
        <v>90</v>
      </c>
      <c r="AZ60" s="45">
        <f>AZ61+AZ62</f>
        <v>1171179.4700000002</v>
      </c>
      <c r="BA60" s="46">
        <v>0</v>
      </c>
      <c r="BB60" s="47">
        <f t="shared" si="0"/>
        <v>1171179.4700000002</v>
      </c>
      <c r="BC60" s="48">
        <f t="shared" si="1"/>
        <v>98.30689592238897</v>
      </c>
      <c r="BD60" s="47">
        <f t="shared" si="2"/>
        <v>-20170.799999999814</v>
      </c>
    </row>
    <row r="61" spans="1:56" ht="144.75" customHeight="1">
      <c r="A61" s="28" t="s">
        <v>92</v>
      </c>
      <c r="B61" s="17" t="s">
        <v>30</v>
      </c>
      <c r="C61" s="17" t="s">
        <v>86</v>
      </c>
      <c r="D61" s="17" t="s">
        <v>32</v>
      </c>
      <c r="E61" s="17" t="s">
        <v>91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 t="s">
        <v>57</v>
      </c>
      <c r="U61" s="17"/>
      <c r="V61" s="18"/>
      <c r="W61" s="18"/>
      <c r="X61" s="18"/>
      <c r="Y61" s="18"/>
      <c r="Z61" s="28" t="s">
        <v>92</v>
      </c>
      <c r="AA61" s="49"/>
      <c r="AB61" s="49"/>
      <c r="AC61" s="49"/>
      <c r="AD61" s="49"/>
      <c r="AE61" s="49"/>
      <c r="AF61" s="49"/>
      <c r="AG61" s="49"/>
      <c r="AH61" s="49"/>
      <c r="AI61" s="49"/>
      <c r="AJ61" s="49">
        <v>585439.93</v>
      </c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57" t="s">
        <v>92</v>
      </c>
      <c r="AZ61" s="50">
        <v>585438.93</v>
      </c>
      <c r="BA61" s="51">
        <v>0</v>
      </c>
      <c r="BB61" s="52">
        <f t="shared" si="0"/>
        <v>585438.93</v>
      </c>
      <c r="BC61" s="53">
        <f t="shared" si="1"/>
        <v>99.99982918828239</v>
      </c>
      <c r="BD61" s="52">
        <f t="shared" si="2"/>
        <v>-1</v>
      </c>
    </row>
    <row r="62" spans="1:56" ht="81.75" customHeight="1">
      <c r="A62" s="16" t="s">
        <v>93</v>
      </c>
      <c r="B62" s="17" t="s">
        <v>30</v>
      </c>
      <c r="C62" s="17" t="s">
        <v>86</v>
      </c>
      <c r="D62" s="17" t="s">
        <v>32</v>
      </c>
      <c r="E62" s="17" t="s">
        <v>91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 t="s">
        <v>40</v>
      </c>
      <c r="U62" s="17"/>
      <c r="V62" s="18"/>
      <c r="W62" s="18"/>
      <c r="X62" s="18"/>
      <c r="Y62" s="18"/>
      <c r="Z62" s="16" t="s">
        <v>93</v>
      </c>
      <c r="AA62" s="49"/>
      <c r="AB62" s="49"/>
      <c r="AC62" s="49"/>
      <c r="AD62" s="49"/>
      <c r="AE62" s="49"/>
      <c r="AF62" s="49"/>
      <c r="AG62" s="49"/>
      <c r="AH62" s="49"/>
      <c r="AI62" s="49"/>
      <c r="AJ62" s="49">
        <v>605910.34</v>
      </c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17" t="s">
        <v>93</v>
      </c>
      <c r="AZ62" s="50">
        <v>585740.54</v>
      </c>
      <c r="BA62" s="51">
        <v>0</v>
      </c>
      <c r="BB62" s="52">
        <f t="shared" si="0"/>
        <v>585740.54</v>
      </c>
      <c r="BC62" s="53">
        <f t="shared" si="1"/>
        <v>96.67115765015663</v>
      </c>
      <c r="BD62" s="52">
        <f t="shared" si="2"/>
        <v>-20169.79999999993</v>
      </c>
    </row>
    <row r="63" spans="1:56" s="6" customFormat="1" ht="67.5" customHeight="1">
      <c r="A63" s="24" t="s">
        <v>164</v>
      </c>
      <c r="B63" s="11" t="s">
        <v>30</v>
      </c>
      <c r="C63" s="11" t="s">
        <v>59</v>
      </c>
      <c r="D63" s="11" t="s">
        <v>32</v>
      </c>
      <c r="E63" s="11" t="s">
        <v>34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2"/>
      <c r="W63" s="12"/>
      <c r="X63" s="12"/>
      <c r="Y63" s="12"/>
      <c r="Z63" s="10" t="s">
        <v>31</v>
      </c>
      <c r="AA63" s="40"/>
      <c r="AB63" s="40"/>
      <c r="AC63" s="40"/>
      <c r="AD63" s="40"/>
      <c r="AE63" s="40"/>
      <c r="AF63" s="40"/>
      <c r="AG63" s="40"/>
      <c r="AH63" s="40"/>
      <c r="AI63" s="40"/>
      <c r="AJ63" s="40">
        <v>18402.96</v>
      </c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11" t="s">
        <v>31</v>
      </c>
      <c r="AZ63" s="41">
        <f>AZ64</f>
        <v>18402.96</v>
      </c>
      <c r="BA63" s="42">
        <v>0</v>
      </c>
      <c r="BB63" s="41">
        <f t="shared" si="0"/>
        <v>18402.96</v>
      </c>
      <c r="BC63" s="43">
        <f t="shared" si="1"/>
        <v>100</v>
      </c>
      <c r="BD63" s="41">
        <f t="shared" si="2"/>
        <v>0</v>
      </c>
    </row>
    <row r="64" spans="1:56" ht="51" customHeight="1">
      <c r="A64" s="13" t="s">
        <v>94</v>
      </c>
      <c r="B64" s="14" t="s">
        <v>30</v>
      </c>
      <c r="C64" s="14" t="s">
        <v>59</v>
      </c>
      <c r="D64" s="14" t="s">
        <v>32</v>
      </c>
      <c r="E64" s="14" t="s">
        <v>95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5"/>
      <c r="W64" s="15"/>
      <c r="X64" s="15"/>
      <c r="Y64" s="15"/>
      <c r="Z64" s="13" t="s">
        <v>94</v>
      </c>
      <c r="AA64" s="44"/>
      <c r="AB64" s="44"/>
      <c r="AC64" s="44"/>
      <c r="AD64" s="44"/>
      <c r="AE64" s="44"/>
      <c r="AF64" s="44"/>
      <c r="AG64" s="44"/>
      <c r="AH64" s="44"/>
      <c r="AI64" s="44"/>
      <c r="AJ64" s="44">
        <v>18402.96</v>
      </c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14" t="s">
        <v>94</v>
      </c>
      <c r="AZ64" s="45">
        <f>AZ65</f>
        <v>18402.96</v>
      </c>
      <c r="BA64" s="46">
        <v>0</v>
      </c>
      <c r="BB64" s="47">
        <f t="shared" si="0"/>
        <v>18402.96</v>
      </c>
      <c r="BC64" s="48">
        <f t="shared" si="1"/>
        <v>100</v>
      </c>
      <c r="BD64" s="47">
        <f t="shared" si="2"/>
        <v>0</v>
      </c>
    </row>
    <row r="65" spans="1:56" ht="45" customHeight="1">
      <c r="A65" s="13" t="s">
        <v>96</v>
      </c>
      <c r="B65" s="14" t="s">
        <v>30</v>
      </c>
      <c r="C65" s="14" t="s">
        <v>59</v>
      </c>
      <c r="D65" s="14" t="s">
        <v>32</v>
      </c>
      <c r="E65" s="14" t="s">
        <v>97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5"/>
      <c r="W65" s="15"/>
      <c r="X65" s="15"/>
      <c r="Y65" s="15"/>
      <c r="Z65" s="13" t="s">
        <v>96</v>
      </c>
      <c r="AA65" s="44"/>
      <c r="AB65" s="44"/>
      <c r="AC65" s="44"/>
      <c r="AD65" s="44"/>
      <c r="AE65" s="44"/>
      <c r="AF65" s="44"/>
      <c r="AG65" s="44"/>
      <c r="AH65" s="44"/>
      <c r="AI65" s="44"/>
      <c r="AJ65" s="44">
        <v>18402.96</v>
      </c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14" t="s">
        <v>96</v>
      </c>
      <c r="AZ65" s="45">
        <f>AZ66</f>
        <v>18402.96</v>
      </c>
      <c r="BA65" s="46">
        <v>0</v>
      </c>
      <c r="BB65" s="47">
        <f t="shared" si="0"/>
        <v>18402.96</v>
      </c>
      <c r="BC65" s="48">
        <f t="shared" si="1"/>
        <v>100</v>
      </c>
      <c r="BD65" s="47">
        <f t="shared" si="2"/>
        <v>0</v>
      </c>
    </row>
    <row r="66" spans="1:56" ht="58.5" customHeight="1">
      <c r="A66" s="16" t="s">
        <v>98</v>
      </c>
      <c r="B66" s="17" t="s">
        <v>30</v>
      </c>
      <c r="C66" s="17" t="s">
        <v>59</v>
      </c>
      <c r="D66" s="17" t="s">
        <v>32</v>
      </c>
      <c r="E66" s="17" t="s">
        <v>97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 t="s">
        <v>99</v>
      </c>
      <c r="U66" s="17"/>
      <c r="V66" s="18"/>
      <c r="W66" s="18"/>
      <c r="X66" s="18"/>
      <c r="Y66" s="18"/>
      <c r="Z66" s="16" t="s">
        <v>98</v>
      </c>
      <c r="AA66" s="49"/>
      <c r="AB66" s="49"/>
      <c r="AC66" s="49"/>
      <c r="AD66" s="49"/>
      <c r="AE66" s="49"/>
      <c r="AF66" s="49"/>
      <c r="AG66" s="49"/>
      <c r="AH66" s="49"/>
      <c r="AI66" s="49"/>
      <c r="AJ66" s="49">
        <v>18402.96</v>
      </c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17" t="s">
        <v>98</v>
      </c>
      <c r="AZ66" s="50">
        <v>18402.96</v>
      </c>
      <c r="BA66" s="51">
        <v>0</v>
      </c>
      <c r="BB66" s="52">
        <f t="shared" si="0"/>
        <v>18402.96</v>
      </c>
      <c r="BC66" s="53">
        <f t="shared" si="1"/>
        <v>100</v>
      </c>
      <c r="BD66" s="52">
        <f t="shared" si="2"/>
        <v>0</v>
      </c>
    </row>
    <row r="67" spans="1:56" s="5" customFormat="1" ht="33.75" customHeight="1">
      <c r="A67" s="7" t="s">
        <v>100</v>
      </c>
      <c r="B67" s="8" t="s">
        <v>101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9"/>
      <c r="W67" s="9"/>
      <c r="X67" s="9"/>
      <c r="Y67" s="9"/>
      <c r="Z67" s="7" t="s">
        <v>100</v>
      </c>
      <c r="AA67" s="36">
        <v>5795800</v>
      </c>
      <c r="AB67" s="36"/>
      <c r="AC67" s="36"/>
      <c r="AD67" s="36"/>
      <c r="AE67" s="36"/>
      <c r="AF67" s="36"/>
      <c r="AG67" s="36"/>
      <c r="AH67" s="36"/>
      <c r="AI67" s="36"/>
      <c r="AJ67" s="36">
        <f>AJ68+AJ72+AJ98+AJ113+AJ117+AJ130+AJ140+AJ145+AJ161+AJ172</f>
        <v>5021670.989999999</v>
      </c>
      <c r="AK67" s="36"/>
      <c r="AL67" s="36"/>
      <c r="AM67" s="36"/>
      <c r="AN67" s="36"/>
      <c r="AO67" s="36">
        <v>5427728</v>
      </c>
      <c r="AP67" s="36"/>
      <c r="AQ67" s="36"/>
      <c r="AR67" s="36"/>
      <c r="AS67" s="36"/>
      <c r="AT67" s="36">
        <v>5405215</v>
      </c>
      <c r="AU67" s="36"/>
      <c r="AV67" s="36"/>
      <c r="AW67" s="36"/>
      <c r="AX67" s="36"/>
      <c r="AY67" s="8" t="s">
        <v>100</v>
      </c>
      <c r="AZ67" s="37">
        <f>AZ68+AZ72+AZ98+AZ113+AZ117+AZ130+AZ140+AZ145+AZ161+AZ172</f>
        <v>5020019.19</v>
      </c>
      <c r="BA67" s="38">
        <f aca="true" t="shared" si="3" ref="BA67:BA76">AZ67/AA67*100</f>
        <v>86.61477604472205</v>
      </c>
      <c r="BB67" s="37">
        <f t="shared" si="0"/>
        <v>-775780.8099999996</v>
      </c>
      <c r="BC67" s="39">
        <f t="shared" si="1"/>
        <v>99.96710656665306</v>
      </c>
      <c r="BD67" s="37">
        <f t="shared" si="2"/>
        <v>-1651.7999999988824</v>
      </c>
    </row>
    <row r="68" spans="1:56" s="6" customFormat="1" ht="85.5" customHeight="1">
      <c r="A68" s="24" t="s">
        <v>164</v>
      </c>
      <c r="B68" s="11" t="s">
        <v>101</v>
      </c>
      <c r="C68" s="11" t="s">
        <v>32</v>
      </c>
      <c r="D68" s="11" t="s">
        <v>50</v>
      </c>
      <c r="E68" s="11" t="s">
        <v>34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2"/>
      <c r="W68" s="12"/>
      <c r="X68" s="12"/>
      <c r="Y68" s="12"/>
      <c r="Z68" s="10" t="s">
        <v>31</v>
      </c>
      <c r="AA68" s="40">
        <v>600000</v>
      </c>
      <c r="AB68" s="40"/>
      <c r="AC68" s="40"/>
      <c r="AD68" s="40"/>
      <c r="AE68" s="40"/>
      <c r="AF68" s="40"/>
      <c r="AG68" s="40"/>
      <c r="AH68" s="40"/>
      <c r="AI68" s="40"/>
      <c r="AJ68" s="40">
        <f>AJ69</f>
        <v>641121.94</v>
      </c>
      <c r="AK68" s="40"/>
      <c r="AL68" s="40"/>
      <c r="AM68" s="40"/>
      <c r="AN68" s="40"/>
      <c r="AO68" s="40">
        <v>600000</v>
      </c>
      <c r="AP68" s="40"/>
      <c r="AQ68" s="40"/>
      <c r="AR68" s="40"/>
      <c r="AS68" s="40"/>
      <c r="AT68" s="40">
        <v>600000</v>
      </c>
      <c r="AU68" s="40"/>
      <c r="AV68" s="40"/>
      <c r="AW68" s="40"/>
      <c r="AX68" s="40"/>
      <c r="AY68" s="11" t="s">
        <v>31</v>
      </c>
      <c r="AZ68" s="41">
        <f>AZ69</f>
        <v>641121.94</v>
      </c>
      <c r="BA68" s="42">
        <f t="shared" si="3"/>
        <v>106.85365666666667</v>
      </c>
      <c r="BB68" s="41">
        <f t="shared" si="0"/>
        <v>41121.939999999944</v>
      </c>
      <c r="BC68" s="43">
        <f t="shared" si="1"/>
        <v>100</v>
      </c>
      <c r="BD68" s="41">
        <f t="shared" si="2"/>
        <v>0</v>
      </c>
    </row>
    <row r="69" spans="1:56" ht="51" customHeight="1">
      <c r="A69" s="13" t="s">
        <v>35</v>
      </c>
      <c r="B69" s="14" t="s">
        <v>101</v>
      </c>
      <c r="C69" s="14" t="s">
        <v>32</v>
      </c>
      <c r="D69" s="14" t="s">
        <v>50</v>
      </c>
      <c r="E69" s="14" t="s">
        <v>36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5"/>
      <c r="W69" s="15"/>
      <c r="X69" s="15"/>
      <c r="Y69" s="15"/>
      <c r="Z69" s="13" t="s">
        <v>35</v>
      </c>
      <c r="AA69" s="44">
        <v>600000</v>
      </c>
      <c r="AB69" s="44"/>
      <c r="AC69" s="44"/>
      <c r="AD69" s="44"/>
      <c r="AE69" s="44"/>
      <c r="AF69" s="44"/>
      <c r="AG69" s="44"/>
      <c r="AH69" s="44"/>
      <c r="AI69" s="44"/>
      <c r="AJ69" s="44">
        <f>AJ70</f>
        <v>641121.94</v>
      </c>
      <c r="AK69" s="44"/>
      <c r="AL69" s="44"/>
      <c r="AM69" s="44"/>
      <c r="AN69" s="44"/>
      <c r="AO69" s="44">
        <v>600000</v>
      </c>
      <c r="AP69" s="44"/>
      <c r="AQ69" s="44"/>
      <c r="AR69" s="44"/>
      <c r="AS69" s="44"/>
      <c r="AT69" s="44">
        <v>600000</v>
      </c>
      <c r="AU69" s="44"/>
      <c r="AV69" s="44"/>
      <c r="AW69" s="44"/>
      <c r="AX69" s="44"/>
      <c r="AY69" s="14" t="s">
        <v>35</v>
      </c>
      <c r="AZ69" s="45">
        <f>AZ70</f>
        <v>641121.94</v>
      </c>
      <c r="BA69" s="46">
        <f t="shared" si="3"/>
        <v>106.85365666666667</v>
      </c>
      <c r="BB69" s="47">
        <f t="shared" si="0"/>
        <v>41121.939999999944</v>
      </c>
      <c r="BC69" s="48">
        <f t="shared" si="1"/>
        <v>100</v>
      </c>
      <c r="BD69" s="47">
        <f t="shared" si="2"/>
        <v>0</v>
      </c>
    </row>
    <row r="70" spans="1:56" ht="21" customHeight="1">
      <c r="A70" s="13" t="s">
        <v>102</v>
      </c>
      <c r="B70" s="14" t="s">
        <v>101</v>
      </c>
      <c r="C70" s="14" t="s">
        <v>32</v>
      </c>
      <c r="D70" s="14" t="s">
        <v>50</v>
      </c>
      <c r="E70" s="14" t="s">
        <v>103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5"/>
      <c r="W70" s="15"/>
      <c r="X70" s="15"/>
      <c r="Y70" s="15"/>
      <c r="Z70" s="13" t="s">
        <v>102</v>
      </c>
      <c r="AA70" s="44">
        <v>600000</v>
      </c>
      <c r="AB70" s="44"/>
      <c r="AC70" s="44"/>
      <c r="AD70" s="44"/>
      <c r="AE70" s="44"/>
      <c r="AF70" s="44"/>
      <c r="AG70" s="44"/>
      <c r="AH70" s="44"/>
      <c r="AI70" s="44"/>
      <c r="AJ70" s="44">
        <f>AJ71</f>
        <v>641121.94</v>
      </c>
      <c r="AK70" s="44"/>
      <c r="AL70" s="44"/>
      <c r="AM70" s="44"/>
      <c r="AN70" s="44"/>
      <c r="AO70" s="44">
        <v>600000</v>
      </c>
      <c r="AP70" s="44"/>
      <c r="AQ70" s="44"/>
      <c r="AR70" s="44"/>
      <c r="AS70" s="44"/>
      <c r="AT70" s="44">
        <v>600000</v>
      </c>
      <c r="AU70" s="44"/>
      <c r="AV70" s="44"/>
      <c r="AW70" s="44"/>
      <c r="AX70" s="44"/>
      <c r="AY70" s="14" t="s">
        <v>102</v>
      </c>
      <c r="AZ70" s="45">
        <f>AZ71</f>
        <v>641121.94</v>
      </c>
      <c r="BA70" s="46">
        <f t="shared" si="3"/>
        <v>106.85365666666667</v>
      </c>
      <c r="BB70" s="47">
        <f t="shared" si="0"/>
        <v>41121.939999999944</v>
      </c>
      <c r="BC70" s="48">
        <f t="shared" si="1"/>
        <v>100</v>
      </c>
      <c r="BD70" s="47">
        <f t="shared" si="2"/>
        <v>0</v>
      </c>
    </row>
    <row r="71" spans="1:56" ht="113.25" customHeight="1">
      <c r="A71" s="16" t="s">
        <v>104</v>
      </c>
      <c r="B71" s="17" t="s">
        <v>101</v>
      </c>
      <c r="C71" s="17" t="s">
        <v>32</v>
      </c>
      <c r="D71" s="17" t="s">
        <v>50</v>
      </c>
      <c r="E71" s="17" t="s">
        <v>103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 t="s">
        <v>57</v>
      </c>
      <c r="U71" s="17"/>
      <c r="V71" s="18"/>
      <c r="W71" s="18"/>
      <c r="X71" s="18"/>
      <c r="Y71" s="18"/>
      <c r="Z71" s="16" t="s">
        <v>104</v>
      </c>
      <c r="AA71" s="49">
        <v>600000</v>
      </c>
      <c r="AB71" s="49"/>
      <c r="AC71" s="49"/>
      <c r="AD71" s="49"/>
      <c r="AE71" s="49"/>
      <c r="AF71" s="49"/>
      <c r="AG71" s="49"/>
      <c r="AH71" s="49"/>
      <c r="AI71" s="49"/>
      <c r="AJ71" s="49">
        <v>641121.94</v>
      </c>
      <c r="AK71" s="49"/>
      <c r="AL71" s="49"/>
      <c r="AM71" s="49"/>
      <c r="AN71" s="49"/>
      <c r="AO71" s="49">
        <v>600000</v>
      </c>
      <c r="AP71" s="49"/>
      <c r="AQ71" s="49"/>
      <c r="AR71" s="49"/>
      <c r="AS71" s="49"/>
      <c r="AT71" s="49">
        <v>600000</v>
      </c>
      <c r="AU71" s="49"/>
      <c r="AV71" s="49"/>
      <c r="AW71" s="49"/>
      <c r="AX71" s="49"/>
      <c r="AY71" s="17" t="s">
        <v>104</v>
      </c>
      <c r="AZ71" s="50">
        <v>641121.94</v>
      </c>
      <c r="BA71" s="51">
        <f t="shared" si="3"/>
        <v>106.85365666666667</v>
      </c>
      <c r="BB71" s="52">
        <f t="shared" si="0"/>
        <v>41121.939999999944</v>
      </c>
      <c r="BC71" s="53">
        <f t="shared" si="1"/>
        <v>100</v>
      </c>
      <c r="BD71" s="52">
        <f t="shared" si="2"/>
        <v>0</v>
      </c>
    </row>
    <row r="72" spans="1:56" s="6" customFormat="1" ht="63" customHeight="1">
      <c r="A72" s="24" t="s">
        <v>164</v>
      </c>
      <c r="B72" s="11" t="s">
        <v>101</v>
      </c>
      <c r="C72" s="11" t="s">
        <v>32</v>
      </c>
      <c r="D72" s="11" t="s">
        <v>33</v>
      </c>
      <c r="E72" s="11" t="s">
        <v>34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2"/>
      <c r="W72" s="12"/>
      <c r="X72" s="12"/>
      <c r="Y72" s="12"/>
      <c r="Z72" s="10" t="s">
        <v>31</v>
      </c>
      <c r="AA72" s="40">
        <v>1643330.7</v>
      </c>
      <c r="AB72" s="40"/>
      <c r="AC72" s="40"/>
      <c r="AD72" s="40"/>
      <c r="AE72" s="40"/>
      <c r="AF72" s="40"/>
      <c r="AG72" s="40"/>
      <c r="AH72" s="40"/>
      <c r="AI72" s="40"/>
      <c r="AJ72" s="40">
        <f>AJ73+AJ81</f>
        <v>1441078.2699999998</v>
      </c>
      <c r="AK72" s="40"/>
      <c r="AL72" s="40"/>
      <c r="AM72" s="40"/>
      <c r="AN72" s="40"/>
      <c r="AO72" s="40">
        <v>1431400</v>
      </c>
      <c r="AP72" s="40"/>
      <c r="AQ72" s="40"/>
      <c r="AR72" s="40"/>
      <c r="AS72" s="40"/>
      <c r="AT72" s="40">
        <v>1431400</v>
      </c>
      <c r="AU72" s="40"/>
      <c r="AV72" s="40"/>
      <c r="AW72" s="40"/>
      <c r="AX72" s="40"/>
      <c r="AY72" s="11" t="s">
        <v>31</v>
      </c>
      <c r="AZ72" s="41">
        <f>AZ73+AZ81</f>
        <v>1439426.47</v>
      </c>
      <c r="BA72" s="42">
        <f t="shared" si="3"/>
        <v>87.59201480262007</v>
      </c>
      <c r="BB72" s="41">
        <f t="shared" si="0"/>
        <v>-203904.22999999998</v>
      </c>
      <c r="BC72" s="43">
        <f t="shared" si="1"/>
        <v>99.8853774958386</v>
      </c>
      <c r="BD72" s="41">
        <f t="shared" si="2"/>
        <v>-1651.7999999998137</v>
      </c>
    </row>
    <row r="73" spans="1:56" ht="51" customHeight="1">
      <c r="A73" s="13" t="s">
        <v>35</v>
      </c>
      <c r="B73" s="14" t="s">
        <v>101</v>
      </c>
      <c r="C73" s="14" t="s">
        <v>32</v>
      </c>
      <c r="D73" s="14" t="s">
        <v>33</v>
      </c>
      <c r="E73" s="14" t="s">
        <v>36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5"/>
      <c r="W73" s="15"/>
      <c r="X73" s="15"/>
      <c r="Y73" s="15"/>
      <c r="Z73" s="13" t="s">
        <v>35</v>
      </c>
      <c r="AA73" s="44">
        <v>1219353.7</v>
      </c>
      <c r="AB73" s="44"/>
      <c r="AC73" s="44"/>
      <c r="AD73" s="44"/>
      <c r="AE73" s="44"/>
      <c r="AF73" s="44"/>
      <c r="AG73" s="44"/>
      <c r="AH73" s="44"/>
      <c r="AI73" s="44"/>
      <c r="AJ73" s="44">
        <f>AJ74</f>
        <v>1202136.2699999998</v>
      </c>
      <c r="AK73" s="44"/>
      <c r="AL73" s="44"/>
      <c r="AM73" s="44"/>
      <c r="AN73" s="44"/>
      <c r="AO73" s="44">
        <v>1431400</v>
      </c>
      <c r="AP73" s="44"/>
      <c r="AQ73" s="44"/>
      <c r="AR73" s="44"/>
      <c r="AS73" s="44"/>
      <c r="AT73" s="44">
        <v>1431400</v>
      </c>
      <c r="AU73" s="44"/>
      <c r="AV73" s="44"/>
      <c r="AW73" s="44"/>
      <c r="AX73" s="44"/>
      <c r="AY73" s="14" t="s">
        <v>35</v>
      </c>
      <c r="AZ73" s="45">
        <f>AZ74</f>
        <v>1200484.47</v>
      </c>
      <c r="BA73" s="46">
        <f t="shared" si="3"/>
        <v>98.45252202047692</v>
      </c>
      <c r="BB73" s="47">
        <f t="shared" si="0"/>
        <v>-18869.22999999998</v>
      </c>
      <c r="BC73" s="48">
        <f t="shared" si="1"/>
        <v>99.86259461250596</v>
      </c>
      <c r="BD73" s="47">
        <f t="shared" si="2"/>
        <v>-1651.7999999998137</v>
      </c>
    </row>
    <row r="74" spans="1:56" ht="33.75" customHeight="1">
      <c r="A74" s="13" t="s">
        <v>37</v>
      </c>
      <c r="B74" s="14" t="s">
        <v>101</v>
      </c>
      <c r="C74" s="14" t="s">
        <v>32</v>
      </c>
      <c r="D74" s="14" t="s">
        <v>33</v>
      </c>
      <c r="E74" s="14" t="s">
        <v>38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5"/>
      <c r="W74" s="15"/>
      <c r="X74" s="15"/>
      <c r="Y74" s="15"/>
      <c r="Z74" s="13" t="s">
        <v>37</v>
      </c>
      <c r="AA74" s="44">
        <v>1218953.7</v>
      </c>
      <c r="AB74" s="44"/>
      <c r="AC74" s="44"/>
      <c r="AD74" s="44"/>
      <c r="AE74" s="44"/>
      <c r="AF74" s="44"/>
      <c r="AG74" s="44"/>
      <c r="AH74" s="44"/>
      <c r="AI74" s="44"/>
      <c r="AJ74" s="44">
        <f>AJ75+AJ76+AJ77+AJ78</f>
        <v>1202136.2699999998</v>
      </c>
      <c r="AK74" s="44"/>
      <c r="AL74" s="44"/>
      <c r="AM74" s="44"/>
      <c r="AN74" s="44"/>
      <c r="AO74" s="44">
        <v>1431000</v>
      </c>
      <c r="AP74" s="44"/>
      <c r="AQ74" s="44"/>
      <c r="AR74" s="44"/>
      <c r="AS74" s="44"/>
      <c r="AT74" s="44">
        <v>1431000</v>
      </c>
      <c r="AU74" s="44"/>
      <c r="AV74" s="44"/>
      <c r="AW74" s="44"/>
      <c r="AX74" s="44"/>
      <c r="AY74" s="14" t="s">
        <v>37</v>
      </c>
      <c r="AZ74" s="45">
        <f>AZ75+AZ76+AZ77+AZ78</f>
        <v>1200484.47</v>
      </c>
      <c r="BA74" s="46">
        <f t="shared" si="3"/>
        <v>98.48482924330925</v>
      </c>
      <c r="BB74" s="47">
        <f t="shared" si="0"/>
        <v>-18469.22999999998</v>
      </c>
      <c r="BC74" s="48">
        <f t="shared" si="1"/>
        <v>99.86259461250596</v>
      </c>
      <c r="BD74" s="47">
        <f t="shared" si="2"/>
        <v>-1651.7999999998137</v>
      </c>
    </row>
    <row r="75" spans="1:56" ht="129.75" customHeight="1">
      <c r="A75" s="16" t="s">
        <v>60</v>
      </c>
      <c r="B75" s="17" t="s">
        <v>101</v>
      </c>
      <c r="C75" s="17" t="s">
        <v>32</v>
      </c>
      <c r="D75" s="17" t="s">
        <v>33</v>
      </c>
      <c r="E75" s="17" t="s">
        <v>38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 t="s">
        <v>57</v>
      </c>
      <c r="U75" s="17"/>
      <c r="V75" s="18"/>
      <c r="W75" s="18"/>
      <c r="X75" s="18"/>
      <c r="Y75" s="18"/>
      <c r="Z75" s="16" t="s">
        <v>60</v>
      </c>
      <c r="AA75" s="49">
        <v>860258</v>
      </c>
      <c r="AB75" s="49"/>
      <c r="AC75" s="49"/>
      <c r="AD75" s="49"/>
      <c r="AE75" s="49"/>
      <c r="AF75" s="49"/>
      <c r="AG75" s="49"/>
      <c r="AH75" s="49"/>
      <c r="AI75" s="49"/>
      <c r="AJ75" s="49">
        <v>689708.58</v>
      </c>
      <c r="AK75" s="49"/>
      <c r="AL75" s="49"/>
      <c r="AM75" s="49"/>
      <c r="AN75" s="49"/>
      <c r="AO75" s="49">
        <v>1091000</v>
      </c>
      <c r="AP75" s="49"/>
      <c r="AQ75" s="49"/>
      <c r="AR75" s="49"/>
      <c r="AS75" s="49"/>
      <c r="AT75" s="49">
        <v>1091000</v>
      </c>
      <c r="AU75" s="49"/>
      <c r="AV75" s="49"/>
      <c r="AW75" s="49"/>
      <c r="AX75" s="49"/>
      <c r="AY75" s="17" t="s">
        <v>60</v>
      </c>
      <c r="AZ75" s="50">
        <v>689708.58</v>
      </c>
      <c r="BA75" s="51">
        <f t="shared" si="3"/>
        <v>80.17461970711112</v>
      </c>
      <c r="BB75" s="52">
        <f t="shared" si="0"/>
        <v>-170549.42000000004</v>
      </c>
      <c r="BC75" s="53">
        <f t="shared" si="1"/>
        <v>100</v>
      </c>
      <c r="BD75" s="52">
        <f t="shared" si="2"/>
        <v>0</v>
      </c>
    </row>
    <row r="76" spans="1:56" ht="64.5" customHeight="1">
      <c r="A76" s="29" t="s">
        <v>39</v>
      </c>
      <c r="B76" s="17" t="s">
        <v>101</v>
      </c>
      <c r="C76" s="17" t="s">
        <v>32</v>
      </c>
      <c r="D76" s="17" t="s">
        <v>33</v>
      </c>
      <c r="E76" s="17" t="s">
        <v>38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 t="s">
        <v>40</v>
      </c>
      <c r="U76" s="17"/>
      <c r="V76" s="18"/>
      <c r="W76" s="18"/>
      <c r="X76" s="18"/>
      <c r="Y76" s="18"/>
      <c r="Z76" s="16" t="s">
        <v>39</v>
      </c>
      <c r="AA76" s="49">
        <v>308695.7</v>
      </c>
      <c r="AB76" s="49"/>
      <c r="AC76" s="49"/>
      <c r="AD76" s="49"/>
      <c r="AE76" s="49"/>
      <c r="AF76" s="49"/>
      <c r="AG76" s="49"/>
      <c r="AH76" s="49"/>
      <c r="AI76" s="49"/>
      <c r="AJ76" s="49">
        <v>457363.53</v>
      </c>
      <c r="AK76" s="49"/>
      <c r="AL76" s="49"/>
      <c r="AM76" s="49"/>
      <c r="AN76" s="49"/>
      <c r="AO76" s="49">
        <v>290000</v>
      </c>
      <c r="AP76" s="49"/>
      <c r="AQ76" s="49"/>
      <c r="AR76" s="49"/>
      <c r="AS76" s="49"/>
      <c r="AT76" s="49">
        <v>290000</v>
      </c>
      <c r="AU76" s="49"/>
      <c r="AV76" s="49"/>
      <c r="AW76" s="49"/>
      <c r="AX76" s="49"/>
      <c r="AY76" s="17" t="s">
        <v>39</v>
      </c>
      <c r="AZ76" s="50">
        <v>455711.73</v>
      </c>
      <c r="BA76" s="51">
        <f t="shared" si="3"/>
        <v>147.62490374825435</v>
      </c>
      <c r="BB76" s="52">
        <f t="shared" si="0"/>
        <v>147016.02999999997</v>
      </c>
      <c r="BC76" s="53">
        <f t="shared" si="1"/>
        <v>99.63884308834156</v>
      </c>
      <c r="BD76" s="52">
        <f t="shared" si="2"/>
        <v>-1651.8000000000466</v>
      </c>
    </row>
    <row r="77" spans="1:56" ht="48.75" customHeight="1">
      <c r="A77" s="29" t="s">
        <v>161</v>
      </c>
      <c r="B77" s="17" t="s">
        <v>101</v>
      </c>
      <c r="C77" s="17" t="s">
        <v>32</v>
      </c>
      <c r="D77" s="17" t="s">
        <v>33</v>
      </c>
      <c r="E77" s="17" t="s">
        <v>38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30" t="s">
        <v>99</v>
      </c>
      <c r="U77" s="17"/>
      <c r="V77" s="18"/>
      <c r="W77" s="18"/>
      <c r="X77" s="18"/>
      <c r="Y77" s="18"/>
      <c r="Z77" s="16"/>
      <c r="AA77" s="49"/>
      <c r="AB77" s="49"/>
      <c r="AC77" s="49"/>
      <c r="AD77" s="49"/>
      <c r="AE77" s="49"/>
      <c r="AF77" s="49"/>
      <c r="AG77" s="49"/>
      <c r="AH77" s="49"/>
      <c r="AI77" s="49"/>
      <c r="AJ77" s="49">
        <v>25064.16</v>
      </c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17"/>
      <c r="AZ77" s="50">
        <v>25064.16</v>
      </c>
      <c r="BA77" s="51">
        <v>0</v>
      </c>
      <c r="BB77" s="52">
        <f t="shared" si="0"/>
        <v>25064.16</v>
      </c>
      <c r="BC77" s="53">
        <f t="shared" si="1"/>
        <v>100</v>
      </c>
      <c r="BD77" s="52">
        <f t="shared" si="2"/>
        <v>0</v>
      </c>
    </row>
    <row r="78" spans="1:56" ht="51" customHeight="1">
      <c r="A78" s="16" t="s">
        <v>105</v>
      </c>
      <c r="B78" s="17" t="s">
        <v>101</v>
      </c>
      <c r="C78" s="17" t="s">
        <v>32</v>
      </c>
      <c r="D78" s="17" t="s">
        <v>33</v>
      </c>
      <c r="E78" s="17" t="s">
        <v>38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 t="s">
        <v>106</v>
      </c>
      <c r="U78" s="17"/>
      <c r="V78" s="18"/>
      <c r="W78" s="18"/>
      <c r="X78" s="18"/>
      <c r="Y78" s="18"/>
      <c r="Z78" s="16" t="s">
        <v>105</v>
      </c>
      <c r="AA78" s="49">
        <v>50000</v>
      </c>
      <c r="AB78" s="49"/>
      <c r="AC78" s="49"/>
      <c r="AD78" s="49"/>
      <c r="AE78" s="49"/>
      <c r="AF78" s="49"/>
      <c r="AG78" s="49"/>
      <c r="AH78" s="49"/>
      <c r="AI78" s="49"/>
      <c r="AJ78" s="49">
        <v>30000</v>
      </c>
      <c r="AK78" s="49"/>
      <c r="AL78" s="49"/>
      <c r="AM78" s="49"/>
      <c r="AN78" s="49"/>
      <c r="AO78" s="49">
        <v>50000</v>
      </c>
      <c r="AP78" s="49"/>
      <c r="AQ78" s="49"/>
      <c r="AR78" s="49"/>
      <c r="AS78" s="49"/>
      <c r="AT78" s="49">
        <v>50000</v>
      </c>
      <c r="AU78" s="49"/>
      <c r="AV78" s="49"/>
      <c r="AW78" s="49"/>
      <c r="AX78" s="49"/>
      <c r="AY78" s="17" t="s">
        <v>105</v>
      </c>
      <c r="AZ78" s="50">
        <v>30000</v>
      </c>
      <c r="BA78" s="51">
        <f aca="true" t="shared" si="4" ref="BA78:BA176">AZ78/AA78*100</f>
        <v>60</v>
      </c>
      <c r="BB78" s="52">
        <f aca="true" t="shared" si="5" ref="BB78:BB176">AZ78-AA78</f>
        <v>-20000</v>
      </c>
      <c r="BC78" s="53">
        <f aca="true" t="shared" si="6" ref="BC78:BC176">AZ78/AJ78*100</f>
        <v>100</v>
      </c>
      <c r="BD78" s="52">
        <f aca="true" t="shared" si="7" ref="BD78:BD176">AZ78-AJ78</f>
        <v>0</v>
      </c>
    </row>
    <row r="79" spans="1:56" ht="37.5" customHeight="1">
      <c r="A79" s="13" t="s">
        <v>41</v>
      </c>
      <c r="B79" s="14" t="s">
        <v>30</v>
      </c>
      <c r="C79" s="14" t="s">
        <v>32</v>
      </c>
      <c r="D79" s="14" t="s">
        <v>33</v>
      </c>
      <c r="E79" s="14" t="s">
        <v>42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5"/>
      <c r="W79" s="15"/>
      <c r="X79" s="15"/>
      <c r="Y79" s="15"/>
      <c r="Z79" s="13" t="s">
        <v>41</v>
      </c>
      <c r="AA79" s="44">
        <v>400</v>
      </c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14" t="s">
        <v>41</v>
      </c>
      <c r="AZ79" s="45">
        <v>0</v>
      </c>
      <c r="BA79" s="46">
        <v>0</v>
      </c>
      <c r="BB79" s="47">
        <f t="shared" si="5"/>
        <v>-400</v>
      </c>
      <c r="BC79" s="48"/>
      <c r="BD79" s="47">
        <f t="shared" si="7"/>
        <v>0</v>
      </c>
    </row>
    <row r="80" spans="1:56" ht="78.75" customHeight="1">
      <c r="A80" s="16" t="s">
        <v>43</v>
      </c>
      <c r="B80" s="17" t="s">
        <v>30</v>
      </c>
      <c r="C80" s="17" t="s">
        <v>32</v>
      </c>
      <c r="D80" s="17" t="s">
        <v>33</v>
      </c>
      <c r="E80" s="17" t="s">
        <v>42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 t="s">
        <v>40</v>
      </c>
      <c r="U80" s="17"/>
      <c r="V80" s="18"/>
      <c r="W80" s="18"/>
      <c r="X80" s="18"/>
      <c r="Y80" s="18"/>
      <c r="Z80" s="16" t="s">
        <v>43</v>
      </c>
      <c r="AA80" s="49">
        <v>400</v>
      </c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17" t="s">
        <v>43</v>
      </c>
      <c r="AZ80" s="50">
        <v>0</v>
      </c>
      <c r="BA80" s="51">
        <v>0</v>
      </c>
      <c r="BB80" s="52">
        <f t="shared" si="5"/>
        <v>-400</v>
      </c>
      <c r="BC80" s="53"/>
      <c r="BD80" s="52">
        <f t="shared" si="7"/>
        <v>0</v>
      </c>
    </row>
    <row r="81" spans="1:56" ht="84" customHeight="1">
      <c r="A81" s="13" t="s">
        <v>44</v>
      </c>
      <c r="B81" s="14" t="s">
        <v>101</v>
      </c>
      <c r="C81" s="14" t="s">
        <v>32</v>
      </c>
      <c r="D81" s="14" t="s">
        <v>33</v>
      </c>
      <c r="E81" s="14" t="s">
        <v>45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5"/>
      <c r="W81" s="15"/>
      <c r="X81" s="15"/>
      <c r="Y81" s="15"/>
      <c r="Z81" s="13" t="s">
        <v>44</v>
      </c>
      <c r="AA81" s="44">
        <v>423977</v>
      </c>
      <c r="AB81" s="44"/>
      <c r="AC81" s="44"/>
      <c r="AD81" s="44"/>
      <c r="AE81" s="44"/>
      <c r="AF81" s="44"/>
      <c r="AG81" s="44"/>
      <c r="AH81" s="44"/>
      <c r="AI81" s="44"/>
      <c r="AJ81" s="44">
        <v>238942</v>
      </c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14" t="s">
        <v>44</v>
      </c>
      <c r="AZ81" s="45">
        <f>AZ82+AZ84+AZ86+AZ88+AZ90+AZ92</f>
        <v>238942</v>
      </c>
      <c r="BA81" s="46">
        <f t="shared" si="4"/>
        <v>56.35730240083778</v>
      </c>
      <c r="BB81" s="47">
        <f t="shared" si="5"/>
        <v>-185035</v>
      </c>
      <c r="BC81" s="48">
        <f t="shared" si="6"/>
        <v>100</v>
      </c>
      <c r="BD81" s="47">
        <f t="shared" si="7"/>
        <v>0</v>
      </c>
    </row>
    <row r="82" spans="1:56" ht="82.5" customHeight="1">
      <c r="A82" s="13" t="s">
        <v>107</v>
      </c>
      <c r="B82" s="14" t="s">
        <v>101</v>
      </c>
      <c r="C82" s="14" t="s">
        <v>32</v>
      </c>
      <c r="D82" s="14" t="s">
        <v>33</v>
      </c>
      <c r="E82" s="14" t="s">
        <v>108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5"/>
      <c r="W82" s="15"/>
      <c r="X82" s="15"/>
      <c r="Y82" s="15"/>
      <c r="Z82" s="13" t="s">
        <v>107</v>
      </c>
      <c r="AA82" s="44">
        <v>572</v>
      </c>
      <c r="AB82" s="44"/>
      <c r="AC82" s="44"/>
      <c r="AD82" s="44"/>
      <c r="AE82" s="44"/>
      <c r="AF82" s="44"/>
      <c r="AG82" s="44"/>
      <c r="AH82" s="44"/>
      <c r="AI82" s="44"/>
      <c r="AJ82" s="44">
        <v>572</v>
      </c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14" t="s">
        <v>107</v>
      </c>
      <c r="AZ82" s="45">
        <f>AZ83</f>
        <v>572</v>
      </c>
      <c r="BA82" s="46">
        <f t="shared" si="4"/>
        <v>100</v>
      </c>
      <c r="BB82" s="47">
        <f t="shared" si="5"/>
        <v>0</v>
      </c>
      <c r="BC82" s="48">
        <f t="shared" si="6"/>
        <v>100</v>
      </c>
      <c r="BD82" s="47">
        <f t="shared" si="7"/>
        <v>0</v>
      </c>
    </row>
    <row r="83" spans="1:56" ht="102" customHeight="1">
      <c r="A83" s="16" t="s">
        <v>109</v>
      </c>
      <c r="B83" s="17" t="s">
        <v>101</v>
      </c>
      <c r="C83" s="17" t="s">
        <v>32</v>
      </c>
      <c r="D83" s="17" t="s">
        <v>33</v>
      </c>
      <c r="E83" s="17" t="s">
        <v>108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 t="s">
        <v>49</v>
      </c>
      <c r="U83" s="17"/>
      <c r="V83" s="18"/>
      <c r="W83" s="18"/>
      <c r="X83" s="18"/>
      <c r="Y83" s="18"/>
      <c r="Z83" s="16" t="s">
        <v>109</v>
      </c>
      <c r="AA83" s="49">
        <v>572</v>
      </c>
      <c r="AB83" s="49"/>
      <c r="AC83" s="49"/>
      <c r="AD83" s="49"/>
      <c r="AE83" s="49"/>
      <c r="AF83" s="49"/>
      <c r="AG83" s="49"/>
      <c r="AH83" s="49"/>
      <c r="AI83" s="49"/>
      <c r="AJ83" s="49">
        <v>572</v>
      </c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17" t="s">
        <v>109</v>
      </c>
      <c r="AZ83" s="50">
        <v>572</v>
      </c>
      <c r="BA83" s="51">
        <f t="shared" si="4"/>
        <v>100</v>
      </c>
      <c r="BB83" s="52">
        <f t="shared" si="5"/>
        <v>0</v>
      </c>
      <c r="BC83" s="53">
        <f t="shared" si="6"/>
        <v>100</v>
      </c>
      <c r="BD83" s="52">
        <f t="shared" si="7"/>
        <v>0</v>
      </c>
    </row>
    <row r="84" spans="1:56" ht="33.75" customHeight="1">
      <c r="A84" s="13" t="s">
        <v>110</v>
      </c>
      <c r="B84" s="14" t="s">
        <v>101</v>
      </c>
      <c r="C84" s="14" t="s">
        <v>32</v>
      </c>
      <c r="D84" s="14" t="s">
        <v>33</v>
      </c>
      <c r="E84" s="14" t="s">
        <v>111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5"/>
      <c r="W84" s="15"/>
      <c r="X84" s="15"/>
      <c r="Y84" s="15"/>
      <c r="Z84" s="13" t="s">
        <v>110</v>
      </c>
      <c r="AA84" s="44">
        <v>18954</v>
      </c>
      <c r="AB84" s="44"/>
      <c r="AC84" s="44"/>
      <c r="AD84" s="44"/>
      <c r="AE84" s="44"/>
      <c r="AF84" s="44"/>
      <c r="AG84" s="44"/>
      <c r="AH84" s="44"/>
      <c r="AI84" s="44"/>
      <c r="AJ84" s="44">
        <v>18954</v>
      </c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14" t="s">
        <v>110</v>
      </c>
      <c r="AZ84" s="45">
        <f>AZ85</f>
        <v>18954</v>
      </c>
      <c r="BA84" s="46">
        <f t="shared" si="4"/>
        <v>100</v>
      </c>
      <c r="BB84" s="47">
        <f t="shared" si="5"/>
        <v>0</v>
      </c>
      <c r="BC84" s="48">
        <f t="shared" si="6"/>
        <v>100</v>
      </c>
      <c r="BD84" s="47">
        <f t="shared" si="7"/>
        <v>0</v>
      </c>
    </row>
    <row r="85" spans="1:56" ht="51" customHeight="1">
      <c r="A85" s="16" t="s">
        <v>112</v>
      </c>
      <c r="B85" s="17" t="s">
        <v>101</v>
      </c>
      <c r="C85" s="17" t="s">
        <v>32</v>
      </c>
      <c r="D85" s="17" t="s">
        <v>33</v>
      </c>
      <c r="E85" s="17" t="s">
        <v>111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 t="s">
        <v>49</v>
      </c>
      <c r="U85" s="17"/>
      <c r="V85" s="18"/>
      <c r="W85" s="18"/>
      <c r="X85" s="18"/>
      <c r="Y85" s="18"/>
      <c r="Z85" s="16" t="s">
        <v>112</v>
      </c>
      <c r="AA85" s="49">
        <v>18954</v>
      </c>
      <c r="AB85" s="49"/>
      <c r="AC85" s="49"/>
      <c r="AD85" s="49"/>
      <c r="AE85" s="49"/>
      <c r="AF85" s="49"/>
      <c r="AG85" s="49"/>
      <c r="AH85" s="49"/>
      <c r="AI85" s="49"/>
      <c r="AJ85" s="49">
        <v>18954</v>
      </c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17" t="s">
        <v>112</v>
      </c>
      <c r="AZ85" s="50">
        <v>18954</v>
      </c>
      <c r="BA85" s="51">
        <f t="shared" si="4"/>
        <v>100</v>
      </c>
      <c r="BB85" s="52">
        <f t="shared" si="5"/>
        <v>0</v>
      </c>
      <c r="BC85" s="53">
        <f t="shared" si="6"/>
        <v>100</v>
      </c>
      <c r="BD85" s="52">
        <f t="shared" si="7"/>
        <v>0</v>
      </c>
    </row>
    <row r="86" spans="1:56" ht="61.5" customHeight="1">
      <c r="A86" s="13" t="s">
        <v>113</v>
      </c>
      <c r="B86" s="14" t="s">
        <v>101</v>
      </c>
      <c r="C86" s="14" t="s">
        <v>32</v>
      </c>
      <c r="D86" s="14" t="s">
        <v>33</v>
      </c>
      <c r="E86" s="14" t="s">
        <v>114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5"/>
      <c r="W86" s="15"/>
      <c r="X86" s="15"/>
      <c r="Y86" s="15"/>
      <c r="Z86" s="13" t="s">
        <v>113</v>
      </c>
      <c r="AA86" s="44">
        <v>11709</v>
      </c>
      <c r="AB86" s="44"/>
      <c r="AC86" s="44"/>
      <c r="AD86" s="44"/>
      <c r="AE86" s="44"/>
      <c r="AF86" s="44"/>
      <c r="AG86" s="44"/>
      <c r="AH86" s="44"/>
      <c r="AI86" s="44"/>
      <c r="AJ86" s="44">
        <v>11709</v>
      </c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14" t="s">
        <v>113</v>
      </c>
      <c r="AZ86" s="45">
        <f>AZ87</f>
        <v>11709</v>
      </c>
      <c r="BA86" s="46">
        <f t="shared" si="4"/>
        <v>100</v>
      </c>
      <c r="BB86" s="47">
        <f t="shared" si="5"/>
        <v>0</v>
      </c>
      <c r="BC86" s="48">
        <f t="shared" si="6"/>
        <v>100</v>
      </c>
      <c r="BD86" s="47">
        <f t="shared" si="7"/>
        <v>0</v>
      </c>
    </row>
    <row r="87" spans="1:56" ht="78.75" customHeight="1">
      <c r="A87" s="16" t="s">
        <v>115</v>
      </c>
      <c r="B87" s="17" t="s">
        <v>101</v>
      </c>
      <c r="C87" s="17" t="s">
        <v>32</v>
      </c>
      <c r="D87" s="17" t="s">
        <v>33</v>
      </c>
      <c r="E87" s="17" t="s">
        <v>114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 t="s">
        <v>49</v>
      </c>
      <c r="U87" s="17"/>
      <c r="V87" s="18"/>
      <c r="W87" s="18"/>
      <c r="X87" s="18"/>
      <c r="Y87" s="18"/>
      <c r="Z87" s="16" t="s">
        <v>115</v>
      </c>
      <c r="AA87" s="49">
        <v>11709</v>
      </c>
      <c r="AB87" s="49"/>
      <c r="AC87" s="49"/>
      <c r="AD87" s="49"/>
      <c r="AE87" s="49"/>
      <c r="AF87" s="49"/>
      <c r="AG87" s="49"/>
      <c r="AH87" s="49"/>
      <c r="AI87" s="49"/>
      <c r="AJ87" s="49">
        <v>11709</v>
      </c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17" t="s">
        <v>115</v>
      </c>
      <c r="AZ87" s="50">
        <v>11709</v>
      </c>
      <c r="BA87" s="51">
        <f t="shared" si="4"/>
        <v>100</v>
      </c>
      <c r="BB87" s="52">
        <f t="shared" si="5"/>
        <v>0</v>
      </c>
      <c r="BC87" s="53">
        <f t="shared" si="6"/>
        <v>100</v>
      </c>
      <c r="BD87" s="52">
        <f t="shared" si="7"/>
        <v>0</v>
      </c>
    </row>
    <row r="88" spans="1:56" ht="46.5" customHeight="1">
      <c r="A88" s="13" t="s">
        <v>116</v>
      </c>
      <c r="B88" s="14" t="s">
        <v>101</v>
      </c>
      <c r="C88" s="14" t="s">
        <v>32</v>
      </c>
      <c r="D88" s="14" t="s">
        <v>33</v>
      </c>
      <c r="E88" s="14" t="s">
        <v>117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5"/>
      <c r="W88" s="15"/>
      <c r="X88" s="15"/>
      <c r="Y88" s="15"/>
      <c r="Z88" s="13" t="s">
        <v>116</v>
      </c>
      <c r="AA88" s="44">
        <v>22100</v>
      </c>
      <c r="AB88" s="44"/>
      <c r="AC88" s="44"/>
      <c r="AD88" s="44"/>
      <c r="AE88" s="44"/>
      <c r="AF88" s="44"/>
      <c r="AG88" s="44"/>
      <c r="AH88" s="44"/>
      <c r="AI88" s="44"/>
      <c r="AJ88" s="44">
        <v>22100</v>
      </c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14" t="s">
        <v>116</v>
      </c>
      <c r="AZ88" s="45">
        <f>AZ89</f>
        <v>22100</v>
      </c>
      <c r="BA88" s="46">
        <f t="shared" si="4"/>
        <v>100</v>
      </c>
      <c r="BB88" s="47">
        <f t="shared" si="5"/>
        <v>0</v>
      </c>
      <c r="BC88" s="48">
        <f t="shared" si="6"/>
        <v>100</v>
      </c>
      <c r="BD88" s="47">
        <f t="shared" si="7"/>
        <v>0</v>
      </c>
    </row>
    <row r="89" spans="1:56" ht="63.75" customHeight="1">
      <c r="A89" s="16" t="s">
        <v>118</v>
      </c>
      <c r="B89" s="17" t="s">
        <v>101</v>
      </c>
      <c r="C89" s="17" t="s">
        <v>32</v>
      </c>
      <c r="D89" s="17" t="s">
        <v>33</v>
      </c>
      <c r="E89" s="17" t="s">
        <v>117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 t="s">
        <v>49</v>
      </c>
      <c r="U89" s="17"/>
      <c r="V89" s="18"/>
      <c r="W89" s="18"/>
      <c r="X89" s="18"/>
      <c r="Y89" s="18"/>
      <c r="Z89" s="16" t="s">
        <v>118</v>
      </c>
      <c r="AA89" s="49">
        <v>22100</v>
      </c>
      <c r="AB89" s="49"/>
      <c r="AC89" s="49"/>
      <c r="AD89" s="49"/>
      <c r="AE89" s="49"/>
      <c r="AF89" s="49"/>
      <c r="AG89" s="49"/>
      <c r="AH89" s="49"/>
      <c r="AI89" s="49"/>
      <c r="AJ89" s="49">
        <v>22100</v>
      </c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17" t="s">
        <v>118</v>
      </c>
      <c r="AZ89" s="50">
        <v>22100</v>
      </c>
      <c r="BA89" s="51">
        <f t="shared" si="4"/>
        <v>100</v>
      </c>
      <c r="BB89" s="52">
        <f t="shared" si="5"/>
        <v>0</v>
      </c>
      <c r="BC89" s="53">
        <f t="shared" si="6"/>
        <v>100</v>
      </c>
      <c r="BD89" s="52">
        <f t="shared" si="7"/>
        <v>0</v>
      </c>
    </row>
    <row r="90" spans="1:56" ht="99" customHeight="1">
      <c r="A90" s="13" t="s">
        <v>119</v>
      </c>
      <c r="B90" s="14" t="s">
        <v>101</v>
      </c>
      <c r="C90" s="14" t="s">
        <v>32</v>
      </c>
      <c r="D90" s="14" t="s">
        <v>33</v>
      </c>
      <c r="E90" s="14" t="s">
        <v>120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5"/>
      <c r="W90" s="15"/>
      <c r="X90" s="15"/>
      <c r="Y90" s="15"/>
      <c r="Z90" s="13" t="s">
        <v>119</v>
      </c>
      <c r="AA90" s="44">
        <v>572</v>
      </c>
      <c r="AB90" s="44"/>
      <c r="AC90" s="44"/>
      <c r="AD90" s="44"/>
      <c r="AE90" s="44"/>
      <c r="AF90" s="44"/>
      <c r="AG90" s="44"/>
      <c r="AH90" s="44"/>
      <c r="AI90" s="44"/>
      <c r="AJ90" s="44">
        <v>572</v>
      </c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14" t="s">
        <v>119</v>
      </c>
      <c r="AZ90" s="45">
        <f>AZ91</f>
        <v>572</v>
      </c>
      <c r="BA90" s="46">
        <f t="shared" si="4"/>
        <v>100</v>
      </c>
      <c r="BB90" s="47">
        <f t="shared" si="5"/>
        <v>0</v>
      </c>
      <c r="BC90" s="48">
        <f t="shared" si="6"/>
        <v>100</v>
      </c>
      <c r="BD90" s="47">
        <f t="shared" si="7"/>
        <v>0</v>
      </c>
    </row>
    <row r="91" spans="1:56" ht="94.5" customHeight="1">
      <c r="A91" s="16" t="s">
        <v>121</v>
      </c>
      <c r="B91" s="17" t="s">
        <v>101</v>
      </c>
      <c r="C91" s="17" t="s">
        <v>32</v>
      </c>
      <c r="D91" s="17" t="s">
        <v>33</v>
      </c>
      <c r="E91" s="17" t="s">
        <v>120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 t="s">
        <v>49</v>
      </c>
      <c r="U91" s="17"/>
      <c r="V91" s="18"/>
      <c r="W91" s="18"/>
      <c r="X91" s="18"/>
      <c r="Y91" s="18"/>
      <c r="Z91" s="16" t="s">
        <v>121</v>
      </c>
      <c r="AA91" s="49">
        <v>572</v>
      </c>
      <c r="AB91" s="49"/>
      <c r="AC91" s="49"/>
      <c r="AD91" s="49"/>
      <c r="AE91" s="49"/>
      <c r="AF91" s="49"/>
      <c r="AG91" s="49"/>
      <c r="AH91" s="49"/>
      <c r="AI91" s="49"/>
      <c r="AJ91" s="49">
        <v>572</v>
      </c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17" t="s">
        <v>121</v>
      </c>
      <c r="AZ91" s="50">
        <v>572</v>
      </c>
      <c r="BA91" s="51">
        <f t="shared" si="4"/>
        <v>100</v>
      </c>
      <c r="BB91" s="52">
        <f t="shared" si="5"/>
        <v>0</v>
      </c>
      <c r="BC91" s="53">
        <f t="shared" si="6"/>
        <v>100</v>
      </c>
      <c r="BD91" s="52">
        <f t="shared" si="7"/>
        <v>0</v>
      </c>
    </row>
    <row r="92" spans="1:56" ht="46.5" customHeight="1">
      <c r="A92" s="13" t="s">
        <v>46</v>
      </c>
      <c r="B92" s="14" t="s">
        <v>101</v>
      </c>
      <c r="C92" s="14" t="s">
        <v>32</v>
      </c>
      <c r="D92" s="14" t="s">
        <v>33</v>
      </c>
      <c r="E92" s="14" t="s">
        <v>47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5"/>
      <c r="W92" s="15"/>
      <c r="X92" s="15"/>
      <c r="Y92" s="15"/>
      <c r="Z92" s="13" t="s">
        <v>46</v>
      </c>
      <c r="AA92" s="44">
        <v>370070</v>
      </c>
      <c r="AB92" s="44"/>
      <c r="AC92" s="44"/>
      <c r="AD92" s="44"/>
      <c r="AE92" s="44"/>
      <c r="AF92" s="44"/>
      <c r="AG92" s="44"/>
      <c r="AH92" s="44"/>
      <c r="AI92" s="44"/>
      <c r="AJ92" s="44">
        <v>185035</v>
      </c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14" t="s">
        <v>46</v>
      </c>
      <c r="AZ92" s="45">
        <f>AZ93</f>
        <v>185035</v>
      </c>
      <c r="BA92" s="46">
        <f t="shared" si="4"/>
        <v>50</v>
      </c>
      <c r="BB92" s="47">
        <f t="shared" si="5"/>
        <v>-185035</v>
      </c>
      <c r="BC92" s="48">
        <f t="shared" si="6"/>
        <v>100</v>
      </c>
      <c r="BD92" s="47">
        <f t="shared" si="7"/>
        <v>0</v>
      </c>
    </row>
    <row r="93" spans="1:56" ht="60.75" customHeight="1">
      <c r="A93" s="16" t="s">
        <v>48</v>
      </c>
      <c r="B93" s="17" t="s">
        <v>101</v>
      </c>
      <c r="C93" s="17" t="s">
        <v>32</v>
      </c>
      <c r="D93" s="17" t="s">
        <v>33</v>
      </c>
      <c r="E93" s="17" t="s">
        <v>47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 t="s">
        <v>49</v>
      </c>
      <c r="U93" s="17"/>
      <c r="V93" s="18"/>
      <c r="W93" s="18"/>
      <c r="X93" s="18"/>
      <c r="Y93" s="18"/>
      <c r="Z93" s="16" t="s">
        <v>48</v>
      </c>
      <c r="AA93" s="49">
        <v>370070</v>
      </c>
      <c r="AB93" s="49"/>
      <c r="AC93" s="49"/>
      <c r="AD93" s="49"/>
      <c r="AE93" s="49"/>
      <c r="AF93" s="49"/>
      <c r="AG93" s="49"/>
      <c r="AH93" s="49"/>
      <c r="AI93" s="49"/>
      <c r="AJ93" s="49">
        <v>185035</v>
      </c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17" t="s">
        <v>48</v>
      </c>
      <c r="AZ93" s="50">
        <v>185035</v>
      </c>
      <c r="BA93" s="51">
        <f t="shared" si="4"/>
        <v>50</v>
      </c>
      <c r="BB93" s="52">
        <f t="shared" si="5"/>
        <v>-185035</v>
      </c>
      <c r="BC93" s="53">
        <f t="shared" si="6"/>
        <v>100</v>
      </c>
      <c r="BD93" s="52">
        <f t="shared" si="7"/>
        <v>0</v>
      </c>
    </row>
    <row r="94" spans="1:56" s="6" customFormat="1" ht="62.25" customHeight="1">
      <c r="A94" s="24" t="s">
        <v>164</v>
      </c>
      <c r="B94" s="11" t="s">
        <v>101</v>
      </c>
      <c r="C94" s="11" t="s">
        <v>32</v>
      </c>
      <c r="D94" s="11" t="s">
        <v>174</v>
      </c>
      <c r="E94" s="11" t="s">
        <v>34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2"/>
      <c r="W94" s="12"/>
      <c r="X94" s="12"/>
      <c r="Y94" s="12"/>
      <c r="Z94" s="10" t="s">
        <v>31</v>
      </c>
      <c r="AA94" s="40">
        <v>15000</v>
      </c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>
        <v>20000</v>
      </c>
      <c r="AP94" s="40"/>
      <c r="AQ94" s="40"/>
      <c r="AR94" s="40"/>
      <c r="AS94" s="40"/>
      <c r="AT94" s="40">
        <v>20000</v>
      </c>
      <c r="AU94" s="40"/>
      <c r="AV94" s="40"/>
      <c r="AW94" s="40"/>
      <c r="AX94" s="40"/>
      <c r="AY94" s="11" t="s">
        <v>31</v>
      </c>
      <c r="AZ94" s="41"/>
      <c r="BA94" s="42">
        <f>AZ94/AA94*100</f>
        <v>0</v>
      </c>
      <c r="BB94" s="41">
        <f>AZ94-AA94</f>
        <v>-15000</v>
      </c>
      <c r="BC94" s="43" t="e">
        <f>AZ94/AJ94*100</f>
        <v>#DIV/0!</v>
      </c>
      <c r="BD94" s="41">
        <f>AZ94-AJ94</f>
        <v>0</v>
      </c>
    </row>
    <row r="95" spans="1:56" ht="48.75" customHeight="1">
      <c r="A95" s="13" t="s">
        <v>173</v>
      </c>
      <c r="B95" s="14" t="s">
        <v>101</v>
      </c>
      <c r="C95" s="14" t="s">
        <v>32</v>
      </c>
      <c r="D95" s="14" t="s">
        <v>174</v>
      </c>
      <c r="E95" s="14" t="s">
        <v>175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5"/>
      <c r="W95" s="15"/>
      <c r="X95" s="15"/>
      <c r="Y95" s="15"/>
      <c r="Z95" s="13" t="s">
        <v>123</v>
      </c>
      <c r="AA95" s="44">
        <v>15000</v>
      </c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14" t="s">
        <v>123</v>
      </c>
      <c r="AZ95" s="45"/>
      <c r="BA95" s="46">
        <f>AZ95/AA95*100</f>
        <v>0</v>
      </c>
      <c r="BB95" s="47">
        <f>AZ95-AA95</f>
        <v>-15000</v>
      </c>
      <c r="BC95" s="48" t="e">
        <f>AZ95/AJ95*100</f>
        <v>#DIV/0!</v>
      </c>
      <c r="BD95" s="47">
        <f>AZ95-AJ95</f>
        <v>0</v>
      </c>
    </row>
    <row r="96" spans="1:56" ht="39.75" customHeight="1">
      <c r="A96" s="13" t="s">
        <v>176</v>
      </c>
      <c r="B96" s="14" t="s">
        <v>101</v>
      </c>
      <c r="C96" s="14" t="s">
        <v>32</v>
      </c>
      <c r="D96" s="14" t="s">
        <v>174</v>
      </c>
      <c r="E96" s="14" t="s">
        <v>177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5"/>
      <c r="W96" s="15"/>
      <c r="X96" s="15"/>
      <c r="Y96" s="15"/>
      <c r="Z96" s="13" t="s">
        <v>125</v>
      </c>
      <c r="AA96" s="44">
        <v>15000</v>
      </c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14" t="s">
        <v>125</v>
      </c>
      <c r="AZ96" s="45"/>
      <c r="BA96" s="46">
        <f>AZ96/AA96*100</f>
        <v>0</v>
      </c>
      <c r="BB96" s="47">
        <f>AZ96-AA96</f>
        <v>-15000</v>
      </c>
      <c r="BC96" s="48" t="e">
        <f>AZ96/AJ96*100</f>
        <v>#DIV/0!</v>
      </c>
      <c r="BD96" s="47">
        <f>AZ96-AJ96</f>
        <v>0</v>
      </c>
    </row>
    <row r="97" spans="1:56" s="68" customFormat="1" ht="39.75" customHeight="1">
      <c r="A97" s="16" t="s">
        <v>178</v>
      </c>
      <c r="B97" s="17" t="s">
        <v>101</v>
      </c>
      <c r="C97" s="17" t="s">
        <v>32</v>
      </c>
      <c r="D97" s="17" t="s">
        <v>174</v>
      </c>
      <c r="E97" s="17" t="s">
        <v>177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 t="s">
        <v>106</v>
      </c>
      <c r="U97" s="17"/>
      <c r="V97" s="18"/>
      <c r="W97" s="18"/>
      <c r="X97" s="18"/>
      <c r="Y97" s="18"/>
      <c r="Z97" s="16" t="s">
        <v>125</v>
      </c>
      <c r="AA97" s="49">
        <v>15000</v>
      </c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17" t="s">
        <v>125</v>
      </c>
      <c r="AZ97" s="50"/>
      <c r="BA97" s="51">
        <f>AZ97/AA97*100</f>
        <v>0</v>
      </c>
      <c r="BB97" s="52">
        <f>AZ97-AA97</f>
        <v>-15000</v>
      </c>
      <c r="BC97" s="53" t="e">
        <f>AZ97/AJ97*100</f>
        <v>#DIV/0!</v>
      </c>
      <c r="BD97" s="52">
        <f>AZ97-AJ97</f>
        <v>0</v>
      </c>
    </row>
    <row r="98" spans="1:56" s="6" customFormat="1" ht="62.25" customHeight="1">
      <c r="A98" s="24" t="s">
        <v>164</v>
      </c>
      <c r="B98" s="11" t="s">
        <v>101</v>
      </c>
      <c r="C98" s="11" t="s">
        <v>32</v>
      </c>
      <c r="D98" s="11" t="s">
        <v>122</v>
      </c>
      <c r="E98" s="11" t="s">
        <v>34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2"/>
      <c r="W98" s="12"/>
      <c r="X98" s="12"/>
      <c r="Y98" s="12"/>
      <c r="Z98" s="10" t="s">
        <v>31</v>
      </c>
      <c r="AA98" s="40">
        <v>173800</v>
      </c>
      <c r="AB98" s="40"/>
      <c r="AC98" s="40"/>
      <c r="AD98" s="40"/>
      <c r="AE98" s="40"/>
      <c r="AF98" s="40"/>
      <c r="AG98" s="40"/>
      <c r="AH98" s="40"/>
      <c r="AI98" s="40"/>
      <c r="AJ98" s="40">
        <f>AJ99+AJ109</f>
        <v>25000</v>
      </c>
      <c r="AK98" s="40"/>
      <c r="AL98" s="40"/>
      <c r="AM98" s="40"/>
      <c r="AN98" s="40"/>
      <c r="AO98" s="40">
        <v>20000</v>
      </c>
      <c r="AP98" s="40"/>
      <c r="AQ98" s="40"/>
      <c r="AR98" s="40"/>
      <c r="AS98" s="40"/>
      <c r="AT98" s="40">
        <v>20000</v>
      </c>
      <c r="AU98" s="40"/>
      <c r="AV98" s="40"/>
      <c r="AW98" s="40"/>
      <c r="AX98" s="40"/>
      <c r="AY98" s="11" t="s">
        <v>31</v>
      </c>
      <c r="AZ98" s="41">
        <f>AZ99+AZ109</f>
        <v>25000</v>
      </c>
      <c r="BA98" s="42">
        <f t="shared" si="4"/>
        <v>14.384349827387801</v>
      </c>
      <c r="BB98" s="41">
        <f t="shared" si="5"/>
        <v>-148800</v>
      </c>
      <c r="BC98" s="43">
        <f t="shared" si="6"/>
        <v>100</v>
      </c>
      <c r="BD98" s="41">
        <f t="shared" si="7"/>
        <v>0</v>
      </c>
    </row>
    <row r="99" spans="1:56" ht="33.75" customHeight="1">
      <c r="A99" s="13" t="s">
        <v>123</v>
      </c>
      <c r="B99" s="14" t="s">
        <v>101</v>
      </c>
      <c r="C99" s="14" t="s">
        <v>32</v>
      </c>
      <c r="D99" s="14" t="s">
        <v>122</v>
      </c>
      <c r="E99" s="14" t="s">
        <v>124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5"/>
      <c r="W99" s="15"/>
      <c r="X99" s="15"/>
      <c r="Y99" s="15"/>
      <c r="Z99" s="13" t="s">
        <v>123</v>
      </c>
      <c r="AA99" s="44">
        <v>25000</v>
      </c>
      <c r="AB99" s="44"/>
      <c r="AC99" s="44"/>
      <c r="AD99" s="44"/>
      <c r="AE99" s="44"/>
      <c r="AF99" s="44"/>
      <c r="AG99" s="44"/>
      <c r="AH99" s="44"/>
      <c r="AI99" s="44"/>
      <c r="AJ99" s="44">
        <v>25000</v>
      </c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14" t="s">
        <v>123</v>
      </c>
      <c r="AZ99" s="45">
        <f>AZ100</f>
        <v>25000</v>
      </c>
      <c r="BA99" s="46">
        <f t="shared" si="4"/>
        <v>100</v>
      </c>
      <c r="BB99" s="47">
        <f t="shared" si="5"/>
        <v>0</v>
      </c>
      <c r="BC99" s="48">
        <f t="shared" si="6"/>
        <v>100</v>
      </c>
      <c r="BD99" s="47">
        <f t="shared" si="7"/>
        <v>0</v>
      </c>
    </row>
    <row r="100" spans="1:56" ht="39.75" customHeight="1">
      <c r="A100" s="13" t="s">
        <v>125</v>
      </c>
      <c r="B100" s="14" t="s">
        <v>101</v>
      </c>
      <c r="C100" s="14" t="s">
        <v>32</v>
      </c>
      <c r="D100" s="14" t="s">
        <v>122</v>
      </c>
      <c r="E100" s="14" t="s">
        <v>126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5"/>
      <c r="W100" s="15"/>
      <c r="X100" s="15"/>
      <c r="Y100" s="15"/>
      <c r="Z100" s="13" t="s">
        <v>125</v>
      </c>
      <c r="AA100" s="44">
        <v>25000</v>
      </c>
      <c r="AB100" s="44"/>
      <c r="AC100" s="44"/>
      <c r="AD100" s="44"/>
      <c r="AE100" s="44"/>
      <c r="AF100" s="44"/>
      <c r="AG100" s="44"/>
      <c r="AH100" s="44"/>
      <c r="AI100" s="44"/>
      <c r="AJ100" s="44">
        <v>25000</v>
      </c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14" t="s">
        <v>125</v>
      </c>
      <c r="AZ100" s="45">
        <f>AZ101</f>
        <v>25000</v>
      </c>
      <c r="BA100" s="46">
        <f t="shared" si="4"/>
        <v>100</v>
      </c>
      <c r="BB100" s="47">
        <f t="shared" si="5"/>
        <v>0</v>
      </c>
      <c r="BC100" s="48">
        <f t="shared" si="6"/>
        <v>100</v>
      </c>
      <c r="BD100" s="47">
        <f t="shared" si="7"/>
        <v>0</v>
      </c>
    </row>
    <row r="101" spans="1:56" ht="53.25" customHeight="1">
      <c r="A101" s="29" t="s">
        <v>127</v>
      </c>
      <c r="B101" s="17" t="s">
        <v>101</v>
      </c>
      <c r="C101" s="17" t="s">
        <v>32</v>
      </c>
      <c r="D101" s="17" t="s">
        <v>122</v>
      </c>
      <c r="E101" s="17" t="s">
        <v>126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 t="s">
        <v>106</v>
      </c>
      <c r="U101" s="17"/>
      <c r="V101" s="18"/>
      <c r="W101" s="18"/>
      <c r="X101" s="18"/>
      <c r="Y101" s="18"/>
      <c r="Z101" s="16" t="s">
        <v>127</v>
      </c>
      <c r="AA101" s="49">
        <v>25000</v>
      </c>
      <c r="AB101" s="49"/>
      <c r="AC101" s="49"/>
      <c r="AD101" s="49"/>
      <c r="AE101" s="49"/>
      <c r="AF101" s="49"/>
      <c r="AG101" s="49"/>
      <c r="AH101" s="49"/>
      <c r="AI101" s="49"/>
      <c r="AJ101" s="49">
        <v>25000</v>
      </c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17" t="s">
        <v>127</v>
      </c>
      <c r="AZ101" s="50">
        <v>25000</v>
      </c>
      <c r="BA101" s="51">
        <f t="shared" si="4"/>
        <v>100</v>
      </c>
      <c r="BB101" s="52">
        <f t="shared" si="5"/>
        <v>0</v>
      </c>
      <c r="BC101" s="53">
        <f t="shared" si="6"/>
        <v>100</v>
      </c>
      <c r="BD101" s="52">
        <f t="shared" si="7"/>
        <v>0</v>
      </c>
    </row>
    <row r="102" spans="1:56" ht="54" customHeight="1">
      <c r="A102" s="13" t="s">
        <v>128</v>
      </c>
      <c r="B102" s="14" t="s">
        <v>101</v>
      </c>
      <c r="C102" s="14" t="s">
        <v>32</v>
      </c>
      <c r="D102" s="14" t="s">
        <v>122</v>
      </c>
      <c r="E102" s="14" t="s">
        <v>129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5"/>
      <c r="W102" s="15"/>
      <c r="X102" s="15"/>
      <c r="Y102" s="15"/>
      <c r="Z102" s="13" t="s">
        <v>128</v>
      </c>
      <c r="AA102" s="44">
        <v>148800</v>
      </c>
      <c r="AB102" s="44"/>
      <c r="AC102" s="44"/>
      <c r="AD102" s="44"/>
      <c r="AE102" s="44"/>
      <c r="AF102" s="44"/>
      <c r="AG102" s="44"/>
      <c r="AH102" s="44"/>
      <c r="AI102" s="44"/>
      <c r="AJ102" s="44">
        <v>0</v>
      </c>
      <c r="AK102" s="44"/>
      <c r="AL102" s="44"/>
      <c r="AM102" s="44"/>
      <c r="AN102" s="44"/>
      <c r="AO102" s="44">
        <v>20000</v>
      </c>
      <c r="AP102" s="44"/>
      <c r="AQ102" s="44"/>
      <c r="AR102" s="44"/>
      <c r="AS102" s="44"/>
      <c r="AT102" s="44">
        <v>20000</v>
      </c>
      <c r="AU102" s="44"/>
      <c r="AV102" s="44"/>
      <c r="AW102" s="44"/>
      <c r="AX102" s="44"/>
      <c r="AY102" s="14" t="s">
        <v>128</v>
      </c>
      <c r="AZ102" s="45">
        <f>AZ103</f>
        <v>0</v>
      </c>
      <c r="BA102" s="46">
        <f aca="true" t="shared" si="8" ref="BA102:BA108">AZ102/AA102*100</f>
        <v>0</v>
      </c>
      <c r="BB102" s="47">
        <f aca="true" t="shared" si="9" ref="BB102:BB108">AZ102-AA102</f>
        <v>-148800</v>
      </c>
      <c r="BC102" s="48">
        <v>0</v>
      </c>
      <c r="BD102" s="47">
        <f aca="true" t="shared" si="10" ref="BD102:BD108">AZ102-AJ102</f>
        <v>0</v>
      </c>
    </row>
    <row r="103" spans="1:56" ht="31.5" customHeight="1">
      <c r="A103" s="13" t="s">
        <v>130</v>
      </c>
      <c r="B103" s="14" t="s">
        <v>101</v>
      </c>
      <c r="C103" s="14" t="s">
        <v>32</v>
      </c>
      <c r="D103" s="14" t="s">
        <v>122</v>
      </c>
      <c r="E103" s="14" t="s">
        <v>131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5"/>
      <c r="W103" s="15"/>
      <c r="X103" s="15"/>
      <c r="Y103" s="15"/>
      <c r="Z103" s="13" t="s">
        <v>130</v>
      </c>
      <c r="AA103" s="44">
        <v>148800</v>
      </c>
      <c r="AB103" s="44"/>
      <c r="AC103" s="44"/>
      <c r="AD103" s="44"/>
      <c r="AE103" s="44"/>
      <c r="AF103" s="44"/>
      <c r="AG103" s="44"/>
      <c r="AH103" s="44"/>
      <c r="AI103" s="44"/>
      <c r="AJ103" s="44">
        <v>0</v>
      </c>
      <c r="AK103" s="44"/>
      <c r="AL103" s="44"/>
      <c r="AM103" s="44"/>
      <c r="AN103" s="44"/>
      <c r="AO103" s="44">
        <v>20000</v>
      </c>
      <c r="AP103" s="44"/>
      <c r="AQ103" s="44"/>
      <c r="AR103" s="44"/>
      <c r="AS103" s="44"/>
      <c r="AT103" s="44">
        <v>20000</v>
      </c>
      <c r="AU103" s="44"/>
      <c r="AV103" s="44"/>
      <c r="AW103" s="44"/>
      <c r="AX103" s="44"/>
      <c r="AY103" s="14" t="s">
        <v>130</v>
      </c>
      <c r="AZ103" s="45">
        <f>AZ104</f>
        <v>0</v>
      </c>
      <c r="BA103" s="46">
        <f t="shared" si="8"/>
        <v>0</v>
      </c>
      <c r="BB103" s="47">
        <f t="shared" si="9"/>
        <v>-148800</v>
      </c>
      <c r="BC103" s="48">
        <v>0</v>
      </c>
      <c r="BD103" s="47">
        <f t="shared" si="10"/>
        <v>0</v>
      </c>
    </row>
    <row r="104" spans="1:56" ht="79.5" customHeight="1">
      <c r="A104" s="16" t="s">
        <v>132</v>
      </c>
      <c r="B104" s="17" t="s">
        <v>101</v>
      </c>
      <c r="C104" s="17" t="s">
        <v>32</v>
      </c>
      <c r="D104" s="17" t="s">
        <v>122</v>
      </c>
      <c r="E104" s="17" t="s">
        <v>131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 t="s">
        <v>40</v>
      </c>
      <c r="U104" s="17"/>
      <c r="V104" s="18"/>
      <c r="W104" s="18"/>
      <c r="X104" s="18"/>
      <c r="Y104" s="18"/>
      <c r="Z104" s="16" t="s">
        <v>132</v>
      </c>
      <c r="AA104" s="49">
        <v>148800</v>
      </c>
      <c r="AB104" s="49"/>
      <c r="AC104" s="49"/>
      <c r="AD104" s="49"/>
      <c r="AE104" s="49"/>
      <c r="AF104" s="49"/>
      <c r="AG104" s="49"/>
      <c r="AH104" s="49"/>
      <c r="AI104" s="49"/>
      <c r="AJ104" s="49">
        <v>0</v>
      </c>
      <c r="AK104" s="49"/>
      <c r="AL104" s="49"/>
      <c r="AM104" s="49"/>
      <c r="AN104" s="49"/>
      <c r="AO104" s="49">
        <v>20000</v>
      </c>
      <c r="AP104" s="49"/>
      <c r="AQ104" s="49"/>
      <c r="AR104" s="49"/>
      <c r="AS104" s="49"/>
      <c r="AT104" s="49">
        <v>20000</v>
      </c>
      <c r="AU104" s="49"/>
      <c r="AV104" s="49"/>
      <c r="AW104" s="49"/>
      <c r="AX104" s="49"/>
      <c r="AY104" s="17" t="s">
        <v>132</v>
      </c>
      <c r="AZ104" s="50">
        <v>0</v>
      </c>
      <c r="BA104" s="51">
        <f t="shared" si="8"/>
        <v>0</v>
      </c>
      <c r="BB104" s="52">
        <f t="shared" si="9"/>
        <v>-148800</v>
      </c>
      <c r="BC104" s="53">
        <v>0</v>
      </c>
      <c r="BD104" s="52">
        <f t="shared" si="10"/>
        <v>0</v>
      </c>
    </row>
    <row r="105" spans="1:56" s="6" customFormat="1" ht="82.5" customHeight="1">
      <c r="A105" s="10" t="s">
        <v>179</v>
      </c>
      <c r="B105" s="11" t="s">
        <v>101</v>
      </c>
      <c r="C105" s="11" t="s">
        <v>32</v>
      </c>
      <c r="D105" s="11" t="s">
        <v>122</v>
      </c>
      <c r="E105" s="11" t="s">
        <v>180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2"/>
      <c r="W105" s="12"/>
      <c r="X105" s="12"/>
      <c r="Y105" s="12"/>
      <c r="Z105" s="10" t="s">
        <v>128</v>
      </c>
      <c r="AA105" s="40">
        <v>30000</v>
      </c>
      <c r="AB105" s="40"/>
      <c r="AC105" s="40"/>
      <c r="AD105" s="40"/>
      <c r="AE105" s="40"/>
      <c r="AF105" s="40"/>
      <c r="AG105" s="40"/>
      <c r="AH105" s="40"/>
      <c r="AI105" s="40"/>
      <c r="AJ105" s="40">
        <v>0</v>
      </c>
      <c r="AK105" s="40"/>
      <c r="AL105" s="40"/>
      <c r="AM105" s="40"/>
      <c r="AN105" s="40"/>
      <c r="AO105" s="40">
        <v>20000</v>
      </c>
      <c r="AP105" s="40"/>
      <c r="AQ105" s="40"/>
      <c r="AR105" s="40"/>
      <c r="AS105" s="40"/>
      <c r="AT105" s="40">
        <v>20000</v>
      </c>
      <c r="AU105" s="40"/>
      <c r="AV105" s="40"/>
      <c r="AW105" s="40"/>
      <c r="AX105" s="40"/>
      <c r="AY105" s="11" t="s">
        <v>128</v>
      </c>
      <c r="AZ105" s="41">
        <f>AZ106</f>
        <v>0</v>
      </c>
      <c r="BA105" s="42">
        <f t="shared" si="8"/>
        <v>0</v>
      </c>
      <c r="BB105" s="41">
        <f t="shared" si="9"/>
        <v>-30000</v>
      </c>
      <c r="BC105" s="43">
        <v>0</v>
      </c>
      <c r="BD105" s="41">
        <f t="shared" si="10"/>
        <v>0</v>
      </c>
    </row>
    <row r="106" spans="1:56" ht="64.5" customHeight="1">
      <c r="A106" s="13" t="s">
        <v>181</v>
      </c>
      <c r="B106" s="14" t="s">
        <v>101</v>
      </c>
      <c r="C106" s="14" t="s">
        <v>32</v>
      </c>
      <c r="D106" s="14" t="s">
        <v>122</v>
      </c>
      <c r="E106" s="14" t="s">
        <v>182</v>
      </c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5"/>
      <c r="W106" s="15"/>
      <c r="X106" s="15"/>
      <c r="Y106" s="15"/>
      <c r="Z106" s="13" t="s">
        <v>130</v>
      </c>
      <c r="AA106" s="44">
        <v>30000</v>
      </c>
      <c r="AB106" s="44"/>
      <c r="AC106" s="44"/>
      <c r="AD106" s="44"/>
      <c r="AE106" s="44"/>
      <c r="AF106" s="44"/>
      <c r="AG106" s="44"/>
      <c r="AH106" s="44"/>
      <c r="AI106" s="44"/>
      <c r="AJ106" s="44">
        <v>0</v>
      </c>
      <c r="AK106" s="44"/>
      <c r="AL106" s="44"/>
      <c r="AM106" s="44"/>
      <c r="AN106" s="44"/>
      <c r="AO106" s="44">
        <v>20000</v>
      </c>
      <c r="AP106" s="44"/>
      <c r="AQ106" s="44"/>
      <c r="AR106" s="44"/>
      <c r="AS106" s="44"/>
      <c r="AT106" s="44">
        <v>20000</v>
      </c>
      <c r="AU106" s="44"/>
      <c r="AV106" s="44"/>
      <c r="AW106" s="44"/>
      <c r="AX106" s="44"/>
      <c r="AY106" s="14" t="s">
        <v>130</v>
      </c>
      <c r="AZ106" s="45">
        <f>AZ108</f>
        <v>0</v>
      </c>
      <c r="BA106" s="46">
        <f t="shared" si="8"/>
        <v>0</v>
      </c>
      <c r="BB106" s="47">
        <f t="shared" si="9"/>
        <v>-30000</v>
      </c>
      <c r="BC106" s="48">
        <v>0</v>
      </c>
      <c r="BD106" s="47">
        <f t="shared" si="10"/>
        <v>0</v>
      </c>
    </row>
    <row r="107" spans="1:56" ht="79.5" customHeight="1">
      <c r="A107" s="16" t="s">
        <v>183</v>
      </c>
      <c r="B107" s="17" t="s">
        <v>101</v>
      </c>
      <c r="C107" s="17" t="s">
        <v>32</v>
      </c>
      <c r="D107" s="17" t="s">
        <v>122</v>
      </c>
      <c r="E107" s="17" t="s">
        <v>184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8"/>
      <c r="W107" s="18"/>
      <c r="X107" s="18"/>
      <c r="Y107" s="18"/>
      <c r="Z107" s="16" t="s">
        <v>132</v>
      </c>
      <c r="AA107" s="49">
        <v>30000</v>
      </c>
      <c r="AB107" s="49"/>
      <c r="AC107" s="49"/>
      <c r="AD107" s="49"/>
      <c r="AE107" s="49"/>
      <c r="AF107" s="49"/>
      <c r="AG107" s="49"/>
      <c r="AH107" s="49"/>
      <c r="AI107" s="49"/>
      <c r="AJ107" s="49">
        <v>0</v>
      </c>
      <c r="AK107" s="49"/>
      <c r="AL107" s="49"/>
      <c r="AM107" s="49"/>
      <c r="AN107" s="49"/>
      <c r="AO107" s="49">
        <v>20000</v>
      </c>
      <c r="AP107" s="49"/>
      <c r="AQ107" s="49"/>
      <c r="AR107" s="49"/>
      <c r="AS107" s="49"/>
      <c r="AT107" s="49">
        <v>20000</v>
      </c>
      <c r="AU107" s="49"/>
      <c r="AV107" s="49"/>
      <c r="AW107" s="49"/>
      <c r="AX107" s="49"/>
      <c r="AY107" s="17" t="s">
        <v>132</v>
      </c>
      <c r="AZ107" s="50">
        <v>0</v>
      </c>
      <c r="BA107" s="51">
        <f t="shared" si="8"/>
        <v>0</v>
      </c>
      <c r="BB107" s="52">
        <f t="shared" si="9"/>
        <v>-30000</v>
      </c>
      <c r="BC107" s="53">
        <v>0</v>
      </c>
      <c r="BD107" s="52">
        <f t="shared" si="10"/>
        <v>0</v>
      </c>
    </row>
    <row r="108" spans="1:56" ht="48" customHeight="1">
      <c r="A108" s="16" t="s">
        <v>185</v>
      </c>
      <c r="B108" s="17" t="s">
        <v>101</v>
      </c>
      <c r="C108" s="17" t="s">
        <v>32</v>
      </c>
      <c r="D108" s="17" t="s">
        <v>122</v>
      </c>
      <c r="E108" s="17" t="s">
        <v>184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 t="s">
        <v>40</v>
      </c>
      <c r="U108" s="17"/>
      <c r="V108" s="18"/>
      <c r="W108" s="18"/>
      <c r="X108" s="18"/>
      <c r="Y108" s="18"/>
      <c r="Z108" s="16" t="s">
        <v>132</v>
      </c>
      <c r="AA108" s="49">
        <v>30000</v>
      </c>
      <c r="AB108" s="49"/>
      <c r="AC108" s="49"/>
      <c r="AD108" s="49"/>
      <c r="AE108" s="49"/>
      <c r="AF108" s="49"/>
      <c r="AG108" s="49"/>
      <c r="AH108" s="49"/>
      <c r="AI108" s="49"/>
      <c r="AJ108" s="49">
        <v>0</v>
      </c>
      <c r="AK108" s="49"/>
      <c r="AL108" s="49"/>
      <c r="AM108" s="49"/>
      <c r="AN108" s="49"/>
      <c r="AO108" s="49">
        <v>20000</v>
      </c>
      <c r="AP108" s="49"/>
      <c r="AQ108" s="49"/>
      <c r="AR108" s="49"/>
      <c r="AS108" s="49"/>
      <c r="AT108" s="49">
        <v>20000</v>
      </c>
      <c r="AU108" s="49"/>
      <c r="AV108" s="49"/>
      <c r="AW108" s="49"/>
      <c r="AX108" s="49"/>
      <c r="AY108" s="17" t="s">
        <v>132</v>
      </c>
      <c r="AZ108" s="50">
        <v>0</v>
      </c>
      <c r="BA108" s="51">
        <f t="shared" si="8"/>
        <v>0</v>
      </c>
      <c r="BB108" s="52">
        <f t="shared" si="9"/>
        <v>-30000</v>
      </c>
      <c r="BC108" s="53">
        <v>0</v>
      </c>
      <c r="BD108" s="52">
        <f t="shared" si="10"/>
        <v>0</v>
      </c>
    </row>
    <row r="109" spans="1:56" s="6" customFormat="1" ht="82.5" customHeight="1">
      <c r="A109" s="10" t="s">
        <v>186</v>
      </c>
      <c r="B109" s="11" t="s">
        <v>101</v>
      </c>
      <c r="C109" s="11" t="s">
        <v>32</v>
      </c>
      <c r="D109" s="11" t="s">
        <v>122</v>
      </c>
      <c r="E109" s="11" t="s">
        <v>187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2"/>
      <c r="W109" s="12"/>
      <c r="X109" s="12"/>
      <c r="Y109" s="12"/>
      <c r="Z109" s="10" t="s">
        <v>128</v>
      </c>
      <c r="AA109" s="40">
        <v>1000</v>
      </c>
      <c r="AB109" s="40"/>
      <c r="AC109" s="40"/>
      <c r="AD109" s="40"/>
      <c r="AE109" s="40"/>
      <c r="AF109" s="40"/>
      <c r="AG109" s="40"/>
      <c r="AH109" s="40"/>
      <c r="AI109" s="40"/>
      <c r="AJ109" s="40">
        <v>0</v>
      </c>
      <c r="AK109" s="40"/>
      <c r="AL109" s="40"/>
      <c r="AM109" s="40"/>
      <c r="AN109" s="40"/>
      <c r="AO109" s="40">
        <v>20000</v>
      </c>
      <c r="AP109" s="40"/>
      <c r="AQ109" s="40"/>
      <c r="AR109" s="40"/>
      <c r="AS109" s="40"/>
      <c r="AT109" s="40">
        <v>20000</v>
      </c>
      <c r="AU109" s="40"/>
      <c r="AV109" s="40"/>
      <c r="AW109" s="40"/>
      <c r="AX109" s="40"/>
      <c r="AY109" s="11" t="s">
        <v>128</v>
      </c>
      <c r="AZ109" s="41">
        <f>AZ110</f>
        <v>0</v>
      </c>
      <c r="BA109" s="42">
        <f t="shared" si="4"/>
        <v>0</v>
      </c>
      <c r="BB109" s="41">
        <f t="shared" si="5"/>
        <v>-1000</v>
      </c>
      <c r="BC109" s="43">
        <v>0</v>
      </c>
      <c r="BD109" s="41">
        <f t="shared" si="7"/>
        <v>0</v>
      </c>
    </row>
    <row r="110" spans="1:56" ht="64.5" customHeight="1">
      <c r="A110" s="13" t="s">
        <v>188</v>
      </c>
      <c r="B110" s="14" t="s">
        <v>101</v>
      </c>
      <c r="C110" s="14" t="s">
        <v>32</v>
      </c>
      <c r="D110" s="14" t="s">
        <v>122</v>
      </c>
      <c r="E110" s="14" t="s">
        <v>189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5"/>
      <c r="W110" s="15"/>
      <c r="X110" s="15"/>
      <c r="Y110" s="15"/>
      <c r="Z110" s="13" t="s">
        <v>130</v>
      </c>
      <c r="AA110" s="44">
        <v>1000</v>
      </c>
      <c r="AB110" s="44"/>
      <c r="AC110" s="44"/>
      <c r="AD110" s="44"/>
      <c r="AE110" s="44"/>
      <c r="AF110" s="44"/>
      <c r="AG110" s="44"/>
      <c r="AH110" s="44"/>
      <c r="AI110" s="44"/>
      <c r="AJ110" s="44">
        <v>0</v>
      </c>
      <c r="AK110" s="44"/>
      <c r="AL110" s="44"/>
      <c r="AM110" s="44"/>
      <c r="AN110" s="44"/>
      <c r="AO110" s="44">
        <v>20000</v>
      </c>
      <c r="AP110" s="44"/>
      <c r="AQ110" s="44"/>
      <c r="AR110" s="44"/>
      <c r="AS110" s="44"/>
      <c r="AT110" s="44">
        <v>20000</v>
      </c>
      <c r="AU110" s="44"/>
      <c r="AV110" s="44"/>
      <c r="AW110" s="44"/>
      <c r="AX110" s="44"/>
      <c r="AY110" s="14" t="s">
        <v>130</v>
      </c>
      <c r="AZ110" s="45">
        <f>AZ112</f>
        <v>0</v>
      </c>
      <c r="BA110" s="46">
        <f t="shared" si="4"/>
        <v>0</v>
      </c>
      <c r="BB110" s="47">
        <f t="shared" si="5"/>
        <v>-1000</v>
      </c>
      <c r="BC110" s="48">
        <v>0</v>
      </c>
      <c r="BD110" s="47">
        <f t="shared" si="7"/>
        <v>0</v>
      </c>
    </row>
    <row r="111" spans="1:56" ht="51" customHeight="1">
      <c r="A111" s="16" t="s">
        <v>190</v>
      </c>
      <c r="B111" s="17" t="s">
        <v>101</v>
      </c>
      <c r="C111" s="17" t="s">
        <v>32</v>
      </c>
      <c r="D111" s="17" t="s">
        <v>122</v>
      </c>
      <c r="E111" s="17" t="s">
        <v>191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8"/>
      <c r="W111" s="18"/>
      <c r="X111" s="18"/>
      <c r="Y111" s="18"/>
      <c r="Z111" s="16" t="s">
        <v>132</v>
      </c>
      <c r="AA111" s="49">
        <v>1000</v>
      </c>
      <c r="AB111" s="49"/>
      <c r="AC111" s="49"/>
      <c r="AD111" s="49"/>
      <c r="AE111" s="49"/>
      <c r="AF111" s="49"/>
      <c r="AG111" s="49"/>
      <c r="AH111" s="49"/>
      <c r="AI111" s="49"/>
      <c r="AJ111" s="49">
        <v>0</v>
      </c>
      <c r="AK111" s="49"/>
      <c r="AL111" s="49"/>
      <c r="AM111" s="49"/>
      <c r="AN111" s="49"/>
      <c r="AO111" s="49">
        <v>20000</v>
      </c>
      <c r="AP111" s="49"/>
      <c r="AQ111" s="49"/>
      <c r="AR111" s="49"/>
      <c r="AS111" s="49"/>
      <c r="AT111" s="49">
        <v>20000</v>
      </c>
      <c r="AU111" s="49"/>
      <c r="AV111" s="49"/>
      <c r="AW111" s="49"/>
      <c r="AX111" s="49"/>
      <c r="AY111" s="17" t="s">
        <v>132</v>
      </c>
      <c r="AZ111" s="50">
        <v>0</v>
      </c>
      <c r="BA111" s="51">
        <f>AZ111/AA111*100</f>
        <v>0</v>
      </c>
      <c r="BB111" s="52">
        <f>AZ111-AA111</f>
        <v>-1000</v>
      </c>
      <c r="BC111" s="53">
        <v>0</v>
      </c>
      <c r="BD111" s="52">
        <f>AZ111-AJ111</f>
        <v>0</v>
      </c>
    </row>
    <row r="112" spans="1:56" ht="48" customHeight="1">
      <c r="A112" s="16" t="s">
        <v>185</v>
      </c>
      <c r="B112" s="17" t="s">
        <v>101</v>
      </c>
      <c r="C112" s="17" t="s">
        <v>32</v>
      </c>
      <c r="D112" s="17" t="s">
        <v>122</v>
      </c>
      <c r="E112" s="17" t="s">
        <v>191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 t="s">
        <v>40</v>
      </c>
      <c r="U112" s="17"/>
      <c r="V112" s="18"/>
      <c r="W112" s="18"/>
      <c r="X112" s="18"/>
      <c r="Y112" s="18"/>
      <c r="Z112" s="16" t="s">
        <v>132</v>
      </c>
      <c r="AA112" s="49">
        <v>1000</v>
      </c>
      <c r="AB112" s="49"/>
      <c r="AC112" s="49"/>
      <c r="AD112" s="49"/>
      <c r="AE112" s="49"/>
      <c r="AF112" s="49"/>
      <c r="AG112" s="49"/>
      <c r="AH112" s="49"/>
      <c r="AI112" s="49"/>
      <c r="AJ112" s="49">
        <v>0</v>
      </c>
      <c r="AK112" s="49"/>
      <c r="AL112" s="49"/>
      <c r="AM112" s="49"/>
      <c r="AN112" s="49"/>
      <c r="AO112" s="49">
        <v>20000</v>
      </c>
      <c r="AP112" s="49"/>
      <c r="AQ112" s="49"/>
      <c r="AR112" s="49"/>
      <c r="AS112" s="49"/>
      <c r="AT112" s="49">
        <v>20000</v>
      </c>
      <c r="AU112" s="49"/>
      <c r="AV112" s="49"/>
      <c r="AW112" s="49"/>
      <c r="AX112" s="49"/>
      <c r="AY112" s="17" t="s">
        <v>132</v>
      </c>
      <c r="AZ112" s="50">
        <v>0</v>
      </c>
      <c r="BA112" s="51">
        <f t="shared" si="4"/>
        <v>0</v>
      </c>
      <c r="BB112" s="52">
        <f t="shared" si="5"/>
        <v>-1000</v>
      </c>
      <c r="BC112" s="53">
        <v>0</v>
      </c>
      <c r="BD112" s="52">
        <f t="shared" si="7"/>
        <v>0</v>
      </c>
    </row>
    <row r="113" spans="1:56" s="6" customFormat="1" ht="71.25" customHeight="1">
      <c r="A113" s="24" t="s">
        <v>164</v>
      </c>
      <c r="B113" s="11" t="s">
        <v>101</v>
      </c>
      <c r="C113" s="11" t="s">
        <v>50</v>
      </c>
      <c r="D113" s="11" t="s">
        <v>51</v>
      </c>
      <c r="E113" s="11" t="s">
        <v>34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2"/>
      <c r="W113" s="12"/>
      <c r="X113" s="12"/>
      <c r="Y113" s="12"/>
      <c r="Z113" s="10" t="s">
        <v>31</v>
      </c>
      <c r="AA113" s="40">
        <v>88300</v>
      </c>
      <c r="AB113" s="40"/>
      <c r="AC113" s="40"/>
      <c r="AD113" s="40"/>
      <c r="AE113" s="40"/>
      <c r="AF113" s="40"/>
      <c r="AG113" s="40"/>
      <c r="AH113" s="40"/>
      <c r="AI113" s="40"/>
      <c r="AJ113" s="40">
        <v>40992.15</v>
      </c>
      <c r="AK113" s="40"/>
      <c r="AL113" s="40"/>
      <c r="AM113" s="40"/>
      <c r="AN113" s="40"/>
      <c r="AO113" s="40">
        <v>88300</v>
      </c>
      <c r="AP113" s="40"/>
      <c r="AQ113" s="40"/>
      <c r="AR113" s="40"/>
      <c r="AS113" s="40"/>
      <c r="AT113" s="40">
        <v>90600</v>
      </c>
      <c r="AU113" s="40"/>
      <c r="AV113" s="40"/>
      <c r="AW113" s="40"/>
      <c r="AX113" s="40"/>
      <c r="AY113" s="11" t="s">
        <v>31</v>
      </c>
      <c r="AZ113" s="41">
        <f>AZ114</f>
        <v>40992.15</v>
      </c>
      <c r="BA113" s="42">
        <f t="shared" si="4"/>
        <v>46.42372593431484</v>
      </c>
      <c r="BB113" s="41">
        <f t="shared" si="5"/>
        <v>-47307.85</v>
      </c>
      <c r="BC113" s="43">
        <f t="shared" si="6"/>
        <v>100</v>
      </c>
      <c r="BD113" s="41">
        <f t="shared" si="7"/>
        <v>0</v>
      </c>
    </row>
    <row r="114" spans="1:56" ht="35.25" customHeight="1">
      <c r="A114" s="13" t="s">
        <v>52</v>
      </c>
      <c r="B114" s="14" t="s">
        <v>101</v>
      </c>
      <c r="C114" s="14" t="s">
        <v>50</v>
      </c>
      <c r="D114" s="14" t="s">
        <v>51</v>
      </c>
      <c r="E114" s="14" t="s">
        <v>53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5"/>
      <c r="W114" s="15"/>
      <c r="X114" s="15"/>
      <c r="Y114" s="15"/>
      <c r="Z114" s="13" t="s">
        <v>52</v>
      </c>
      <c r="AA114" s="44">
        <v>88300</v>
      </c>
      <c r="AB114" s="44"/>
      <c r="AC114" s="44"/>
      <c r="AD114" s="44"/>
      <c r="AE114" s="44"/>
      <c r="AF114" s="44"/>
      <c r="AG114" s="44"/>
      <c r="AH114" s="44"/>
      <c r="AI114" s="44"/>
      <c r="AJ114" s="44">
        <v>40992.15</v>
      </c>
      <c r="AK114" s="44"/>
      <c r="AL114" s="44"/>
      <c r="AM114" s="44"/>
      <c r="AN114" s="44"/>
      <c r="AO114" s="44">
        <v>88300</v>
      </c>
      <c r="AP114" s="44"/>
      <c r="AQ114" s="44"/>
      <c r="AR114" s="44"/>
      <c r="AS114" s="44"/>
      <c r="AT114" s="44">
        <v>90600</v>
      </c>
      <c r="AU114" s="44"/>
      <c r="AV114" s="44"/>
      <c r="AW114" s="44"/>
      <c r="AX114" s="44"/>
      <c r="AY114" s="14" t="s">
        <v>52</v>
      </c>
      <c r="AZ114" s="45">
        <f>AZ115</f>
        <v>40992.15</v>
      </c>
      <c r="BA114" s="46">
        <f t="shared" si="4"/>
        <v>46.42372593431484</v>
      </c>
      <c r="BB114" s="47">
        <f t="shared" si="5"/>
        <v>-47307.85</v>
      </c>
      <c r="BC114" s="48">
        <f t="shared" si="6"/>
        <v>100</v>
      </c>
      <c r="BD114" s="47">
        <f t="shared" si="7"/>
        <v>0</v>
      </c>
    </row>
    <row r="115" spans="1:56" ht="49.5" customHeight="1">
      <c r="A115" s="13" t="s">
        <v>54</v>
      </c>
      <c r="B115" s="14" t="s">
        <v>101</v>
      </c>
      <c r="C115" s="14" t="s">
        <v>50</v>
      </c>
      <c r="D115" s="14" t="s">
        <v>51</v>
      </c>
      <c r="E115" s="14" t="s">
        <v>55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5"/>
      <c r="W115" s="15"/>
      <c r="X115" s="15"/>
      <c r="Y115" s="15"/>
      <c r="Z115" s="13" t="s">
        <v>54</v>
      </c>
      <c r="AA115" s="44">
        <v>88300</v>
      </c>
      <c r="AB115" s="44"/>
      <c r="AC115" s="44"/>
      <c r="AD115" s="44"/>
      <c r="AE115" s="44"/>
      <c r="AF115" s="44"/>
      <c r="AG115" s="44"/>
      <c r="AH115" s="44"/>
      <c r="AI115" s="44"/>
      <c r="AJ115" s="44">
        <v>40992.15</v>
      </c>
      <c r="AK115" s="44"/>
      <c r="AL115" s="44"/>
      <c r="AM115" s="44"/>
      <c r="AN115" s="44"/>
      <c r="AO115" s="44">
        <v>88300</v>
      </c>
      <c r="AP115" s="44"/>
      <c r="AQ115" s="44"/>
      <c r="AR115" s="44"/>
      <c r="AS115" s="44"/>
      <c r="AT115" s="44">
        <v>90600</v>
      </c>
      <c r="AU115" s="44"/>
      <c r="AV115" s="44"/>
      <c r="AW115" s="44"/>
      <c r="AX115" s="44"/>
      <c r="AY115" s="14" t="s">
        <v>54</v>
      </c>
      <c r="AZ115" s="45">
        <f>AZ116</f>
        <v>40992.15</v>
      </c>
      <c r="BA115" s="46">
        <f t="shared" si="4"/>
        <v>46.42372593431484</v>
      </c>
      <c r="BB115" s="47">
        <f t="shared" si="5"/>
        <v>-47307.85</v>
      </c>
      <c r="BC115" s="48">
        <f t="shared" si="6"/>
        <v>100</v>
      </c>
      <c r="BD115" s="47">
        <f t="shared" si="7"/>
        <v>0</v>
      </c>
    </row>
    <row r="116" spans="1:56" ht="141" customHeight="1">
      <c r="A116" s="28" t="s">
        <v>56</v>
      </c>
      <c r="B116" s="17" t="s">
        <v>101</v>
      </c>
      <c r="C116" s="17" t="s">
        <v>50</v>
      </c>
      <c r="D116" s="17" t="s">
        <v>51</v>
      </c>
      <c r="E116" s="17" t="s">
        <v>55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 t="s">
        <v>57</v>
      </c>
      <c r="U116" s="17"/>
      <c r="V116" s="18"/>
      <c r="W116" s="18"/>
      <c r="X116" s="18"/>
      <c r="Y116" s="18"/>
      <c r="Z116" s="28" t="s">
        <v>56</v>
      </c>
      <c r="AA116" s="49">
        <v>83550</v>
      </c>
      <c r="AB116" s="49"/>
      <c r="AC116" s="49"/>
      <c r="AD116" s="49"/>
      <c r="AE116" s="49"/>
      <c r="AF116" s="49"/>
      <c r="AG116" s="49"/>
      <c r="AH116" s="49"/>
      <c r="AI116" s="49"/>
      <c r="AJ116" s="49">
        <v>40992.15</v>
      </c>
      <c r="AK116" s="49"/>
      <c r="AL116" s="49"/>
      <c r="AM116" s="49"/>
      <c r="AN116" s="49"/>
      <c r="AO116" s="49">
        <v>83550</v>
      </c>
      <c r="AP116" s="49"/>
      <c r="AQ116" s="49"/>
      <c r="AR116" s="49"/>
      <c r="AS116" s="49"/>
      <c r="AT116" s="49">
        <v>85350</v>
      </c>
      <c r="AU116" s="49"/>
      <c r="AV116" s="49"/>
      <c r="AW116" s="49"/>
      <c r="AX116" s="49"/>
      <c r="AY116" s="57" t="s">
        <v>56</v>
      </c>
      <c r="AZ116" s="50">
        <v>40992.15</v>
      </c>
      <c r="BA116" s="51">
        <f t="shared" si="4"/>
        <v>49.06301615798923</v>
      </c>
      <c r="BB116" s="52">
        <f t="shared" si="5"/>
        <v>-42557.85</v>
      </c>
      <c r="BC116" s="53">
        <f t="shared" si="6"/>
        <v>100</v>
      </c>
      <c r="BD116" s="52">
        <f t="shared" si="7"/>
        <v>0</v>
      </c>
    </row>
    <row r="117" spans="1:56" s="6" customFormat="1" ht="69" customHeight="1">
      <c r="A117" s="24" t="s">
        <v>164</v>
      </c>
      <c r="B117" s="11" t="s">
        <v>101</v>
      </c>
      <c r="C117" s="11" t="s">
        <v>51</v>
      </c>
      <c r="D117" s="11" t="s">
        <v>59</v>
      </c>
      <c r="E117" s="11" t="s">
        <v>34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2"/>
      <c r="W117" s="12"/>
      <c r="X117" s="12"/>
      <c r="Y117" s="12"/>
      <c r="Z117" s="10" t="s">
        <v>31</v>
      </c>
      <c r="AA117" s="40">
        <v>634869.3</v>
      </c>
      <c r="AB117" s="40"/>
      <c r="AC117" s="40"/>
      <c r="AD117" s="40"/>
      <c r="AE117" s="40"/>
      <c r="AF117" s="40"/>
      <c r="AG117" s="40"/>
      <c r="AH117" s="40"/>
      <c r="AI117" s="40"/>
      <c r="AJ117" s="40">
        <f>AJ118</f>
        <v>414736.88</v>
      </c>
      <c r="AK117" s="40"/>
      <c r="AL117" s="40"/>
      <c r="AM117" s="40"/>
      <c r="AN117" s="40"/>
      <c r="AO117" s="40">
        <v>689000</v>
      </c>
      <c r="AP117" s="40"/>
      <c r="AQ117" s="40"/>
      <c r="AR117" s="40"/>
      <c r="AS117" s="40"/>
      <c r="AT117" s="40">
        <v>689000</v>
      </c>
      <c r="AU117" s="40"/>
      <c r="AV117" s="40"/>
      <c r="AW117" s="40"/>
      <c r="AX117" s="40"/>
      <c r="AY117" s="11" t="s">
        <v>31</v>
      </c>
      <c r="AZ117" s="41">
        <f>AZ118</f>
        <v>414736.88</v>
      </c>
      <c r="BA117" s="42">
        <f t="shared" si="4"/>
        <v>65.32634039793702</v>
      </c>
      <c r="BB117" s="41">
        <f t="shared" si="5"/>
        <v>-220132.42000000004</v>
      </c>
      <c r="BC117" s="43">
        <f t="shared" si="6"/>
        <v>100</v>
      </c>
      <c r="BD117" s="41">
        <f t="shared" si="7"/>
        <v>0</v>
      </c>
    </row>
    <row r="118" spans="1:56" ht="51" customHeight="1">
      <c r="A118" s="13" t="s">
        <v>35</v>
      </c>
      <c r="B118" s="14" t="s">
        <v>101</v>
      </c>
      <c r="C118" s="14" t="s">
        <v>51</v>
      </c>
      <c r="D118" s="14" t="s">
        <v>59</v>
      </c>
      <c r="E118" s="14" t="s">
        <v>36</v>
      </c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5"/>
      <c r="W118" s="15"/>
      <c r="X118" s="15"/>
      <c r="Y118" s="15"/>
      <c r="Z118" s="13" t="s">
        <v>35</v>
      </c>
      <c r="AA118" s="44">
        <v>634869.3</v>
      </c>
      <c r="AB118" s="44"/>
      <c r="AC118" s="44"/>
      <c r="AD118" s="44"/>
      <c r="AE118" s="44"/>
      <c r="AF118" s="44"/>
      <c r="AG118" s="44"/>
      <c r="AH118" s="44"/>
      <c r="AI118" s="44"/>
      <c r="AJ118" s="44">
        <f>AJ119</f>
        <v>414736.88</v>
      </c>
      <c r="AK118" s="44"/>
      <c r="AL118" s="44"/>
      <c r="AM118" s="44"/>
      <c r="AN118" s="44"/>
      <c r="AO118" s="44">
        <v>689000</v>
      </c>
      <c r="AP118" s="44"/>
      <c r="AQ118" s="44"/>
      <c r="AR118" s="44"/>
      <c r="AS118" s="44"/>
      <c r="AT118" s="44">
        <v>689000</v>
      </c>
      <c r="AU118" s="44"/>
      <c r="AV118" s="44"/>
      <c r="AW118" s="44"/>
      <c r="AX118" s="44"/>
      <c r="AY118" s="14" t="s">
        <v>35</v>
      </c>
      <c r="AZ118" s="45">
        <f>AZ119</f>
        <v>414736.88</v>
      </c>
      <c r="BA118" s="46">
        <f t="shared" si="4"/>
        <v>65.32634039793702</v>
      </c>
      <c r="BB118" s="47">
        <f t="shared" si="5"/>
        <v>-220132.42000000004</v>
      </c>
      <c r="BC118" s="48">
        <f t="shared" si="6"/>
        <v>100</v>
      </c>
      <c r="BD118" s="47">
        <f t="shared" si="7"/>
        <v>0</v>
      </c>
    </row>
    <row r="119" spans="1:56" ht="33.75" customHeight="1">
      <c r="A119" s="13" t="s">
        <v>37</v>
      </c>
      <c r="B119" s="14" t="s">
        <v>101</v>
      </c>
      <c r="C119" s="14" t="s">
        <v>51</v>
      </c>
      <c r="D119" s="14" t="s">
        <v>59</v>
      </c>
      <c r="E119" s="14" t="s">
        <v>38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5"/>
      <c r="W119" s="15"/>
      <c r="X119" s="15"/>
      <c r="Y119" s="15"/>
      <c r="Z119" s="13" t="s">
        <v>37</v>
      </c>
      <c r="AA119" s="44">
        <v>634869.3</v>
      </c>
      <c r="AB119" s="44"/>
      <c r="AC119" s="44"/>
      <c r="AD119" s="44"/>
      <c r="AE119" s="44"/>
      <c r="AF119" s="44"/>
      <c r="AG119" s="44"/>
      <c r="AH119" s="44"/>
      <c r="AI119" s="44"/>
      <c r="AJ119" s="44">
        <f>AJ120+AJ121</f>
        <v>414736.88</v>
      </c>
      <c r="AK119" s="44"/>
      <c r="AL119" s="44"/>
      <c r="AM119" s="44"/>
      <c r="AN119" s="44"/>
      <c r="AO119" s="44">
        <v>689000</v>
      </c>
      <c r="AP119" s="44"/>
      <c r="AQ119" s="44"/>
      <c r="AR119" s="44"/>
      <c r="AS119" s="44"/>
      <c r="AT119" s="44">
        <v>689000</v>
      </c>
      <c r="AU119" s="44"/>
      <c r="AV119" s="44"/>
      <c r="AW119" s="44"/>
      <c r="AX119" s="44"/>
      <c r="AY119" s="14" t="s">
        <v>37</v>
      </c>
      <c r="AZ119" s="45">
        <f>AZ120+AZ121</f>
        <v>414736.88</v>
      </c>
      <c r="BA119" s="46">
        <f t="shared" si="4"/>
        <v>65.32634039793702</v>
      </c>
      <c r="BB119" s="47">
        <f t="shared" si="5"/>
        <v>-220132.42000000004</v>
      </c>
      <c r="BC119" s="48">
        <f t="shared" si="6"/>
        <v>100</v>
      </c>
      <c r="BD119" s="47">
        <f t="shared" si="7"/>
        <v>0</v>
      </c>
    </row>
    <row r="120" spans="1:56" ht="124.5" customHeight="1">
      <c r="A120" s="16" t="s">
        <v>60</v>
      </c>
      <c r="B120" s="17" t="s">
        <v>101</v>
      </c>
      <c r="C120" s="17" t="s">
        <v>51</v>
      </c>
      <c r="D120" s="17" t="s">
        <v>59</v>
      </c>
      <c r="E120" s="17" t="s">
        <v>38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 t="s">
        <v>57</v>
      </c>
      <c r="U120" s="17"/>
      <c r="V120" s="18"/>
      <c r="W120" s="18"/>
      <c r="X120" s="18"/>
      <c r="Y120" s="18"/>
      <c r="Z120" s="16" t="s">
        <v>60</v>
      </c>
      <c r="AA120" s="49">
        <v>540000</v>
      </c>
      <c r="AB120" s="49"/>
      <c r="AC120" s="49"/>
      <c r="AD120" s="49"/>
      <c r="AE120" s="49"/>
      <c r="AF120" s="49"/>
      <c r="AG120" s="49"/>
      <c r="AH120" s="49"/>
      <c r="AI120" s="49"/>
      <c r="AJ120" s="49">
        <v>352917.78</v>
      </c>
      <c r="AK120" s="49"/>
      <c r="AL120" s="49"/>
      <c r="AM120" s="49"/>
      <c r="AN120" s="49"/>
      <c r="AO120" s="49">
        <v>609000</v>
      </c>
      <c r="AP120" s="49"/>
      <c r="AQ120" s="49"/>
      <c r="AR120" s="49"/>
      <c r="AS120" s="49"/>
      <c r="AT120" s="49">
        <v>609000</v>
      </c>
      <c r="AU120" s="49"/>
      <c r="AV120" s="49"/>
      <c r="AW120" s="49"/>
      <c r="AX120" s="49"/>
      <c r="AY120" s="17" t="s">
        <v>60</v>
      </c>
      <c r="AZ120" s="50">
        <v>352917.78</v>
      </c>
      <c r="BA120" s="51">
        <f t="shared" si="4"/>
        <v>65.35514444444445</v>
      </c>
      <c r="BB120" s="52">
        <f t="shared" si="5"/>
        <v>-187082.21999999997</v>
      </c>
      <c r="BC120" s="53">
        <f t="shared" si="6"/>
        <v>100</v>
      </c>
      <c r="BD120" s="52">
        <f t="shared" si="7"/>
        <v>0</v>
      </c>
    </row>
    <row r="121" spans="1:56" ht="59.25" customHeight="1">
      <c r="A121" s="16" t="s">
        <v>39</v>
      </c>
      <c r="B121" s="17" t="s">
        <v>101</v>
      </c>
      <c r="C121" s="17" t="s">
        <v>51</v>
      </c>
      <c r="D121" s="17" t="s">
        <v>59</v>
      </c>
      <c r="E121" s="17" t="s">
        <v>38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 t="s">
        <v>40</v>
      </c>
      <c r="U121" s="17"/>
      <c r="V121" s="18"/>
      <c r="W121" s="18"/>
      <c r="X121" s="18"/>
      <c r="Y121" s="18"/>
      <c r="Z121" s="16" t="s">
        <v>39</v>
      </c>
      <c r="AA121" s="49">
        <v>74869.3</v>
      </c>
      <c r="AB121" s="49"/>
      <c r="AC121" s="49"/>
      <c r="AD121" s="49"/>
      <c r="AE121" s="49"/>
      <c r="AF121" s="49"/>
      <c r="AG121" s="49"/>
      <c r="AH121" s="49"/>
      <c r="AI121" s="49"/>
      <c r="AJ121" s="49">
        <v>61819.1</v>
      </c>
      <c r="AK121" s="49"/>
      <c r="AL121" s="49"/>
      <c r="AM121" s="49"/>
      <c r="AN121" s="49"/>
      <c r="AO121" s="49">
        <v>60000</v>
      </c>
      <c r="AP121" s="49"/>
      <c r="AQ121" s="49"/>
      <c r="AR121" s="49"/>
      <c r="AS121" s="49"/>
      <c r="AT121" s="49">
        <v>60000</v>
      </c>
      <c r="AU121" s="49"/>
      <c r="AV121" s="49"/>
      <c r="AW121" s="49"/>
      <c r="AX121" s="49"/>
      <c r="AY121" s="17" t="s">
        <v>39</v>
      </c>
      <c r="AZ121" s="50">
        <v>61819.1</v>
      </c>
      <c r="BA121" s="51">
        <f t="shared" si="4"/>
        <v>82.56935753372878</v>
      </c>
      <c r="BB121" s="52">
        <f t="shared" si="5"/>
        <v>-13050.200000000004</v>
      </c>
      <c r="BC121" s="53">
        <f t="shared" si="6"/>
        <v>100</v>
      </c>
      <c r="BD121" s="52">
        <f t="shared" si="7"/>
        <v>0</v>
      </c>
    </row>
    <row r="122" spans="1:56" s="6" customFormat="1" ht="69" customHeight="1">
      <c r="A122" s="10" t="s">
        <v>192</v>
      </c>
      <c r="B122" s="11" t="s">
        <v>101</v>
      </c>
      <c r="C122" s="11" t="s">
        <v>51</v>
      </c>
      <c r="D122" s="11" t="s">
        <v>59</v>
      </c>
      <c r="E122" s="11" t="s">
        <v>62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2"/>
      <c r="W122" s="12"/>
      <c r="X122" s="12"/>
      <c r="Y122" s="12"/>
      <c r="Z122" s="10" t="s">
        <v>31</v>
      </c>
      <c r="AA122" s="40">
        <v>15000</v>
      </c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>
        <v>689000</v>
      </c>
      <c r="AP122" s="40"/>
      <c r="AQ122" s="40"/>
      <c r="AR122" s="40"/>
      <c r="AS122" s="40"/>
      <c r="AT122" s="40">
        <v>689000</v>
      </c>
      <c r="AU122" s="40"/>
      <c r="AV122" s="40"/>
      <c r="AW122" s="40"/>
      <c r="AX122" s="40"/>
      <c r="AY122" s="11" t="s">
        <v>31</v>
      </c>
      <c r="AZ122" s="41">
        <f>AZ123</f>
        <v>0</v>
      </c>
      <c r="BA122" s="42">
        <f t="shared" si="4"/>
        <v>0</v>
      </c>
      <c r="BB122" s="41">
        <f t="shared" si="5"/>
        <v>-15000</v>
      </c>
      <c r="BC122" s="43" t="e">
        <f t="shared" si="6"/>
        <v>#DIV/0!</v>
      </c>
      <c r="BD122" s="41">
        <f t="shared" si="7"/>
        <v>0</v>
      </c>
    </row>
    <row r="123" spans="1:56" ht="65.25" customHeight="1">
      <c r="A123" s="13" t="s">
        <v>63</v>
      </c>
      <c r="B123" s="14" t="s">
        <v>101</v>
      </c>
      <c r="C123" s="14" t="s">
        <v>51</v>
      </c>
      <c r="D123" s="14" t="s">
        <v>59</v>
      </c>
      <c r="E123" s="14" t="s">
        <v>64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5"/>
      <c r="W123" s="15"/>
      <c r="X123" s="15"/>
      <c r="Y123" s="15"/>
      <c r="Z123" s="13" t="s">
        <v>35</v>
      </c>
      <c r="AA123" s="44">
        <v>15000</v>
      </c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>
        <v>689000</v>
      </c>
      <c r="AP123" s="44"/>
      <c r="AQ123" s="44"/>
      <c r="AR123" s="44"/>
      <c r="AS123" s="44"/>
      <c r="AT123" s="44">
        <v>689000</v>
      </c>
      <c r="AU123" s="44"/>
      <c r="AV123" s="44"/>
      <c r="AW123" s="44"/>
      <c r="AX123" s="44"/>
      <c r="AY123" s="14" t="s">
        <v>35</v>
      </c>
      <c r="AZ123" s="45"/>
      <c r="BA123" s="46">
        <f t="shared" si="4"/>
        <v>0</v>
      </c>
      <c r="BB123" s="47">
        <f t="shared" si="5"/>
        <v>-15000</v>
      </c>
      <c r="BC123" s="48" t="e">
        <f t="shared" si="6"/>
        <v>#DIV/0!</v>
      </c>
      <c r="BD123" s="47">
        <f t="shared" si="7"/>
        <v>0</v>
      </c>
    </row>
    <row r="124" spans="1:56" ht="68.25" customHeight="1">
      <c r="A124" s="13" t="s">
        <v>193</v>
      </c>
      <c r="B124" s="14" t="s">
        <v>101</v>
      </c>
      <c r="C124" s="14" t="s">
        <v>51</v>
      </c>
      <c r="D124" s="14" t="s">
        <v>59</v>
      </c>
      <c r="E124" s="14" t="s">
        <v>194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5"/>
      <c r="W124" s="15"/>
      <c r="X124" s="15"/>
      <c r="Y124" s="15"/>
      <c r="Z124" s="13" t="s">
        <v>37</v>
      </c>
      <c r="AA124" s="44">
        <v>15000</v>
      </c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>
        <v>689000</v>
      </c>
      <c r="AP124" s="44"/>
      <c r="AQ124" s="44"/>
      <c r="AR124" s="44"/>
      <c r="AS124" s="44"/>
      <c r="AT124" s="44">
        <v>689000</v>
      </c>
      <c r="AU124" s="44"/>
      <c r="AV124" s="44"/>
      <c r="AW124" s="44"/>
      <c r="AX124" s="44"/>
      <c r="AY124" s="14" t="s">
        <v>37</v>
      </c>
      <c r="AZ124" s="45"/>
      <c r="BA124" s="46">
        <f t="shared" si="4"/>
        <v>0</v>
      </c>
      <c r="BB124" s="47">
        <f t="shared" si="5"/>
        <v>-15000</v>
      </c>
      <c r="BC124" s="48" t="e">
        <f t="shared" si="6"/>
        <v>#DIV/0!</v>
      </c>
      <c r="BD124" s="47">
        <f t="shared" si="7"/>
        <v>0</v>
      </c>
    </row>
    <row r="125" spans="1:56" ht="59.25" customHeight="1">
      <c r="A125" s="16" t="s">
        <v>185</v>
      </c>
      <c r="B125" s="17" t="s">
        <v>101</v>
      </c>
      <c r="C125" s="17" t="s">
        <v>51</v>
      </c>
      <c r="D125" s="17" t="s">
        <v>59</v>
      </c>
      <c r="E125" s="17" t="s">
        <v>194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 t="s">
        <v>40</v>
      </c>
      <c r="U125" s="17"/>
      <c r="V125" s="18"/>
      <c r="W125" s="18"/>
      <c r="X125" s="18"/>
      <c r="Y125" s="18"/>
      <c r="Z125" s="16" t="s">
        <v>39</v>
      </c>
      <c r="AA125" s="49">
        <v>15000</v>
      </c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>
        <v>60000</v>
      </c>
      <c r="AP125" s="49"/>
      <c r="AQ125" s="49"/>
      <c r="AR125" s="49"/>
      <c r="AS125" s="49"/>
      <c r="AT125" s="49">
        <v>60000</v>
      </c>
      <c r="AU125" s="49"/>
      <c r="AV125" s="49"/>
      <c r="AW125" s="49"/>
      <c r="AX125" s="49"/>
      <c r="AY125" s="17" t="s">
        <v>39</v>
      </c>
      <c r="AZ125" s="50"/>
      <c r="BA125" s="51">
        <f t="shared" si="4"/>
        <v>0</v>
      </c>
      <c r="BB125" s="52">
        <f t="shared" si="5"/>
        <v>-15000</v>
      </c>
      <c r="BC125" s="53" t="e">
        <f t="shared" si="6"/>
        <v>#DIV/0!</v>
      </c>
      <c r="BD125" s="52">
        <f t="shared" si="7"/>
        <v>0</v>
      </c>
    </row>
    <row r="126" spans="1:56" s="6" customFormat="1" ht="79.5" customHeight="1">
      <c r="A126" s="10" t="s">
        <v>200</v>
      </c>
      <c r="B126" s="11" t="s">
        <v>101</v>
      </c>
      <c r="C126" s="11" t="s">
        <v>51</v>
      </c>
      <c r="D126" s="11" t="s">
        <v>196</v>
      </c>
      <c r="E126" s="11" t="s">
        <v>195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2"/>
      <c r="W126" s="12"/>
      <c r="X126" s="12"/>
      <c r="Y126" s="12"/>
      <c r="Z126" s="10" t="s">
        <v>31</v>
      </c>
      <c r="AA126" s="40">
        <v>1000</v>
      </c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>
        <v>689000</v>
      </c>
      <c r="AP126" s="40"/>
      <c r="AQ126" s="40"/>
      <c r="AR126" s="40"/>
      <c r="AS126" s="40"/>
      <c r="AT126" s="40">
        <v>689000</v>
      </c>
      <c r="AU126" s="40"/>
      <c r="AV126" s="40"/>
      <c r="AW126" s="40"/>
      <c r="AX126" s="40"/>
      <c r="AY126" s="11" t="s">
        <v>31</v>
      </c>
      <c r="AZ126" s="41">
        <f>AZ127</f>
        <v>0</v>
      </c>
      <c r="BA126" s="42">
        <f>AZ126/AA126*100</f>
        <v>0</v>
      </c>
      <c r="BB126" s="41">
        <f>AZ126-AA126</f>
        <v>-1000</v>
      </c>
      <c r="BC126" s="43" t="e">
        <f>AZ126/AJ126*100</f>
        <v>#DIV/0!</v>
      </c>
      <c r="BD126" s="41">
        <f>AZ126-AJ126</f>
        <v>0</v>
      </c>
    </row>
    <row r="127" spans="1:56" ht="65.25" customHeight="1">
      <c r="A127" s="13" t="s">
        <v>199</v>
      </c>
      <c r="B127" s="14" t="s">
        <v>101</v>
      </c>
      <c r="C127" s="14" t="s">
        <v>51</v>
      </c>
      <c r="D127" s="14" t="s">
        <v>196</v>
      </c>
      <c r="E127" s="14" t="s">
        <v>197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5"/>
      <c r="W127" s="15"/>
      <c r="X127" s="15"/>
      <c r="Y127" s="15"/>
      <c r="Z127" s="13" t="s">
        <v>35</v>
      </c>
      <c r="AA127" s="44">
        <v>1000</v>
      </c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>
        <v>689000</v>
      </c>
      <c r="AP127" s="44"/>
      <c r="AQ127" s="44"/>
      <c r="AR127" s="44"/>
      <c r="AS127" s="44"/>
      <c r="AT127" s="44">
        <v>689000</v>
      </c>
      <c r="AU127" s="44"/>
      <c r="AV127" s="44"/>
      <c r="AW127" s="44"/>
      <c r="AX127" s="44"/>
      <c r="AY127" s="14" t="s">
        <v>35</v>
      </c>
      <c r="AZ127" s="45"/>
      <c r="BA127" s="46">
        <f>AZ127/AA127*100</f>
        <v>0</v>
      </c>
      <c r="BB127" s="47">
        <f>AZ127-AA127</f>
        <v>-1000</v>
      </c>
      <c r="BC127" s="48" t="e">
        <f>AZ127/AJ127*100</f>
        <v>#DIV/0!</v>
      </c>
      <c r="BD127" s="47">
        <f>AZ127-AJ127</f>
        <v>0</v>
      </c>
    </row>
    <row r="128" spans="1:56" ht="68.25" customHeight="1">
      <c r="A128" s="13" t="s">
        <v>198</v>
      </c>
      <c r="B128" s="14" t="s">
        <v>101</v>
      </c>
      <c r="C128" s="14" t="s">
        <v>51</v>
      </c>
      <c r="D128" s="14" t="s">
        <v>196</v>
      </c>
      <c r="E128" s="14" t="s">
        <v>201</v>
      </c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5"/>
      <c r="W128" s="15"/>
      <c r="X128" s="15"/>
      <c r="Y128" s="15"/>
      <c r="Z128" s="13" t="s">
        <v>37</v>
      </c>
      <c r="AA128" s="44">
        <v>1000</v>
      </c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>
        <v>689000</v>
      </c>
      <c r="AP128" s="44"/>
      <c r="AQ128" s="44"/>
      <c r="AR128" s="44"/>
      <c r="AS128" s="44"/>
      <c r="AT128" s="44">
        <v>689000</v>
      </c>
      <c r="AU128" s="44"/>
      <c r="AV128" s="44"/>
      <c r="AW128" s="44"/>
      <c r="AX128" s="44"/>
      <c r="AY128" s="14" t="s">
        <v>37</v>
      </c>
      <c r="AZ128" s="45"/>
      <c r="BA128" s="46">
        <f>AZ128/AA128*100</f>
        <v>0</v>
      </c>
      <c r="BB128" s="47">
        <f>AZ128-AA128</f>
        <v>-1000</v>
      </c>
      <c r="BC128" s="48" t="e">
        <f>AZ128/AJ128*100</f>
        <v>#DIV/0!</v>
      </c>
      <c r="BD128" s="47">
        <f>AZ128-AJ128</f>
        <v>0</v>
      </c>
    </row>
    <row r="129" spans="1:56" ht="59.25" customHeight="1">
      <c r="A129" s="16" t="s">
        <v>185</v>
      </c>
      <c r="B129" s="17" t="s">
        <v>101</v>
      </c>
      <c r="C129" s="17" t="s">
        <v>51</v>
      </c>
      <c r="D129" s="17" t="s">
        <v>196</v>
      </c>
      <c r="E129" s="17" t="s">
        <v>201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 t="s">
        <v>40</v>
      </c>
      <c r="U129" s="17"/>
      <c r="V129" s="18"/>
      <c r="W129" s="18"/>
      <c r="X129" s="18"/>
      <c r="Y129" s="18"/>
      <c r="Z129" s="16" t="s">
        <v>39</v>
      </c>
      <c r="AA129" s="49">
        <v>1000</v>
      </c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>
        <v>60000</v>
      </c>
      <c r="AP129" s="49"/>
      <c r="AQ129" s="49"/>
      <c r="AR129" s="49"/>
      <c r="AS129" s="49"/>
      <c r="AT129" s="49">
        <v>60000</v>
      </c>
      <c r="AU129" s="49"/>
      <c r="AV129" s="49"/>
      <c r="AW129" s="49"/>
      <c r="AX129" s="49"/>
      <c r="AY129" s="17" t="s">
        <v>39</v>
      </c>
      <c r="AZ129" s="50"/>
      <c r="BA129" s="51">
        <f>AZ129/AA129*100</f>
        <v>0</v>
      </c>
      <c r="BB129" s="52">
        <f>AZ129-AA129</f>
        <v>-1000</v>
      </c>
      <c r="BC129" s="53" t="e">
        <f>AZ129/AJ129*100</f>
        <v>#DIV/0!</v>
      </c>
      <c r="BD129" s="52">
        <f>AZ129-AJ129</f>
        <v>0</v>
      </c>
    </row>
    <row r="130" spans="1:56" s="6" customFormat="1" ht="53.25" customHeight="1">
      <c r="A130" s="10" t="s">
        <v>68</v>
      </c>
      <c r="B130" s="11" t="s">
        <v>101</v>
      </c>
      <c r="C130" s="11" t="s">
        <v>33</v>
      </c>
      <c r="D130" s="11" t="s">
        <v>69</v>
      </c>
      <c r="E130" s="11" t="s">
        <v>70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2"/>
      <c r="W130" s="12"/>
      <c r="X130" s="12"/>
      <c r="Y130" s="12"/>
      <c r="Z130" s="10" t="s">
        <v>68</v>
      </c>
      <c r="AA130" s="40">
        <v>602800</v>
      </c>
      <c r="AB130" s="40"/>
      <c r="AC130" s="40"/>
      <c r="AD130" s="40"/>
      <c r="AE130" s="40"/>
      <c r="AF130" s="40"/>
      <c r="AG130" s="40"/>
      <c r="AH130" s="40"/>
      <c r="AI130" s="40"/>
      <c r="AJ130" s="40">
        <v>174550.16</v>
      </c>
      <c r="AK130" s="40"/>
      <c r="AL130" s="40"/>
      <c r="AM130" s="40"/>
      <c r="AN130" s="40"/>
      <c r="AO130" s="40">
        <v>608900</v>
      </c>
      <c r="AP130" s="40"/>
      <c r="AQ130" s="40"/>
      <c r="AR130" s="40"/>
      <c r="AS130" s="40"/>
      <c r="AT130" s="40">
        <v>633100</v>
      </c>
      <c r="AU130" s="40"/>
      <c r="AV130" s="40"/>
      <c r="AW130" s="40"/>
      <c r="AX130" s="40"/>
      <c r="AY130" s="11" t="s">
        <v>68</v>
      </c>
      <c r="AZ130" s="41">
        <f>AZ131</f>
        <v>174550.16</v>
      </c>
      <c r="BA130" s="42">
        <f t="shared" si="4"/>
        <v>28.95656270736563</v>
      </c>
      <c r="BB130" s="41">
        <f t="shared" si="5"/>
        <v>-428249.83999999997</v>
      </c>
      <c r="BC130" s="43">
        <f t="shared" si="6"/>
        <v>100</v>
      </c>
      <c r="BD130" s="41">
        <f t="shared" si="7"/>
        <v>0</v>
      </c>
    </row>
    <row r="131" spans="1:56" ht="52.5" customHeight="1">
      <c r="A131" s="13" t="s">
        <v>71</v>
      </c>
      <c r="B131" s="14" t="s">
        <v>101</v>
      </c>
      <c r="C131" s="14" t="s">
        <v>33</v>
      </c>
      <c r="D131" s="14" t="s">
        <v>69</v>
      </c>
      <c r="E131" s="14" t="s">
        <v>72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5"/>
      <c r="W131" s="15"/>
      <c r="X131" s="15"/>
      <c r="Y131" s="15"/>
      <c r="Z131" s="13" t="s">
        <v>71</v>
      </c>
      <c r="AA131" s="44">
        <f>AA132+AA134+AA136+AA138</f>
        <v>602800</v>
      </c>
      <c r="AB131" s="44"/>
      <c r="AC131" s="44"/>
      <c r="AD131" s="44"/>
      <c r="AE131" s="44"/>
      <c r="AF131" s="44"/>
      <c r="AG131" s="44"/>
      <c r="AH131" s="44"/>
      <c r="AI131" s="44"/>
      <c r="AJ131" s="44">
        <v>174550.16</v>
      </c>
      <c r="AK131" s="44"/>
      <c r="AL131" s="44"/>
      <c r="AM131" s="44"/>
      <c r="AN131" s="44"/>
      <c r="AO131" s="44">
        <v>608900</v>
      </c>
      <c r="AP131" s="44"/>
      <c r="AQ131" s="44"/>
      <c r="AR131" s="44"/>
      <c r="AS131" s="44"/>
      <c r="AT131" s="44">
        <v>633100</v>
      </c>
      <c r="AU131" s="44"/>
      <c r="AV131" s="44"/>
      <c r="AW131" s="44"/>
      <c r="AX131" s="44"/>
      <c r="AY131" s="14" t="s">
        <v>71</v>
      </c>
      <c r="AZ131" s="45">
        <f>AZ132+AZ138</f>
        <v>174550.16</v>
      </c>
      <c r="BA131" s="46">
        <f t="shared" si="4"/>
        <v>28.95656270736563</v>
      </c>
      <c r="BB131" s="47">
        <f t="shared" si="5"/>
        <v>-428249.83999999997</v>
      </c>
      <c r="BC131" s="48">
        <f t="shared" si="6"/>
        <v>100</v>
      </c>
      <c r="BD131" s="47">
        <f t="shared" si="7"/>
        <v>0</v>
      </c>
    </row>
    <row r="132" spans="1:56" ht="35.25" customHeight="1">
      <c r="A132" s="13" t="s">
        <v>73</v>
      </c>
      <c r="B132" s="14" t="s">
        <v>101</v>
      </c>
      <c r="C132" s="14" t="s">
        <v>33</v>
      </c>
      <c r="D132" s="14" t="s">
        <v>69</v>
      </c>
      <c r="E132" s="14" t="s">
        <v>74</v>
      </c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5"/>
      <c r="W132" s="15"/>
      <c r="X132" s="15"/>
      <c r="Y132" s="15"/>
      <c r="Z132" s="13" t="s">
        <v>73</v>
      </c>
      <c r="AA132" s="44">
        <v>389007.77</v>
      </c>
      <c r="AB132" s="44"/>
      <c r="AC132" s="44"/>
      <c r="AD132" s="44"/>
      <c r="AE132" s="44"/>
      <c r="AF132" s="44"/>
      <c r="AG132" s="44"/>
      <c r="AH132" s="44"/>
      <c r="AI132" s="44"/>
      <c r="AJ132" s="44">
        <v>158200</v>
      </c>
      <c r="AK132" s="44"/>
      <c r="AL132" s="44"/>
      <c r="AM132" s="44"/>
      <c r="AN132" s="44"/>
      <c r="AO132" s="44">
        <v>353121.11</v>
      </c>
      <c r="AP132" s="44"/>
      <c r="AQ132" s="44"/>
      <c r="AR132" s="44"/>
      <c r="AS132" s="44"/>
      <c r="AT132" s="44">
        <v>533100</v>
      </c>
      <c r="AU132" s="44"/>
      <c r="AV132" s="44"/>
      <c r="AW132" s="44"/>
      <c r="AX132" s="44"/>
      <c r="AY132" s="14" t="s">
        <v>73</v>
      </c>
      <c r="AZ132" s="45">
        <f>AZ133</f>
        <v>158200</v>
      </c>
      <c r="BA132" s="46">
        <f t="shared" si="4"/>
        <v>40.66756815680056</v>
      </c>
      <c r="BB132" s="47">
        <f t="shared" si="5"/>
        <v>-230807.77000000002</v>
      </c>
      <c r="BC132" s="48">
        <f t="shared" si="6"/>
        <v>100</v>
      </c>
      <c r="BD132" s="47">
        <f t="shared" si="7"/>
        <v>0</v>
      </c>
    </row>
    <row r="133" spans="1:56" ht="81.75" customHeight="1">
      <c r="A133" s="16" t="s">
        <v>75</v>
      </c>
      <c r="B133" s="17" t="s">
        <v>101</v>
      </c>
      <c r="C133" s="17" t="s">
        <v>33</v>
      </c>
      <c r="D133" s="17" t="s">
        <v>69</v>
      </c>
      <c r="E133" s="17" t="s">
        <v>74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 t="s">
        <v>40</v>
      </c>
      <c r="U133" s="17"/>
      <c r="V133" s="18"/>
      <c r="W133" s="18"/>
      <c r="X133" s="18"/>
      <c r="Y133" s="18"/>
      <c r="Z133" s="16" t="s">
        <v>75</v>
      </c>
      <c r="AA133" s="49">
        <v>389007.77</v>
      </c>
      <c r="AB133" s="49"/>
      <c r="AC133" s="49"/>
      <c r="AD133" s="49"/>
      <c r="AE133" s="49"/>
      <c r="AF133" s="49"/>
      <c r="AG133" s="49"/>
      <c r="AH133" s="49"/>
      <c r="AI133" s="49"/>
      <c r="AJ133" s="49">
        <v>158200</v>
      </c>
      <c r="AK133" s="49"/>
      <c r="AL133" s="49"/>
      <c r="AM133" s="49"/>
      <c r="AN133" s="49"/>
      <c r="AO133" s="49">
        <v>353121.11</v>
      </c>
      <c r="AP133" s="49"/>
      <c r="AQ133" s="49"/>
      <c r="AR133" s="49"/>
      <c r="AS133" s="49"/>
      <c r="AT133" s="49">
        <v>533100</v>
      </c>
      <c r="AU133" s="49"/>
      <c r="AV133" s="49"/>
      <c r="AW133" s="49"/>
      <c r="AX133" s="49"/>
      <c r="AY133" s="17" t="s">
        <v>75</v>
      </c>
      <c r="AZ133" s="50">
        <v>158200</v>
      </c>
      <c r="BA133" s="46">
        <f t="shared" si="4"/>
        <v>40.66756815680056</v>
      </c>
      <c r="BB133" s="52">
        <f t="shared" si="5"/>
        <v>-230807.77000000002</v>
      </c>
      <c r="BC133" s="53">
        <f t="shared" si="6"/>
        <v>100</v>
      </c>
      <c r="BD133" s="52">
        <f t="shared" si="7"/>
        <v>0</v>
      </c>
    </row>
    <row r="134" spans="1:56" ht="81.75" customHeight="1">
      <c r="A134" s="13" t="s">
        <v>76</v>
      </c>
      <c r="B134" s="14" t="s">
        <v>101</v>
      </c>
      <c r="C134" s="14" t="s">
        <v>33</v>
      </c>
      <c r="D134" s="14" t="s">
        <v>69</v>
      </c>
      <c r="E134" s="14" t="s">
        <v>77</v>
      </c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7"/>
      <c r="V134" s="18"/>
      <c r="W134" s="18"/>
      <c r="X134" s="18"/>
      <c r="Y134" s="18"/>
      <c r="Z134" s="16"/>
      <c r="AA134" s="44">
        <f>AA135</f>
        <v>100000</v>
      </c>
      <c r="AB134" s="44">
        <f aca="true" t="shared" si="11" ref="AB134:AZ134">AB135</f>
        <v>0</v>
      </c>
      <c r="AC134" s="44">
        <f t="shared" si="11"/>
        <v>0</v>
      </c>
      <c r="AD134" s="44">
        <f t="shared" si="11"/>
        <v>0</v>
      </c>
      <c r="AE134" s="44">
        <f t="shared" si="11"/>
        <v>0</v>
      </c>
      <c r="AF134" s="44">
        <f t="shared" si="11"/>
        <v>0</v>
      </c>
      <c r="AG134" s="44">
        <f t="shared" si="11"/>
        <v>0</v>
      </c>
      <c r="AH134" s="44">
        <f t="shared" si="11"/>
        <v>0</v>
      </c>
      <c r="AI134" s="44">
        <f t="shared" si="11"/>
        <v>0</v>
      </c>
      <c r="AJ134" s="44">
        <f t="shared" si="11"/>
        <v>0</v>
      </c>
      <c r="AK134" s="44">
        <f t="shared" si="11"/>
        <v>0</v>
      </c>
      <c r="AL134" s="44">
        <f t="shared" si="11"/>
        <v>0</v>
      </c>
      <c r="AM134" s="44">
        <f t="shared" si="11"/>
        <v>0</v>
      </c>
      <c r="AN134" s="44">
        <f t="shared" si="11"/>
        <v>0</v>
      </c>
      <c r="AO134" s="44">
        <f t="shared" si="11"/>
        <v>0</v>
      </c>
      <c r="AP134" s="44">
        <f t="shared" si="11"/>
        <v>0</v>
      </c>
      <c r="AQ134" s="44">
        <f t="shared" si="11"/>
        <v>0</v>
      </c>
      <c r="AR134" s="44">
        <f t="shared" si="11"/>
        <v>0</v>
      </c>
      <c r="AS134" s="44">
        <f t="shared" si="11"/>
        <v>0</v>
      </c>
      <c r="AT134" s="44">
        <f t="shared" si="11"/>
        <v>0</v>
      </c>
      <c r="AU134" s="44">
        <f t="shared" si="11"/>
        <v>0</v>
      </c>
      <c r="AV134" s="44">
        <f t="shared" si="11"/>
        <v>0</v>
      </c>
      <c r="AW134" s="44">
        <f t="shared" si="11"/>
        <v>0</v>
      </c>
      <c r="AX134" s="44">
        <f t="shared" si="11"/>
        <v>0</v>
      </c>
      <c r="AY134" s="44">
        <f t="shared" si="11"/>
        <v>0</v>
      </c>
      <c r="AZ134" s="44">
        <f t="shared" si="11"/>
        <v>0</v>
      </c>
      <c r="BA134" s="46">
        <f t="shared" si="4"/>
        <v>0</v>
      </c>
      <c r="BB134" s="47">
        <f t="shared" si="5"/>
        <v>-100000</v>
      </c>
      <c r="BC134" s="48">
        <v>0</v>
      </c>
      <c r="BD134" s="47">
        <f t="shared" si="7"/>
        <v>0</v>
      </c>
    </row>
    <row r="135" spans="1:56" ht="81.75" customHeight="1">
      <c r="A135" s="16" t="s">
        <v>78</v>
      </c>
      <c r="B135" s="17" t="s">
        <v>101</v>
      </c>
      <c r="C135" s="17" t="s">
        <v>33</v>
      </c>
      <c r="D135" s="17" t="s">
        <v>69</v>
      </c>
      <c r="E135" s="17" t="s">
        <v>77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 t="s">
        <v>40</v>
      </c>
      <c r="U135" s="17"/>
      <c r="V135" s="18"/>
      <c r="W135" s="18"/>
      <c r="X135" s="18"/>
      <c r="Y135" s="18"/>
      <c r="Z135" s="16"/>
      <c r="AA135" s="49">
        <v>100000</v>
      </c>
      <c r="AB135" s="49"/>
      <c r="AC135" s="49"/>
      <c r="AD135" s="49"/>
      <c r="AE135" s="49"/>
      <c r="AF135" s="49"/>
      <c r="AG135" s="49"/>
      <c r="AH135" s="49"/>
      <c r="AI135" s="49"/>
      <c r="AJ135" s="49">
        <v>0</v>
      </c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17"/>
      <c r="AZ135" s="50">
        <v>0</v>
      </c>
      <c r="BA135" s="46">
        <f t="shared" si="4"/>
        <v>0</v>
      </c>
      <c r="BB135" s="52">
        <f t="shared" si="5"/>
        <v>-100000</v>
      </c>
      <c r="BC135" s="53">
        <v>0</v>
      </c>
      <c r="BD135" s="52">
        <f t="shared" si="7"/>
        <v>0</v>
      </c>
    </row>
    <row r="136" spans="1:56" ht="81.75" customHeight="1">
      <c r="A136" s="13" t="s">
        <v>79</v>
      </c>
      <c r="B136" s="14" t="s">
        <v>30</v>
      </c>
      <c r="C136" s="14" t="s">
        <v>33</v>
      </c>
      <c r="D136" s="14" t="s">
        <v>69</v>
      </c>
      <c r="E136" s="14" t="s">
        <v>80</v>
      </c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7"/>
      <c r="V136" s="18"/>
      <c r="W136" s="18"/>
      <c r="X136" s="18"/>
      <c r="Y136" s="18"/>
      <c r="Z136" s="16"/>
      <c r="AA136" s="59">
        <f>AA137</f>
        <v>24154</v>
      </c>
      <c r="AB136" s="59">
        <f aca="true" t="shared" si="12" ref="AB136:AZ136">AB137</f>
        <v>0</v>
      </c>
      <c r="AC136" s="59">
        <f t="shared" si="12"/>
        <v>0</v>
      </c>
      <c r="AD136" s="59">
        <f t="shared" si="12"/>
        <v>0</v>
      </c>
      <c r="AE136" s="59">
        <f t="shared" si="12"/>
        <v>0</v>
      </c>
      <c r="AF136" s="59">
        <f t="shared" si="12"/>
        <v>0</v>
      </c>
      <c r="AG136" s="59">
        <f t="shared" si="12"/>
        <v>0</v>
      </c>
      <c r="AH136" s="59">
        <f t="shared" si="12"/>
        <v>0</v>
      </c>
      <c r="AI136" s="59">
        <f t="shared" si="12"/>
        <v>0</v>
      </c>
      <c r="AJ136" s="59">
        <f t="shared" si="12"/>
        <v>0</v>
      </c>
      <c r="AK136" s="59">
        <f t="shared" si="12"/>
        <v>0</v>
      </c>
      <c r="AL136" s="59">
        <f t="shared" si="12"/>
        <v>0</v>
      </c>
      <c r="AM136" s="59">
        <f t="shared" si="12"/>
        <v>0</v>
      </c>
      <c r="AN136" s="59">
        <f t="shared" si="12"/>
        <v>0</v>
      </c>
      <c r="AO136" s="59">
        <f t="shared" si="12"/>
        <v>0</v>
      </c>
      <c r="AP136" s="59">
        <f t="shared" si="12"/>
        <v>0</v>
      </c>
      <c r="AQ136" s="59">
        <f t="shared" si="12"/>
        <v>0</v>
      </c>
      <c r="AR136" s="59">
        <f t="shared" si="12"/>
        <v>0</v>
      </c>
      <c r="AS136" s="59">
        <f t="shared" si="12"/>
        <v>0</v>
      </c>
      <c r="AT136" s="59">
        <f t="shared" si="12"/>
        <v>0</v>
      </c>
      <c r="AU136" s="59">
        <f t="shared" si="12"/>
        <v>0</v>
      </c>
      <c r="AV136" s="59">
        <f t="shared" si="12"/>
        <v>0</v>
      </c>
      <c r="AW136" s="59">
        <f t="shared" si="12"/>
        <v>0</v>
      </c>
      <c r="AX136" s="59">
        <f t="shared" si="12"/>
        <v>0</v>
      </c>
      <c r="AY136" s="59">
        <f t="shared" si="12"/>
        <v>0</v>
      </c>
      <c r="AZ136" s="59">
        <f t="shared" si="12"/>
        <v>0</v>
      </c>
      <c r="BA136" s="46">
        <f t="shared" si="4"/>
        <v>0</v>
      </c>
      <c r="BB136" s="47">
        <f t="shared" si="5"/>
        <v>-24154</v>
      </c>
      <c r="BC136" s="48">
        <v>0</v>
      </c>
      <c r="BD136" s="47">
        <f t="shared" si="7"/>
        <v>0</v>
      </c>
    </row>
    <row r="137" spans="1:56" ht="81.75" customHeight="1">
      <c r="A137" s="16" t="s">
        <v>81</v>
      </c>
      <c r="B137" s="17" t="s">
        <v>30</v>
      </c>
      <c r="C137" s="17" t="s">
        <v>33</v>
      </c>
      <c r="D137" s="17" t="s">
        <v>69</v>
      </c>
      <c r="E137" s="17" t="s">
        <v>80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 t="s">
        <v>49</v>
      </c>
      <c r="U137" s="17"/>
      <c r="V137" s="18"/>
      <c r="W137" s="18"/>
      <c r="X137" s="18"/>
      <c r="Y137" s="18"/>
      <c r="Z137" s="16"/>
      <c r="AA137" s="49">
        <v>24154</v>
      </c>
      <c r="AB137" s="49"/>
      <c r="AC137" s="49"/>
      <c r="AD137" s="49"/>
      <c r="AE137" s="49"/>
      <c r="AF137" s="49"/>
      <c r="AG137" s="49"/>
      <c r="AH137" s="49"/>
      <c r="AI137" s="49"/>
      <c r="AJ137" s="49">
        <v>0</v>
      </c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17"/>
      <c r="AZ137" s="50">
        <v>0</v>
      </c>
      <c r="BA137" s="46">
        <f t="shared" si="4"/>
        <v>0</v>
      </c>
      <c r="BB137" s="52">
        <f t="shared" si="5"/>
        <v>-24154</v>
      </c>
      <c r="BC137" s="53">
        <v>0</v>
      </c>
      <c r="BD137" s="52">
        <f t="shared" si="7"/>
        <v>0</v>
      </c>
    </row>
    <row r="138" spans="1:56" ht="96" customHeight="1">
      <c r="A138" s="13" t="s">
        <v>133</v>
      </c>
      <c r="B138" s="14" t="s">
        <v>101</v>
      </c>
      <c r="C138" s="14" t="s">
        <v>33</v>
      </c>
      <c r="D138" s="14" t="s">
        <v>69</v>
      </c>
      <c r="E138" s="14" t="s">
        <v>134</v>
      </c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5"/>
      <c r="W138" s="15"/>
      <c r="X138" s="15"/>
      <c r="Y138" s="15"/>
      <c r="Z138" s="13" t="s">
        <v>133</v>
      </c>
      <c r="AA138" s="44">
        <v>89638.23</v>
      </c>
      <c r="AB138" s="44"/>
      <c r="AC138" s="44"/>
      <c r="AD138" s="44"/>
      <c r="AE138" s="44"/>
      <c r="AF138" s="44"/>
      <c r="AG138" s="44"/>
      <c r="AH138" s="44"/>
      <c r="AI138" s="44"/>
      <c r="AJ138" s="44">
        <v>16350.16</v>
      </c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14" t="s">
        <v>133</v>
      </c>
      <c r="AZ138" s="45">
        <f>AZ139</f>
        <v>16350.16</v>
      </c>
      <c r="BA138" s="46">
        <v>0</v>
      </c>
      <c r="BB138" s="47">
        <f t="shared" si="5"/>
        <v>-73288.06999999999</v>
      </c>
      <c r="BC138" s="48">
        <f t="shared" si="6"/>
        <v>100</v>
      </c>
      <c r="BD138" s="47">
        <f t="shared" si="7"/>
        <v>0</v>
      </c>
    </row>
    <row r="139" spans="1:56" ht="118.5" customHeight="1">
      <c r="A139" s="16" t="s">
        <v>135</v>
      </c>
      <c r="B139" s="17" t="s">
        <v>101</v>
      </c>
      <c r="C139" s="17" t="s">
        <v>33</v>
      </c>
      <c r="D139" s="17" t="s">
        <v>69</v>
      </c>
      <c r="E139" s="17" t="s">
        <v>134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 t="s">
        <v>49</v>
      </c>
      <c r="U139" s="17"/>
      <c r="V139" s="18"/>
      <c r="W139" s="18"/>
      <c r="X139" s="18"/>
      <c r="Y139" s="18"/>
      <c r="Z139" s="16" t="s">
        <v>135</v>
      </c>
      <c r="AA139" s="49">
        <v>89638.23</v>
      </c>
      <c r="AB139" s="49"/>
      <c r="AC139" s="49"/>
      <c r="AD139" s="49"/>
      <c r="AE139" s="49"/>
      <c r="AF139" s="49"/>
      <c r="AG139" s="49"/>
      <c r="AH139" s="49"/>
      <c r="AI139" s="49"/>
      <c r="AJ139" s="49">
        <v>16350.16</v>
      </c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17" t="s">
        <v>135</v>
      </c>
      <c r="AZ139" s="50">
        <v>16350.16</v>
      </c>
      <c r="BA139" s="51">
        <v>0</v>
      </c>
      <c r="BB139" s="52">
        <f t="shared" si="5"/>
        <v>-73288.06999999999</v>
      </c>
      <c r="BC139" s="53">
        <f t="shared" si="6"/>
        <v>100</v>
      </c>
      <c r="BD139" s="52">
        <f t="shared" si="7"/>
        <v>0</v>
      </c>
    </row>
    <row r="140" spans="1:56" s="6" customFormat="1" ht="85.5" customHeight="1">
      <c r="A140" s="10" t="s">
        <v>136</v>
      </c>
      <c r="B140" s="11" t="s">
        <v>101</v>
      </c>
      <c r="C140" s="11" t="s">
        <v>137</v>
      </c>
      <c r="D140" s="11" t="s">
        <v>50</v>
      </c>
      <c r="E140" s="11" t="s">
        <v>138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2"/>
      <c r="W140" s="12"/>
      <c r="X140" s="12"/>
      <c r="Y140" s="12"/>
      <c r="Z140" s="10" t="s">
        <v>136</v>
      </c>
      <c r="AA140" s="40">
        <v>130000</v>
      </c>
      <c r="AB140" s="40"/>
      <c r="AC140" s="40"/>
      <c r="AD140" s="40"/>
      <c r="AE140" s="40"/>
      <c r="AF140" s="40"/>
      <c r="AG140" s="40"/>
      <c r="AH140" s="40"/>
      <c r="AI140" s="40"/>
      <c r="AJ140" s="40">
        <f>AJ141</f>
        <v>93596.36</v>
      </c>
      <c r="AK140" s="40"/>
      <c r="AL140" s="40"/>
      <c r="AM140" s="40"/>
      <c r="AN140" s="40"/>
      <c r="AO140" s="40">
        <v>80000</v>
      </c>
      <c r="AP140" s="40"/>
      <c r="AQ140" s="40"/>
      <c r="AR140" s="40"/>
      <c r="AS140" s="40"/>
      <c r="AT140" s="40">
        <v>80000</v>
      </c>
      <c r="AU140" s="40"/>
      <c r="AV140" s="40"/>
      <c r="AW140" s="40"/>
      <c r="AX140" s="40"/>
      <c r="AY140" s="11" t="s">
        <v>136</v>
      </c>
      <c r="AZ140" s="41">
        <f>AZ141</f>
        <v>93596.36</v>
      </c>
      <c r="BA140" s="42">
        <f t="shared" si="4"/>
        <v>71.9972</v>
      </c>
      <c r="BB140" s="41">
        <f t="shared" si="5"/>
        <v>-36403.64</v>
      </c>
      <c r="BC140" s="43">
        <f t="shared" si="6"/>
        <v>100</v>
      </c>
      <c r="BD140" s="41">
        <f t="shared" si="7"/>
        <v>0</v>
      </c>
    </row>
    <row r="141" spans="1:56" ht="50.25" customHeight="1">
      <c r="A141" s="27" t="s">
        <v>163</v>
      </c>
      <c r="B141" s="14" t="s">
        <v>101</v>
      </c>
      <c r="C141" s="14" t="s">
        <v>137</v>
      </c>
      <c r="D141" s="14" t="s">
        <v>50</v>
      </c>
      <c r="E141" s="14" t="s">
        <v>140</v>
      </c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5"/>
      <c r="W141" s="15"/>
      <c r="X141" s="15"/>
      <c r="Y141" s="15"/>
      <c r="Z141" s="13" t="s">
        <v>139</v>
      </c>
      <c r="AA141" s="44">
        <v>130000</v>
      </c>
      <c r="AB141" s="44"/>
      <c r="AC141" s="44"/>
      <c r="AD141" s="44"/>
      <c r="AE141" s="44"/>
      <c r="AF141" s="44"/>
      <c r="AG141" s="44"/>
      <c r="AH141" s="44"/>
      <c r="AI141" s="44"/>
      <c r="AJ141" s="44">
        <f>AJ142</f>
        <v>93596.36</v>
      </c>
      <c r="AK141" s="44"/>
      <c r="AL141" s="44"/>
      <c r="AM141" s="44"/>
      <c r="AN141" s="44"/>
      <c r="AO141" s="44">
        <v>80000</v>
      </c>
      <c r="AP141" s="44"/>
      <c r="AQ141" s="44"/>
      <c r="AR141" s="44"/>
      <c r="AS141" s="44"/>
      <c r="AT141" s="44">
        <v>80000</v>
      </c>
      <c r="AU141" s="44"/>
      <c r="AV141" s="44"/>
      <c r="AW141" s="44"/>
      <c r="AX141" s="44"/>
      <c r="AY141" s="14" t="s">
        <v>139</v>
      </c>
      <c r="AZ141" s="45">
        <f>AZ142</f>
        <v>93596.36</v>
      </c>
      <c r="BA141" s="46">
        <f t="shared" si="4"/>
        <v>71.9972</v>
      </c>
      <c r="BB141" s="47">
        <f t="shared" si="5"/>
        <v>-36403.64</v>
      </c>
      <c r="BC141" s="48">
        <f t="shared" si="6"/>
        <v>100</v>
      </c>
      <c r="BD141" s="47">
        <f t="shared" si="7"/>
        <v>0</v>
      </c>
    </row>
    <row r="142" spans="1:56" ht="33.75" customHeight="1">
      <c r="A142" s="13" t="s">
        <v>141</v>
      </c>
      <c r="B142" s="14" t="s">
        <v>101</v>
      </c>
      <c r="C142" s="14" t="s">
        <v>137</v>
      </c>
      <c r="D142" s="14" t="s">
        <v>50</v>
      </c>
      <c r="E142" s="14" t="s">
        <v>142</v>
      </c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5"/>
      <c r="W142" s="15"/>
      <c r="X142" s="15"/>
      <c r="Y142" s="15"/>
      <c r="Z142" s="13" t="s">
        <v>141</v>
      </c>
      <c r="AA142" s="44">
        <v>130000</v>
      </c>
      <c r="AB142" s="44"/>
      <c r="AC142" s="44"/>
      <c r="AD142" s="44"/>
      <c r="AE142" s="44"/>
      <c r="AF142" s="44"/>
      <c r="AG142" s="44"/>
      <c r="AH142" s="44"/>
      <c r="AI142" s="44"/>
      <c r="AJ142" s="44">
        <f>AJ143+AJ144</f>
        <v>93596.36</v>
      </c>
      <c r="AK142" s="44"/>
      <c r="AL142" s="44"/>
      <c r="AM142" s="44"/>
      <c r="AN142" s="44"/>
      <c r="AO142" s="44">
        <v>80000</v>
      </c>
      <c r="AP142" s="44"/>
      <c r="AQ142" s="44"/>
      <c r="AR142" s="44"/>
      <c r="AS142" s="44"/>
      <c r="AT142" s="44">
        <v>80000</v>
      </c>
      <c r="AU142" s="44"/>
      <c r="AV142" s="44"/>
      <c r="AW142" s="44"/>
      <c r="AX142" s="44"/>
      <c r="AY142" s="14" t="s">
        <v>141</v>
      </c>
      <c r="AZ142" s="45">
        <f>AZ143+AZ144</f>
        <v>93596.36</v>
      </c>
      <c r="BA142" s="46">
        <f t="shared" si="4"/>
        <v>71.9972</v>
      </c>
      <c r="BB142" s="47">
        <f t="shared" si="5"/>
        <v>-36403.64</v>
      </c>
      <c r="BC142" s="48">
        <f t="shared" si="6"/>
        <v>100</v>
      </c>
      <c r="BD142" s="47">
        <f t="shared" si="7"/>
        <v>0</v>
      </c>
    </row>
    <row r="143" spans="1:56" ht="69.75" customHeight="1">
      <c r="A143" s="29" t="s">
        <v>143</v>
      </c>
      <c r="B143" s="17" t="s">
        <v>101</v>
      </c>
      <c r="C143" s="17" t="s">
        <v>137</v>
      </c>
      <c r="D143" s="17" t="s">
        <v>50</v>
      </c>
      <c r="E143" s="17" t="s">
        <v>142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 t="s">
        <v>40</v>
      </c>
      <c r="U143" s="17"/>
      <c r="V143" s="18"/>
      <c r="W143" s="18"/>
      <c r="X143" s="18"/>
      <c r="Y143" s="18"/>
      <c r="Z143" s="16" t="s">
        <v>143</v>
      </c>
      <c r="AA143" s="49">
        <v>130000</v>
      </c>
      <c r="AB143" s="49"/>
      <c r="AC143" s="49"/>
      <c r="AD143" s="49"/>
      <c r="AE143" s="49"/>
      <c r="AF143" s="49"/>
      <c r="AG143" s="49"/>
      <c r="AH143" s="49"/>
      <c r="AI143" s="49"/>
      <c r="AJ143" s="49">
        <v>43596.36</v>
      </c>
      <c r="AK143" s="49"/>
      <c r="AL143" s="49"/>
      <c r="AM143" s="49"/>
      <c r="AN143" s="49"/>
      <c r="AO143" s="49">
        <v>80000</v>
      </c>
      <c r="AP143" s="49"/>
      <c r="AQ143" s="49"/>
      <c r="AR143" s="49"/>
      <c r="AS143" s="49"/>
      <c r="AT143" s="49">
        <v>80000</v>
      </c>
      <c r="AU143" s="49"/>
      <c r="AV143" s="49"/>
      <c r="AW143" s="49"/>
      <c r="AX143" s="49"/>
      <c r="AY143" s="17" t="s">
        <v>143</v>
      </c>
      <c r="AZ143" s="50">
        <v>43596.36</v>
      </c>
      <c r="BA143" s="46">
        <f t="shared" si="4"/>
        <v>33.53566153846154</v>
      </c>
      <c r="BB143" s="52">
        <f t="shared" si="5"/>
        <v>-86403.64</v>
      </c>
      <c r="BC143" s="53">
        <f t="shared" si="6"/>
        <v>100</v>
      </c>
      <c r="BD143" s="52">
        <f t="shared" si="7"/>
        <v>0</v>
      </c>
    </row>
    <row r="144" spans="1:56" ht="54.75" customHeight="1">
      <c r="A144" s="29" t="s">
        <v>162</v>
      </c>
      <c r="B144" s="17" t="s">
        <v>101</v>
      </c>
      <c r="C144" s="17" t="s">
        <v>137</v>
      </c>
      <c r="D144" s="17" t="s">
        <v>50</v>
      </c>
      <c r="E144" s="17" t="s">
        <v>142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30" t="s">
        <v>106</v>
      </c>
      <c r="U144" s="17"/>
      <c r="V144" s="18"/>
      <c r="W144" s="18"/>
      <c r="X144" s="18"/>
      <c r="Y144" s="18"/>
      <c r="Z144" s="16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>
        <v>50000</v>
      </c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17"/>
      <c r="AZ144" s="50">
        <v>50000</v>
      </c>
      <c r="BA144" s="51">
        <v>0</v>
      </c>
      <c r="BB144" s="52">
        <f t="shared" si="5"/>
        <v>50000</v>
      </c>
      <c r="BC144" s="53">
        <f t="shared" si="6"/>
        <v>100</v>
      </c>
      <c r="BD144" s="52">
        <f t="shared" si="7"/>
        <v>0</v>
      </c>
    </row>
    <row r="145" spans="1:56" s="6" customFormat="1" ht="81.75" customHeight="1">
      <c r="A145" s="10" t="s">
        <v>136</v>
      </c>
      <c r="B145" s="11" t="s">
        <v>101</v>
      </c>
      <c r="C145" s="11" t="s">
        <v>137</v>
      </c>
      <c r="D145" s="11" t="s">
        <v>51</v>
      </c>
      <c r="E145" s="11" t="s">
        <v>138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2"/>
      <c r="W145" s="12"/>
      <c r="X145" s="12"/>
      <c r="Y145" s="12"/>
      <c r="Z145" s="10" t="s">
        <v>136</v>
      </c>
      <c r="AA145" s="40">
        <v>238000</v>
      </c>
      <c r="AB145" s="40"/>
      <c r="AC145" s="40"/>
      <c r="AD145" s="40"/>
      <c r="AE145" s="40"/>
      <c r="AF145" s="40"/>
      <c r="AG145" s="40"/>
      <c r="AH145" s="40"/>
      <c r="AI145" s="40"/>
      <c r="AJ145" s="40">
        <f>AJ146+AJ155</f>
        <v>9554.64</v>
      </c>
      <c r="AK145" s="40"/>
      <c r="AL145" s="40"/>
      <c r="AM145" s="40"/>
      <c r="AN145" s="40"/>
      <c r="AO145" s="40">
        <v>188000</v>
      </c>
      <c r="AP145" s="40"/>
      <c r="AQ145" s="40"/>
      <c r="AR145" s="40"/>
      <c r="AS145" s="40"/>
      <c r="AT145" s="40">
        <v>188000</v>
      </c>
      <c r="AU145" s="40"/>
      <c r="AV145" s="40"/>
      <c r="AW145" s="40"/>
      <c r="AX145" s="40"/>
      <c r="AY145" s="11" t="s">
        <v>136</v>
      </c>
      <c r="AZ145" s="41">
        <f>AZ146+AZ155</f>
        <v>9554.64</v>
      </c>
      <c r="BA145" s="42">
        <f t="shared" si="4"/>
        <v>4.014554621848739</v>
      </c>
      <c r="BB145" s="41">
        <f t="shared" si="5"/>
        <v>-228445.36</v>
      </c>
      <c r="BC145" s="43">
        <f t="shared" si="6"/>
        <v>100</v>
      </c>
      <c r="BD145" s="41">
        <f t="shared" si="7"/>
        <v>0</v>
      </c>
    </row>
    <row r="146" spans="1:56" ht="33" customHeight="1">
      <c r="A146" s="13" t="s">
        <v>144</v>
      </c>
      <c r="B146" s="14" t="s">
        <v>101</v>
      </c>
      <c r="C146" s="14" t="s">
        <v>137</v>
      </c>
      <c r="D146" s="14" t="s">
        <v>51</v>
      </c>
      <c r="E146" s="14" t="s">
        <v>145</v>
      </c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5"/>
      <c r="W146" s="15"/>
      <c r="X146" s="15"/>
      <c r="Y146" s="15"/>
      <c r="Z146" s="13" t="s">
        <v>144</v>
      </c>
      <c r="AA146" s="44">
        <v>10000</v>
      </c>
      <c r="AB146" s="44"/>
      <c r="AC146" s="44"/>
      <c r="AD146" s="44"/>
      <c r="AE146" s="44"/>
      <c r="AF146" s="44"/>
      <c r="AG146" s="44"/>
      <c r="AH146" s="44"/>
      <c r="AI146" s="44"/>
      <c r="AJ146" s="44">
        <v>9554.64</v>
      </c>
      <c r="AK146" s="44"/>
      <c r="AL146" s="44"/>
      <c r="AM146" s="44"/>
      <c r="AN146" s="44"/>
      <c r="AO146" s="44">
        <v>10000</v>
      </c>
      <c r="AP146" s="44"/>
      <c r="AQ146" s="44"/>
      <c r="AR146" s="44"/>
      <c r="AS146" s="44"/>
      <c r="AT146" s="44">
        <v>10000</v>
      </c>
      <c r="AU146" s="44"/>
      <c r="AV146" s="44"/>
      <c r="AW146" s="44"/>
      <c r="AX146" s="44"/>
      <c r="AY146" s="14" t="s">
        <v>144</v>
      </c>
      <c r="AZ146" s="45">
        <f>AZ147</f>
        <v>9554.64</v>
      </c>
      <c r="BA146" s="46">
        <f t="shared" si="4"/>
        <v>95.54639999999999</v>
      </c>
      <c r="BB146" s="47">
        <f t="shared" si="5"/>
        <v>-445.3600000000006</v>
      </c>
      <c r="BC146" s="48">
        <f t="shared" si="6"/>
        <v>100</v>
      </c>
      <c r="BD146" s="47">
        <f t="shared" si="7"/>
        <v>0</v>
      </c>
    </row>
    <row r="147" spans="1:56" ht="53.25" customHeight="1">
      <c r="A147" s="13" t="s">
        <v>146</v>
      </c>
      <c r="B147" s="14" t="s">
        <v>101</v>
      </c>
      <c r="C147" s="14" t="s">
        <v>137</v>
      </c>
      <c r="D147" s="14" t="s">
        <v>51</v>
      </c>
      <c r="E147" s="14" t="s">
        <v>147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5"/>
      <c r="W147" s="15"/>
      <c r="X147" s="15"/>
      <c r="Y147" s="15"/>
      <c r="Z147" s="13" t="s">
        <v>146</v>
      </c>
      <c r="AA147" s="44">
        <v>10000</v>
      </c>
      <c r="AB147" s="44"/>
      <c r="AC147" s="44"/>
      <c r="AD147" s="44"/>
      <c r="AE147" s="44"/>
      <c r="AF147" s="44"/>
      <c r="AG147" s="44"/>
      <c r="AH147" s="44"/>
      <c r="AI147" s="44"/>
      <c r="AJ147" s="44">
        <v>9554.64</v>
      </c>
      <c r="AK147" s="44"/>
      <c r="AL147" s="44"/>
      <c r="AM147" s="44"/>
      <c r="AN147" s="44"/>
      <c r="AO147" s="44">
        <v>10000</v>
      </c>
      <c r="AP147" s="44"/>
      <c r="AQ147" s="44"/>
      <c r="AR147" s="44"/>
      <c r="AS147" s="44"/>
      <c r="AT147" s="44">
        <v>10000</v>
      </c>
      <c r="AU147" s="44"/>
      <c r="AV147" s="44"/>
      <c r="AW147" s="44"/>
      <c r="AX147" s="44"/>
      <c r="AY147" s="14" t="s">
        <v>146</v>
      </c>
      <c r="AZ147" s="45">
        <f>AZ148</f>
        <v>9554.64</v>
      </c>
      <c r="BA147" s="46">
        <f t="shared" si="4"/>
        <v>95.54639999999999</v>
      </c>
      <c r="BB147" s="47">
        <f t="shared" si="5"/>
        <v>-445.3600000000006</v>
      </c>
      <c r="BC147" s="48">
        <f t="shared" si="6"/>
        <v>100</v>
      </c>
      <c r="BD147" s="47">
        <f t="shared" si="7"/>
        <v>0</v>
      </c>
    </row>
    <row r="148" spans="1:56" ht="79.5" customHeight="1">
      <c r="A148" s="16" t="s">
        <v>148</v>
      </c>
      <c r="B148" s="17" t="s">
        <v>101</v>
      </c>
      <c r="C148" s="17" t="s">
        <v>137</v>
      </c>
      <c r="D148" s="17" t="s">
        <v>51</v>
      </c>
      <c r="E148" s="17" t="s">
        <v>147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 t="s">
        <v>40</v>
      </c>
      <c r="U148" s="17"/>
      <c r="V148" s="18"/>
      <c r="W148" s="18"/>
      <c r="X148" s="18"/>
      <c r="Y148" s="18"/>
      <c r="Z148" s="16" t="s">
        <v>148</v>
      </c>
      <c r="AA148" s="49">
        <v>10000</v>
      </c>
      <c r="AB148" s="49"/>
      <c r="AC148" s="49"/>
      <c r="AD148" s="49"/>
      <c r="AE148" s="49"/>
      <c r="AF148" s="49"/>
      <c r="AG148" s="49"/>
      <c r="AH148" s="49"/>
      <c r="AI148" s="49"/>
      <c r="AJ148" s="49">
        <v>9554.64</v>
      </c>
      <c r="AK148" s="49"/>
      <c r="AL148" s="49"/>
      <c r="AM148" s="49"/>
      <c r="AN148" s="49"/>
      <c r="AO148" s="49">
        <v>10000</v>
      </c>
      <c r="AP148" s="49"/>
      <c r="AQ148" s="49"/>
      <c r="AR148" s="49"/>
      <c r="AS148" s="49"/>
      <c r="AT148" s="49">
        <v>10000</v>
      </c>
      <c r="AU148" s="49"/>
      <c r="AV148" s="49"/>
      <c r="AW148" s="49"/>
      <c r="AX148" s="49"/>
      <c r="AY148" s="17" t="s">
        <v>148</v>
      </c>
      <c r="AZ148" s="50">
        <v>9554.64</v>
      </c>
      <c r="BA148" s="51">
        <f t="shared" si="4"/>
        <v>95.54639999999999</v>
      </c>
      <c r="BB148" s="52">
        <f t="shared" si="5"/>
        <v>-445.3600000000006</v>
      </c>
      <c r="BC148" s="53">
        <f t="shared" si="6"/>
        <v>100</v>
      </c>
      <c r="BD148" s="52">
        <f t="shared" si="7"/>
        <v>0</v>
      </c>
    </row>
    <row r="149" spans="1:56" ht="33.75" customHeight="1">
      <c r="A149" s="13" t="s">
        <v>149</v>
      </c>
      <c r="B149" s="14" t="s">
        <v>101</v>
      </c>
      <c r="C149" s="14" t="s">
        <v>137</v>
      </c>
      <c r="D149" s="14" t="s">
        <v>51</v>
      </c>
      <c r="E149" s="14" t="s">
        <v>150</v>
      </c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5"/>
      <c r="W149" s="15"/>
      <c r="X149" s="15"/>
      <c r="Y149" s="15"/>
      <c r="Z149" s="13" t="s">
        <v>149</v>
      </c>
      <c r="AA149" s="44">
        <v>200000</v>
      </c>
      <c r="AB149" s="44"/>
      <c r="AC149" s="44"/>
      <c r="AD149" s="44"/>
      <c r="AE149" s="44"/>
      <c r="AF149" s="44"/>
      <c r="AG149" s="44"/>
      <c r="AH149" s="44"/>
      <c r="AI149" s="44"/>
      <c r="AJ149" s="44">
        <f>AJ150</f>
        <v>61991.25</v>
      </c>
      <c r="AK149" s="44"/>
      <c r="AL149" s="44"/>
      <c r="AM149" s="44"/>
      <c r="AN149" s="44"/>
      <c r="AO149" s="44">
        <v>150000</v>
      </c>
      <c r="AP149" s="44"/>
      <c r="AQ149" s="44"/>
      <c r="AR149" s="44"/>
      <c r="AS149" s="44"/>
      <c r="AT149" s="44">
        <v>150000</v>
      </c>
      <c r="AU149" s="44"/>
      <c r="AV149" s="44"/>
      <c r="AW149" s="44"/>
      <c r="AX149" s="44"/>
      <c r="AY149" s="14" t="s">
        <v>149</v>
      </c>
      <c r="AZ149" s="45">
        <f>AZ150</f>
        <v>61991.25</v>
      </c>
      <c r="BA149" s="46">
        <f aca="true" t="shared" si="13" ref="BA149:BA154">AZ149/AA149*100</f>
        <v>30.995625</v>
      </c>
      <c r="BB149" s="47">
        <f aca="true" t="shared" si="14" ref="BB149:BB154">AZ149-AA149</f>
        <v>-138008.75</v>
      </c>
      <c r="BC149" s="48">
        <f aca="true" t="shared" si="15" ref="BC149:BC154">AZ149/AJ149*100</f>
        <v>100</v>
      </c>
      <c r="BD149" s="47">
        <f aca="true" t="shared" si="16" ref="BD149:BD154">AZ149-AJ149</f>
        <v>0</v>
      </c>
    </row>
    <row r="150" spans="1:56" ht="33.75" customHeight="1">
      <c r="A150" s="13" t="s">
        <v>151</v>
      </c>
      <c r="B150" s="14" t="s">
        <v>101</v>
      </c>
      <c r="C150" s="14" t="s">
        <v>137</v>
      </c>
      <c r="D150" s="14" t="s">
        <v>51</v>
      </c>
      <c r="E150" s="14" t="s">
        <v>152</v>
      </c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5"/>
      <c r="W150" s="15"/>
      <c r="X150" s="15"/>
      <c r="Y150" s="15"/>
      <c r="Z150" s="13" t="s">
        <v>151</v>
      </c>
      <c r="AA150" s="44">
        <v>200000</v>
      </c>
      <c r="AB150" s="44"/>
      <c r="AC150" s="44"/>
      <c r="AD150" s="44"/>
      <c r="AE150" s="44"/>
      <c r="AF150" s="44"/>
      <c r="AG150" s="44"/>
      <c r="AH150" s="44"/>
      <c r="AI150" s="44"/>
      <c r="AJ150" s="44">
        <f>AJ151</f>
        <v>61991.25</v>
      </c>
      <c r="AK150" s="44"/>
      <c r="AL150" s="44"/>
      <c r="AM150" s="44"/>
      <c r="AN150" s="44"/>
      <c r="AO150" s="44">
        <v>150000</v>
      </c>
      <c r="AP150" s="44"/>
      <c r="AQ150" s="44"/>
      <c r="AR150" s="44"/>
      <c r="AS150" s="44"/>
      <c r="AT150" s="44">
        <v>150000</v>
      </c>
      <c r="AU150" s="44"/>
      <c r="AV150" s="44"/>
      <c r="AW150" s="44"/>
      <c r="AX150" s="44"/>
      <c r="AY150" s="14" t="s">
        <v>151</v>
      </c>
      <c r="AZ150" s="45">
        <f>AZ151</f>
        <v>61991.25</v>
      </c>
      <c r="BA150" s="46">
        <f t="shared" si="13"/>
        <v>30.995625</v>
      </c>
      <c r="BB150" s="47">
        <f t="shared" si="14"/>
        <v>-138008.75</v>
      </c>
      <c r="BC150" s="48">
        <f t="shared" si="15"/>
        <v>100</v>
      </c>
      <c r="BD150" s="47">
        <f t="shared" si="16"/>
        <v>0</v>
      </c>
    </row>
    <row r="151" spans="1:56" ht="63.75" customHeight="1">
      <c r="A151" s="16" t="s">
        <v>153</v>
      </c>
      <c r="B151" s="17" t="s">
        <v>101</v>
      </c>
      <c r="C151" s="17" t="s">
        <v>137</v>
      </c>
      <c r="D151" s="17" t="s">
        <v>51</v>
      </c>
      <c r="E151" s="17" t="s">
        <v>152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 t="s">
        <v>40</v>
      </c>
      <c r="U151" s="17"/>
      <c r="V151" s="18"/>
      <c r="W151" s="18"/>
      <c r="X151" s="18"/>
      <c r="Y151" s="18"/>
      <c r="Z151" s="16" t="s">
        <v>153</v>
      </c>
      <c r="AA151" s="49">
        <v>200000</v>
      </c>
      <c r="AB151" s="49"/>
      <c r="AC151" s="49"/>
      <c r="AD151" s="49"/>
      <c r="AE151" s="49"/>
      <c r="AF151" s="49"/>
      <c r="AG151" s="49"/>
      <c r="AH151" s="49"/>
      <c r="AI151" s="49"/>
      <c r="AJ151" s="49">
        <v>61991.25</v>
      </c>
      <c r="AK151" s="49"/>
      <c r="AL151" s="49"/>
      <c r="AM151" s="49"/>
      <c r="AN151" s="49"/>
      <c r="AO151" s="49">
        <v>150000</v>
      </c>
      <c r="AP151" s="49"/>
      <c r="AQ151" s="49"/>
      <c r="AR151" s="49"/>
      <c r="AS151" s="49"/>
      <c r="AT151" s="49">
        <v>150000</v>
      </c>
      <c r="AU151" s="49"/>
      <c r="AV151" s="49"/>
      <c r="AW151" s="49"/>
      <c r="AX151" s="49"/>
      <c r="AY151" s="17" t="s">
        <v>153</v>
      </c>
      <c r="AZ151" s="50">
        <v>61991.25</v>
      </c>
      <c r="BA151" s="51">
        <f t="shared" si="13"/>
        <v>30.995625</v>
      </c>
      <c r="BB151" s="52">
        <f t="shared" si="14"/>
        <v>-138008.75</v>
      </c>
      <c r="BC151" s="53">
        <f t="shared" si="15"/>
        <v>100</v>
      </c>
      <c r="BD151" s="52">
        <f t="shared" si="16"/>
        <v>0</v>
      </c>
    </row>
    <row r="152" spans="1:56" ht="33.75" customHeight="1">
      <c r="A152" s="13" t="s">
        <v>210</v>
      </c>
      <c r="B152" s="14" t="s">
        <v>101</v>
      </c>
      <c r="C152" s="14" t="s">
        <v>137</v>
      </c>
      <c r="D152" s="14" t="s">
        <v>51</v>
      </c>
      <c r="E152" s="14" t="s">
        <v>211</v>
      </c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5"/>
      <c r="W152" s="15"/>
      <c r="X152" s="15"/>
      <c r="Y152" s="15"/>
      <c r="Z152" s="13" t="s">
        <v>149</v>
      </c>
      <c r="AA152" s="44">
        <v>18000</v>
      </c>
      <c r="AB152" s="44"/>
      <c r="AC152" s="44"/>
      <c r="AD152" s="44"/>
      <c r="AE152" s="44"/>
      <c r="AF152" s="44"/>
      <c r="AG152" s="44"/>
      <c r="AH152" s="44"/>
      <c r="AI152" s="44"/>
      <c r="AJ152" s="44">
        <f>AJ153</f>
        <v>0</v>
      </c>
      <c r="AK152" s="44"/>
      <c r="AL152" s="44"/>
      <c r="AM152" s="44"/>
      <c r="AN152" s="44"/>
      <c r="AO152" s="44">
        <v>150000</v>
      </c>
      <c r="AP152" s="44"/>
      <c r="AQ152" s="44"/>
      <c r="AR152" s="44"/>
      <c r="AS152" s="44"/>
      <c r="AT152" s="44">
        <v>150000</v>
      </c>
      <c r="AU152" s="44"/>
      <c r="AV152" s="44"/>
      <c r="AW152" s="44"/>
      <c r="AX152" s="44"/>
      <c r="AY152" s="14" t="s">
        <v>149</v>
      </c>
      <c r="AZ152" s="45">
        <f>AZ153</f>
        <v>0</v>
      </c>
      <c r="BA152" s="46">
        <f t="shared" si="13"/>
        <v>0</v>
      </c>
      <c r="BB152" s="47">
        <f t="shared" si="14"/>
        <v>-18000</v>
      </c>
      <c r="BC152" s="48" t="e">
        <f t="shared" si="15"/>
        <v>#DIV/0!</v>
      </c>
      <c r="BD152" s="47">
        <f t="shared" si="16"/>
        <v>0</v>
      </c>
    </row>
    <row r="153" spans="1:56" ht="33.75" customHeight="1">
      <c r="A153" s="13" t="s">
        <v>212</v>
      </c>
      <c r="B153" s="14" t="s">
        <v>101</v>
      </c>
      <c r="C153" s="14" t="s">
        <v>137</v>
      </c>
      <c r="D153" s="14" t="s">
        <v>51</v>
      </c>
      <c r="E153" s="14" t="s">
        <v>213</v>
      </c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5"/>
      <c r="W153" s="15"/>
      <c r="X153" s="15"/>
      <c r="Y153" s="15"/>
      <c r="Z153" s="13" t="s">
        <v>151</v>
      </c>
      <c r="AA153" s="44">
        <v>18000</v>
      </c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>
        <v>150000</v>
      </c>
      <c r="AP153" s="44"/>
      <c r="AQ153" s="44"/>
      <c r="AR153" s="44"/>
      <c r="AS153" s="44"/>
      <c r="AT153" s="44">
        <v>150000</v>
      </c>
      <c r="AU153" s="44"/>
      <c r="AV153" s="44"/>
      <c r="AW153" s="44"/>
      <c r="AX153" s="44"/>
      <c r="AY153" s="14" t="s">
        <v>151</v>
      </c>
      <c r="AZ153" s="45"/>
      <c r="BA153" s="46">
        <f t="shared" si="13"/>
        <v>0</v>
      </c>
      <c r="BB153" s="47">
        <f t="shared" si="14"/>
        <v>-18000</v>
      </c>
      <c r="BC153" s="48" t="e">
        <f t="shared" si="15"/>
        <v>#DIV/0!</v>
      </c>
      <c r="BD153" s="47">
        <f t="shared" si="16"/>
        <v>0</v>
      </c>
    </row>
    <row r="154" spans="1:56" ht="50.25" customHeight="1">
      <c r="A154" s="16" t="s">
        <v>217</v>
      </c>
      <c r="B154" s="17" t="s">
        <v>101</v>
      </c>
      <c r="C154" s="17" t="s">
        <v>137</v>
      </c>
      <c r="D154" s="17" t="s">
        <v>51</v>
      </c>
      <c r="E154" s="17" t="s">
        <v>213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 t="s">
        <v>40</v>
      </c>
      <c r="U154" s="17"/>
      <c r="V154" s="18"/>
      <c r="W154" s="18"/>
      <c r="X154" s="18"/>
      <c r="Y154" s="18"/>
      <c r="Z154" s="16" t="s">
        <v>153</v>
      </c>
      <c r="AA154" s="49">
        <v>18000</v>
      </c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>
        <v>150000</v>
      </c>
      <c r="AP154" s="49"/>
      <c r="AQ154" s="49"/>
      <c r="AR154" s="49"/>
      <c r="AS154" s="49"/>
      <c r="AT154" s="49">
        <v>150000</v>
      </c>
      <c r="AU154" s="49"/>
      <c r="AV154" s="49"/>
      <c r="AW154" s="49"/>
      <c r="AX154" s="49"/>
      <c r="AY154" s="17" t="s">
        <v>153</v>
      </c>
      <c r="AZ154" s="50"/>
      <c r="BA154" s="51">
        <f t="shared" si="13"/>
        <v>0</v>
      </c>
      <c r="BB154" s="52">
        <f t="shared" si="14"/>
        <v>-18000</v>
      </c>
      <c r="BC154" s="53" t="e">
        <f t="shared" si="15"/>
        <v>#DIV/0!</v>
      </c>
      <c r="BD154" s="52">
        <f t="shared" si="16"/>
        <v>0</v>
      </c>
    </row>
    <row r="155" spans="1:56" ht="33.75" customHeight="1">
      <c r="A155" s="13" t="s">
        <v>214</v>
      </c>
      <c r="B155" s="14" t="s">
        <v>101</v>
      </c>
      <c r="C155" s="14" t="s">
        <v>137</v>
      </c>
      <c r="D155" s="14" t="s">
        <v>51</v>
      </c>
      <c r="E155" s="14" t="s">
        <v>215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5"/>
      <c r="W155" s="15"/>
      <c r="X155" s="15"/>
      <c r="Y155" s="15"/>
      <c r="Z155" s="13" t="s">
        <v>149</v>
      </c>
      <c r="AA155" s="44">
        <v>10000</v>
      </c>
      <c r="AB155" s="44"/>
      <c r="AC155" s="44"/>
      <c r="AD155" s="44"/>
      <c r="AE155" s="44"/>
      <c r="AF155" s="44"/>
      <c r="AG155" s="44"/>
      <c r="AH155" s="44"/>
      <c r="AI155" s="44"/>
      <c r="AJ155" s="44">
        <f>AJ156</f>
        <v>0</v>
      </c>
      <c r="AK155" s="44"/>
      <c r="AL155" s="44"/>
      <c r="AM155" s="44"/>
      <c r="AN155" s="44"/>
      <c r="AO155" s="44">
        <v>150000</v>
      </c>
      <c r="AP155" s="44"/>
      <c r="AQ155" s="44"/>
      <c r="AR155" s="44"/>
      <c r="AS155" s="44"/>
      <c r="AT155" s="44">
        <v>150000</v>
      </c>
      <c r="AU155" s="44"/>
      <c r="AV155" s="44"/>
      <c r="AW155" s="44"/>
      <c r="AX155" s="44"/>
      <c r="AY155" s="14" t="s">
        <v>149</v>
      </c>
      <c r="AZ155" s="45">
        <f>AZ156</f>
        <v>0</v>
      </c>
      <c r="BA155" s="46">
        <f t="shared" si="4"/>
        <v>0</v>
      </c>
      <c r="BB155" s="47">
        <f t="shared" si="5"/>
        <v>-10000</v>
      </c>
      <c r="BC155" s="48" t="e">
        <f t="shared" si="6"/>
        <v>#DIV/0!</v>
      </c>
      <c r="BD155" s="47">
        <f t="shared" si="7"/>
        <v>0</v>
      </c>
    </row>
    <row r="156" spans="1:56" ht="33.75" customHeight="1">
      <c r="A156" s="13" t="s">
        <v>216</v>
      </c>
      <c r="B156" s="14" t="s">
        <v>101</v>
      </c>
      <c r="C156" s="14" t="s">
        <v>137</v>
      </c>
      <c r="D156" s="14" t="s">
        <v>51</v>
      </c>
      <c r="E156" s="14" t="s">
        <v>213</v>
      </c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5"/>
      <c r="W156" s="15"/>
      <c r="X156" s="15"/>
      <c r="Y156" s="15"/>
      <c r="Z156" s="13" t="s">
        <v>151</v>
      </c>
      <c r="AA156" s="44">
        <v>10000</v>
      </c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>
        <v>150000</v>
      </c>
      <c r="AP156" s="44"/>
      <c r="AQ156" s="44"/>
      <c r="AR156" s="44"/>
      <c r="AS156" s="44"/>
      <c r="AT156" s="44">
        <v>150000</v>
      </c>
      <c r="AU156" s="44"/>
      <c r="AV156" s="44"/>
      <c r="AW156" s="44"/>
      <c r="AX156" s="44"/>
      <c r="AY156" s="14" t="s">
        <v>151</v>
      </c>
      <c r="AZ156" s="45"/>
      <c r="BA156" s="46">
        <f t="shared" si="4"/>
        <v>0</v>
      </c>
      <c r="BB156" s="47">
        <f t="shared" si="5"/>
        <v>-10000</v>
      </c>
      <c r="BC156" s="48" t="e">
        <f t="shared" si="6"/>
        <v>#DIV/0!</v>
      </c>
      <c r="BD156" s="47">
        <f t="shared" si="7"/>
        <v>0</v>
      </c>
    </row>
    <row r="157" spans="1:56" ht="52.5" customHeight="1">
      <c r="A157" s="16" t="s">
        <v>217</v>
      </c>
      <c r="B157" s="17" t="s">
        <v>101</v>
      </c>
      <c r="C157" s="17" t="s">
        <v>137</v>
      </c>
      <c r="D157" s="17" t="s">
        <v>51</v>
      </c>
      <c r="E157" s="17" t="s">
        <v>213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 t="s">
        <v>40</v>
      </c>
      <c r="U157" s="17"/>
      <c r="V157" s="18"/>
      <c r="W157" s="18"/>
      <c r="X157" s="18"/>
      <c r="Y157" s="18"/>
      <c r="Z157" s="16" t="s">
        <v>153</v>
      </c>
      <c r="AA157" s="49">
        <v>10000</v>
      </c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>
        <v>150000</v>
      </c>
      <c r="AP157" s="49"/>
      <c r="AQ157" s="49"/>
      <c r="AR157" s="49"/>
      <c r="AS157" s="49"/>
      <c r="AT157" s="49">
        <v>150000</v>
      </c>
      <c r="AU157" s="49"/>
      <c r="AV157" s="49"/>
      <c r="AW157" s="49"/>
      <c r="AX157" s="49"/>
      <c r="AY157" s="17" t="s">
        <v>153</v>
      </c>
      <c r="AZ157" s="50"/>
      <c r="BA157" s="51">
        <f t="shared" si="4"/>
        <v>0</v>
      </c>
      <c r="BB157" s="52">
        <f t="shared" si="5"/>
        <v>-10000</v>
      </c>
      <c r="BC157" s="53" t="e">
        <f t="shared" si="6"/>
        <v>#DIV/0!</v>
      </c>
      <c r="BD157" s="52">
        <f t="shared" si="7"/>
        <v>0</v>
      </c>
    </row>
    <row r="158" spans="1:56" s="6" customFormat="1" ht="72" customHeight="1">
      <c r="A158" s="10" t="s">
        <v>206</v>
      </c>
      <c r="B158" s="11" t="s">
        <v>101</v>
      </c>
      <c r="C158" s="11" t="s">
        <v>137</v>
      </c>
      <c r="D158" s="11" t="s">
        <v>51</v>
      </c>
      <c r="E158" s="11" t="s">
        <v>207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2"/>
      <c r="W158" s="12"/>
      <c r="X158" s="12"/>
      <c r="Y158" s="12"/>
      <c r="Z158" s="10" t="s">
        <v>149</v>
      </c>
      <c r="AA158" s="40">
        <v>1500</v>
      </c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>
        <v>150000</v>
      </c>
      <c r="AP158" s="40"/>
      <c r="AQ158" s="40"/>
      <c r="AR158" s="40"/>
      <c r="AS158" s="40"/>
      <c r="AT158" s="40">
        <v>150000</v>
      </c>
      <c r="AU158" s="40"/>
      <c r="AV158" s="40"/>
      <c r="AW158" s="40"/>
      <c r="AX158" s="40"/>
      <c r="AY158" s="11" t="s">
        <v>149</v>
      </c>
      <c r="AZ158" s="41"/>
      <c r="BA158" s="42">
        <f>AZ158/AA158*100</f>
        <v>0</v>
      </c>
      <c r="BB158" s="41">
        <f>AZ158-AA158</f>
        <v>-1500</v>
      </c>
      <c r="BC158" s="43" t="e">
        <f>AZ158/AJ158*100</f>
        <v>#DIV/0!</v>
      </c>
      <c r="BD158" s="41">
        <f>AZ158-AJ158</f>
        <v>0</v>
      </c>
    </row>
    <row r="159" spans="1:56" ht="33.75" customHeight="1">
      <c r="A159" s="13" t="s">
        <v>208</v>
      </c>
      <c r="B159" s="14" t="s">
        <v>101</v>
      </c>
      <c r="C159" s="14" t="s">
        <v>137</v>
      </c>
      <c r="D159" s="14" t="s">
        <v>51</v>
      </c>
      <c r="E159" s="14" t="s">
        <v>209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5"/>
      <c r="W159" s="15"/>
      <c r="X159" s="15"/>
      <c r="Y159" s="15"/>
      <c r="Z159" s="13" t="s">
        <v>151</v>
      </c>
      <c r="AA159" s="44">
        <v>1500</v>
      </c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>
        <v>150000</v>
      </c>
      <c r="AP159" s="44"/>
      <c r="AQ159" s="44"/>
      <c r="AR159" s="44"/>
      <c r="AS159" s="44"/>
      <c r="AT159" s="44">
        <v>150000</v>
      </c>
      <c r="AU159" s="44"/>
      <c r="AV159" s="44"/>
      <c r="AW159" s="44"/>
      <c r="AX159" s="44"/>
      <c r="AY159" s="14" t="s">
        <v>151</v>
      </c>
      <c r="AZ159" s="45"/>
      <c r="BA159" s="46">
        <f>AZ159/AA159*100</f>
        <v>0</v>
      </c>
      <c r="BB159" s="47">
        <f>AZ159-AA159</f>
        <v>-1500</v>
      </c>
      <c r="BC159" s="48" t="e">
        <f>AZ159/AJ159*100</f>
        <v>#DIV/0!</v>
      </c>
      <c r="BD159" s="47">
        <f>AZ159-AJ159</f>
        <v>0</v>
      </c>
    </row>
    <row r="160" spans="1:56" ht="63.75" customHeight="1">
      <c r="A160" s="16" t="s">
        <v>185</v>
      </c>
      <c r="B160" s="17" t="s">
        <v>101</v>
      </c>
      <c r="C160" s="17" t="s">
        <v>137</v>
      </c>
      <c r="D160" s="17" t="s">
        <v>51</v>
      </c>
      <c r="E160" s="17" t="s">
        <v>209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 t="s">
        <v>40</v>
      </c>
      <c r="U160" s="17"/>
      <c r="V160" s="18"/>
      <c r="W160" s="18"/>
      <c r="X160" s="18"/>
      <c r="Y160" s="18"/>
      <c r="Z160" s="16" t="s">
        <v>153</v>
      </c>
      <c r="AA160" s="49">
        <v>1500</v>
      </c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>
        <v>150000</v>
      </c>
      <c r="AP160" s="49"/>
      <c r="AQ160" s="49"/>
      <c r="AR160" s="49"/>
      <c r="AS160" s="49"/>
      <c r="AT160" s="49">
        <v>150000</v>
      </c>
      <c r="AU160" s="49"/>
      <c r="AV160" s="49"/>
      <c r="AW160" s="49"/>
      <c r="AX160" s="49"/>
      <c r="AY160" s="17" t="s">
        <v>153</v>
      </c>
      <c r="AZ160" s="50"/>
      <c r="BA160" s="51">
        <f>AZ160/AA160*100</f>
        <v>0</v>
      </c>
      <c r="BB160" s="52">
        <f>AZ160-AA160</f>
        <v>-1500</v>
      </c>
      <c r="BC160" s="53" t="e">
        <f>AZ160/AJ160*100</f>
        <v>#DIV/0!</v>
      </c>
      <c r="BD160" s="52">
        <f>AZ160-AJ160</f>
        <v>0</v>
      </c>
    </row>
    <row r="161" spans="1:56" s="6" customFormat="1" ht="73.5" customHeight="1">
      <c r="A161" s="10" t="s">
        <v>85</v>
      </c>
      <c r="B161" s="11" t="s">
        <v>101</v>
      </c>
      <c r="C161" s="11" t="s">
        <v>86</v>
      </c>
      <c r="D161" s="11" t="s">
        <v>32</v>
      </c>
      <c r="E161" s="11" t="s">
        <v>87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2"/>
      <c r="W161" s="12"/>
      <c r="X161" s="12"/>
      <c r="Y161" s="12"/>
      <c r="Z161" s="10" t="s">
        <v>85</v>
      </c>
      <c r="AA161" s="40">
        <v>1561000</v>
      </c>
      <c r="AB161" s="40"/>
      <c r="AC161" s="40"/>
      <c r="AD161" s="40"/>
      <c r="AE161" s="40"/>
      <c r="AF161" s="40"/>
      <c r="AG161" s="40"/>
      <c r="AH161" s="40"/>
      <c r="AI161" s="40"/>
      <c r="AJ161" s="40">
        <f>AJ162</f>
        <v>2162637.63</v>
      </c>
      <c r="AK161" s="40"/>
      <c r="AL161" s="40"/>
      <c r="AM161" s="40"/>
      <c r="AN161" s="40"/>
      <c r="AO161" s="40">
        <v>1613128</v>
      </c>
      <c r="AP161" s="40"/>
      <c r="AQ161" s="40"/>
      <c r="AR161" s="40"/>
      <c r="AS161" s="40"/>
      <c r="AT161" s="40">
        <v>1564115</v>
      </c>
      <c r="AU161" s="40"/>
      <c r="AV161" s="40"/>
      <c r="AW161" s="40"/>
      <c r="AX161" s="40"/>
      <c r="AY161" s="11" t="s">
        <v>85</v>
      </c>
      <c r="AZ161" s="41">
        <f>AZ162</f>
        <v>2162637.63</v>
      </c>
      <c r="BA161" s="42">
        <f t="shared" si="4"/>
        <v>138.54180845611788</v>
      </c>
      <c r="BB161" s="41">
        <f t="shared" si="5"/>
        <v>601637.6299999999</v>
      </c>
      <c r="BC161" s="43">
        <f t="shared" si="6"/>
        <v>100</v>
      </c>
      <c r="BD161" s="41">
        <f t="shared" si="7"/>
        <v>0</v>
      </c>
    </row>
    <row r="162" spans="1:56" ht="36" customHeight="1">
      <c r="A162" s="13" t="s">
        <v>88</v>
      </c>
      <c r="B162" s="14" t="s">
        <v>101</v>
      </c>
      <c r="C162" s="14" t="s">
        <v>86</v>
      </c>
      <c r="D162" s="14" t="s">
        <v>32</v>
      </c>
      <c r="E162" s="14" t="s">
        <v>89</v>
      </c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5"/>
      <c r="W162" s="15"/>
      <c r="X162" s="15"/>
      <c r="Y162" s="15"/>
      <c r="Z162" s="13" t="s">
        <v>88</v>
      </c>
      <c r="AA162" s="44">
        <v>1560000</v>
      </c>
      <c r="AB162" s="44"/>
      <c r="AC162" s="44"/>
      <c r="AD162" s="44"/>
      <c r="AE162" s="44"/>
      <c r="AF162" s="44"/>
      <c r="AG162" s="44"/>
      <c r="AH162" s="44"/>
      <c r="AI162" s="44"/>
      <c r="AJ162" s="44">
        <f>AJ163+AJ166</f>
        <v>2162637.63</v>
      </c>
      <c r="AK162" s="44"/>
      <c r="AL162" s="44"/>
      <c r="AM162" s="44"/>
      <c r="AN162" s="44"/>
      <c r="AO162" s="44">
        <v>1612128</v>
      </c>
      <c r="AP162" s="44"/>
      <c r="AQ162" s="44"/>
      <c r="AR162" s="44"/>
      <c r="AS162" s="44"/>
      <c r="AT162" s="44">
        <v>1563115</v>
      </c>
      <c r="AU162" s="44"/>
      <c r="AV162" s="44"/>
      <c r="AW162" s="44"/>
      <c r="AX162" s="44"/>
      <c r="AY162" s="14" t="s">
        <v>88</v>
      </c>
      <c r="AZ162" s="45">
        <f>AZ163+AZ166</f>
        <v>2162637.63</v>
      </c>
      <c r="BA162" s="46">
        <f t="shared" si="4"/>
        <v>138.63061730769232</v>
      </c>
      <c r="BB162" s="47">
        <f t="shared" si="5"/>
        <v>602637.6299999999</v>
      </c>
      <c r="BC162" s="48">
        <f t="shared" si="6"/>
        <v>100</v>
      </c>
      <c r="BD162" s="47">
        <f t="shared" si="7"/>
        <v>0</v>
      </c>
    </row>
    <row r="163" spans="1:56" ht="51" customHeight="1">
      <c r="A163" s="13" t="s">
        <v>90</v>
      </c>
      <c r="B163" s="14" t="s">
        <v>101</v>
      </c>
      <c r="C163" s="14" t="s">
        <v>86</v>
      </c>
      <c r="D163" s="14" t="s">
        <v>32</v>
      </c>
      <c r="E163" s="14" t="s">
        <v>91</v>
      </c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5"/>
      <c r="W163" s="15"/>
      <c r="X163" s="15"/>
      <c r="Y163" s="15"/>
      <c r="Z163" s="13" t="s">
        <v>90</v>
      </c>
      <c r="AA163" s="44">
        <v>1450000</v>
      </c>
      <c r="AB163" s="44"/>
      <c r="AC163" s="44"/>
      <c r="AD163" s="44"/>
      <c r="AE163" s="44"/>
      <c r="AF163" s="44"/>
      <c r="AG163" s="44"/>
      <c r="AH163" s="44"/>
      <c r="AI163" s="44"/>
      <c r="AJ163" s="44">
        <f>AJ164+AJ165</f>
        <v>1062637.63</v>
      </c>
      <c r="AK163" s="44"/>
      <c r="AL163" s="44"/>
      <c r="AM163" s="44"/>
      <c r="AN163" s="44"/>
      <c r="AO163" s="44">
        <v>1612128</v>
      </c>
      <c r="AP163" s="44"/>
      <c r="AQ163" s="44"/>
      <c r="AR163" s="44"/>
      <c r="AS163" s="44"/>
      <c r="AT163" s="44">
        <v>1563115</v>
      </c>
      <c r="AU163" s="44"/>
      <c r="AV163" s="44"/>
      <c r="AW163" s="44"/>
      <c r="AX163" s="44"/>
      <c r="AY163" s="14" t="s">
        <v>90</v>
      </c>
      <c r="AZ163" s="45">
        <f>AZ164+AZ165</f>
        <v>1062637.63</v>
      </c>
      <c r="BA163" s="46">
        <f t="shared" si="4"/>
        <v>73.28535379310344</v>
      </c>
      <c r="BB163" s="47">
        <f t="shared" si="5"/>
        <v>-387362.3700000001</v>
      </c>
      <c r="BC163" s="48">
        <f t="shared" si="6"/>
        <v>100</v>
      </c>
      <c r="BD163" s="47">
        <f t="shared" si="7"/>
        <v>0</v>
      </c>
    </row>
    <row r="164" spans="1:56" ht="138.75" customHeight="1">
      <c r="A164" s="28" t="s">
        <v>92</v>
      </c>
      <c r="B164" s="17" t="s">
        <v>101</v>
      </c>
      <c r="C164" s="17" t="s">
        <v>86</v>
      </c>
      <c r="D164" s="17" t="s">
        <v>32</v>
      </c>
      <c r="E164" s="17" t="s">
        <v>91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 t="s">
        <v>57</v>
      </c>
      <c r="U164" s="17"/>
      <c r="V164" s="18"/>
      <c r="W164" s="18"/>
      <c r="X164" s="18"/>
      <c r="Y164" s="18"/>
      <c r="Z164" s="28" t="s">
        <v>92</v>
      </c>
      <c r="AA164" s="49">
        <v>960000</v>
      </c>
      <c r="AB164" s="49"/>
      <c r="AC164" s="49"/>
      <c r="AD164" s="49"/>
      <c r="AE164" s="49"/>
      <c r="AF164" s="49"/>
      <c r="AG164" s="49"/>
      <c r="AH164" s="49"/>
      <c r="AI164" s="49"/>
      <c r="AJ164" s="49">
        <v>832282.74</v>
      </c>
      <c r="AK164" s="49"/>
      <c r="AL164" s="49"/>
      <c r="AM164" s="49"/>
      <c r="AN164" s="49"/>
      <c r="AO164" s="49">
        <v>1100000</v>
      </c>
      <c r="AP164" s="49"/>
      <c r="AQ164" s="49"/>
      <c r="AR164" s="49"/>
      <c r="AS164" s="49"/>
      <c r="AT164" s="49">
        <v>1100000</v>
      </c>
      <c r="AU164" s="49"/>
      <c r="AV164" s="49"/>
      <c r="AW164" s="49"/>
      <c r="AX164" s="49"/>
      <c r="AY164" s="57" t="s">
        <v>92</v>
      </c>
      <c r="AZ164" s="50">
        <v>832282.74</v>
      </c>
      <c r="BA164" s="51">
        <f t="shared" si="4"/>
        <v>86.69611875</v>
      </c>
      <c r="BB164" s="52">
        <f t="shared" si="5"/>
        <v>-127717.26000000001</v>
      </c>
      <c r="BC164" s="53">
        <f t="shared" si="6"/>
        <v>100</v>
      </c>
      <c r="BD164" s="52">
        <f t="shared" si="7"/>
        <v>0</v>
      </c>
    </row>
    <row r="165" spans="1:56" ht="85.5" customHeight="1">
      <c r="A165" s="16" t="s">
        <v>93</v>
      </c>
      <c r="B165" s="17" t="s">
        <v>101</v>
      </c>
      <c r="C165" s="17" t="s">
        <v>86</v>
      </c>
      <c r="D165" s="17" t="s">
        <v>32</v>
      </c>
      <c r="E165" s="17" t="s">
        <v>91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 t="s">
        <v>40</v>
      </c>
      <c r="U165" s="17"/>
      <c r="V165" s="18"/>
      <c r="W165" s="18"/>
      <c r="X165" s="18"/>
      <c r="Y165" s="18"/>
      <c r="Z165" s="16" t="s">
        <v>93</v>
      </c>
      <c r="AA165" s="49">
        <v>490000</v>
      </c>
      <c r="AB165" s="49"/>
      <c r="AC165" s="49"/>
      <c r="AD165" s="49"/>
      <c r="AE165" s="49"/>
      <c r="AF165" s="49"/>
      <c r="AG165" s="49"/>
      <c r="AH165" s="49"/>
      <c r="AI165" s="49"/>
      <c r="AJ165" s="49">
        <v>230354.89</v>
      </c>
      <c r="AK165" s="49"/>
      <c r="AL165" s="49"/>
      <c r="AM165" s="49"/>
      <c r="AN165" s="49"/>
      <c r="AO165" s="49">
        <v>512128</v>
      </c>
      <c r="AP165" s="49"/>
      <c r="AQ165" s="49"/>
      <c r="AR165" s="49"/>
      <c r="AS165" s="49"/>
      <c r="AT165" s="49">
        <v>463115</v>
      </c>
      <c r="AU165" s="49"/>
      <c r="AV165" s="49"/>
      <c r="AW165" s="49"/>
      <c r="AX165" s="49"/>
      <c r="AY165" s="17" t="s">
        <v>93</v>
      </c>
      <c r="AZ165" s="50">
        <v>230354.89</v>
      </c>
      <c r="BA165" s="51">
        <f t="shared" si="4"/>
        <v>47.01120204081633</v>
      </c>
      <c r="BB165" s="52">
        <f t="shared" si="5"/>
        <v>-259645.11</v>
      </c>
      <c r="BC165" s="53">
        <f t="shared" si="6"/>
        <v>100</v>
      </c>
      <c r="BD165" s="52">
        <f t="shared" si="7"/>
        <v>0</v>
      </c>
    </row>
    <row r="166" spans="1:56" ht="71.25" customHeight="1">
      <c r="A166" s="13" t="s">
        <v>154</v>
      </c>
      <c r="B166" s="14" t="s">
        <v>101</v>
      </c>
      <c r="C166" s="14" t="s">
        <v>86</v>
      </c>
      <c r="D166" s="14" t="s">
        <v>32</v>
      </c>
      <c r="E166" s="14" t="s">
        <v>155</v>
      </c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5"/>
      <c r="W166" s="15"/>
      <c r="X166" s="15"/>
      <c r="Y166" s="15"/>
      <c r="Z166" s="13" t="s">
        <v>154</v>
      </c>
      <c r="AA166" s="44">
        <v>110000</v>
      </c>
      <c r="AB166" s="44"/>
      <c r="AC166" s="44"/>
      <c r="AD166" s="44"/>
      <c r="AE166" s="44"/>
      <c r="AF166" s="44"/>
      <c r="AG166" s="44"/>
      <c r="AH166" s="44"/>
      <c r="AI166" s="44"/>
      <c r="AJ166" s="44">
        <v>1100000</v>
      </c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14" t="s">
        <v>154</v>
      </c>
      <c r="AZ166" s="45">
        <f>AZ167</f>
        <v>1100000</v>
      </c>
      <c r="BA166" s="46">
        <f t="shared" si="4"/>
        <v>1000</v>
      </c>
      <c r="BB166" s="47">
        <f t="shared" si="5"/>
        <v>990000</v>
      </c>
      <c r="BC166" s="48">
        <f t="shared" si="6"/>
        <v>100</v>
      </c>
      <c r="BD166" s="47">
        <f t="shared" si="7"/>
        <v>0</v>
      </c>
    </row>
    <row r="167" spans="1:56" ht="91.5" customHeight="1">
      <c r="A167" s="16" t="s">
        <v>156</v>
      </c>
      <c r="B167" s="17" t="s">
        <v>101</v>
      </c>
      <c r="C167" s="17" t="s">
        <v>86</v>
      </c>
      <c r="D167" s="17" t="s">
        <v>32</v>
      </c>
      <c r="E167" s="17" t="s">
        <v>155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 t="s">
        <v>40</v>
      </c>
      <c r="U167" s="17"/>
      <c r="V167" s="18"/>
      <c r="W167" s="18"/>
      <c r="X167" s="18"/>
      <c r="Y167" s="18"/>
      <c r="Z167" s="16" t="s">
        <v>156</v>
      </c>
      <c r="AA167" s="49">
        <v>110000</v>
      </c>
      <c r="AB167" s="49"/>
      <c r="AC167" s="49"/>
      <c r="AD167" s="49"/>
      <c r="AE167" s="49"/>
      <c r="AF167" s="49"/>
      <c r="AG167" s="49"/>
      <c r="AH167" s="49"/>
      <c r="AI167" s="49"/>
      <c r="AJ167" s="49">
        <v>1100000</v>
      </c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17" t="s">
        <v>156</v>
      </c>
      <c r="AZ167" s="50">
        <v>1100000</v>
      </c>
      <c r="BA167" s="51">
        <f t="shared" si="4"/>
        <v>1000</v>
      </c>
      <c r="BB167" s="52">
        <f t="shared" si="5"/>
        <v>990000</v>
      </c>
      <c r="BC167" s="53">
        <f t="shared" si="6"/>
        <v>100</v>
      </c>
      <c r="BD167" s="52">
        <f t="shared" si="7"/>
        <v>0</v>
      </c>
    </row>
    <row r="168" spans="1:56" s="6" customFormat="1" ht="73.5" customHeight="1">
      <c r="A168" s="10" t="s">
        <v>85</v>
      </c>
      <c r="B168" s="11" t="s">
        <v>101</v>
      </c>
      <c r="C168" s="11" t="s">
        <v>86</v>
      </c>
      <c r="D168" s="11" t="s">
        <v>32</v>
      </c>
      <c r="E168" s="11" t="s">
        <v>87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2"/>
      <c r="W168" s="12"/>
      <c r="X168" s="12"/>
      <c r="Y168" s="12"/>
      <c r="Z168" s="10" t="s">
        <v>85</v>
      </c>
      <c r="AA168" s="40">
        <v>1000</v>
      </c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>
        <v>1613128</v>
      </c>
      <c r="AP168" s="40"/>
      <c r="AQ168" s="40"/>
      <c r="AR168" s="40"/>
      <c r="AS168" s="40"/>
      <c r="AT168" s="40">
        <v>1564115</v>
      </c>
      <c r="AU168" s="40"/>
      <c r="AV168" s="40"/>
      <c r="AW168" s="40"/>
      <c r="AX168" s="40"/>
      <c r="AY168" s="11" t="s">
        <v>85</v>
      </c>
      <c r="AZ168" s="41"/>
      <c r="BA168" s="42">
        <f>AZ168/AA168*100</f>
        <v>0</v>
      </c>
      <c r="BB168" s="41">
        <f>AZ168-AA168</f>
        <v>-1000</v>
      </c>
      <c r="BC168" s="43" t="e">
        <f>AZ168/AJ168*100</f>
        <v>#DIV/0!</v>
      </c>
      <c r="BD168" s="41">
        <f>AZ168-AJ168</f>
        <v>0</v>
      </c>
    </row>
    <row r="169" spans="1:56" ht="53.25" customHeight="1">
      <c r="A169" s="13" t="s">
        <v>202</v>
      </c>
      <c r="B169" s="14" t="s">
        <v>101</v>
      </c>
      <c r="C169" s="14" t="s">
        <v>86</v>
      </c>
      <c r="D169" s="14" t="s">
        <v>32</v>
      </c>
      <c r="E169" s="14" t="s">
        <v>203</v>
      </c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5"/>
      <c r="W169" s="15"/>
      <c r="X169" s="15"/>
      <c r="Y169" s="15"/>
      <c r="Z169" s="13" t="s">
        <v>88</v>
      </c>
      <c r="AA169" s="44">
        <v>1000</v>
      </c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>
        <v>1612128</v>
      </c>
      <c r="AP169" s="44"/>
      <c r="AQ169" s="44"/>
      <c r="AR169" s="44"/>
      <c r="AS169" s="44"/>
      <c r="AT169" s="44">
        <v>1563115</v>
      </c>
      <c r="AU169" s="44"/>
      <c r="AV169" s="44"/>
      <c r="AW169" s="44"/>
      <c r="AX169" s="44"/>
      <c r="AY169" s="14" t="s">
        <v>88</v>
      </c>
      <c r="AZ169" s="45"/>
      <c r="BA169" s="46">
        <f>AZ169/AA169*100</f>
        <v>0</v>
      </c>
      <c r="BB169" s="47">
        <f>AZ169-AA169</f>
        <v>-1000</v>
      </c>
      <c r="BC169" s="48" t="e">
        <f>AZ169/AJ169*100</f>
        <v>#DIV/0!</v>
      </c>
      <c r="BD169" s="47">
        <f>AZ169-AJ169</f>
        <v>0</v>
      </c>
    </row>
    <row r="170" spans="1:56" ht="51" customHeight="1">
      <c r="A170" s="13" t="s">
        <v>204</v>
      </c>
      <c r="B170" s="14" t="s">
        <v>101</v>
      </c>
      <c r="C170" s="14" t="s">
        <v>86</v>
      </c>
      <c r="D170" s="14" t="s">
        <v>32</v>
      </c>
      <c r="E170" s="14" t="s">
        <v>205</v>
      </c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5"/>
      <c r="W170" s="15"/>
      <c r="X170" s="15"/>
      <c r="Y170" s="15"/>
      <c r="Z170" s="13" t="s">
        <v>90</v>
      </c>
      <c r="AA170" s="44">
        <v>1000</v>
      </c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>
        <v>1612128</v>
      </c>
      <c r="AP170" s="44"/>
      <c r="AQ170" s="44"/>
      <c r="AR170" s="44"/>
      <c r="AS170" s="44"/>
      <c r="AT170" s="44">
        <v>1563115</v>
      </c>
      <c r="AU170" s="44"/>
      <c r="AV170" s="44"/>
      <c r="AW170" s="44"/>
      <c r="AX170" s="44"/>
      <c r="AY170" s="14" t="s">
        <v>90</v>
      </c>
      <c r="AZ170" s="45"/>
      <c r="BA170" s="46">
        <f>AZ170/AA170*100</f>
        <v>0</v>
      </c>
      <c r="BB170" s="47">
        <f>AZ170-AA170</f>
        <v>-1000</v>
      </c>
      <c r="BC170" s="48" t="e">
        <f>AZ170/AJ170*100</f>
        <v>#DIV/0!</v>
      </c>
      <c r="BD170" s="47">
        <f>AZ170-AJ170</f>
        <v>0</v>
      </c>
    </row>
    <row r="171" spans="1:56" ht="52.5" customHeight="1">
      <c r="A171" s="28" t="s">
        <v>185</v>
      </c>
      <c r="B171" s="17" t="s">
        <v>101</v>
      </c>
      <c r="C171" s="17" t="s">
        <v>86</v>
      </c>
      <c r="D171" s="17" t="s">
        <v>32</v>
      </c>
      <c r="E171" s="17" t="s">
        <v>205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 t="s">
        <v>40</v>
      </c>
      <c r="U171" s="17"/>
      <c r="V171" s="18"/>
      <c r="W171" s="18"/>
      <c r="X171" s="18"/>
      <c r="Y171" s="18"/>
      <c r="Z171" s="28" t="s">
        <v>92</v>
      </c>
      <c r="AA171" s="49">
        <v>1000</v>
      </c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>
        <v>1100000</v>
      </c>
      <c r="AP171" s="49"/>
      <c r="AQ171" s="49"/>
      <c r="AR171" s="49"/>
      <c r="AS171" s="49"/>
      <c r="AT171" s="49">
        <v>1100000</v>
      </c>
      <c r="AU171" s="49"/>
      <c r="AV171" s="49"/>
      <c r="AW171" s="49"/>
      <c r="AX171" s="49"/>
      <c r="AY171" s="57" t="s">
        <v>92</v>
      </c>
      <c r="AZ171" s="50"/>
      <c r="BA171" s="51">
        <f>AZ171/AA171*100</f>
        <v>0</v>
      </c>
      <c r="BB171" s="52">
        <f>AZ171-AA171</f>
        <v>-1000</v>
      </c>
      <c r="BC171" s="53" t="e">
        <f>AZ171/AJ171*100</f>
        <v>#DIV/0!</v>
      </c>
      <c r="BD171" s="52">
        <f>AZ171-AJ171</f>
        <v>0</v>
      </c>
    </row>
    <row r="172" spans="1:56" s="6" customFormat="1" ht="72.75" customHeight="1">
      <c r="A172" s="24" t="s">
        <v>164</v>
      </c>
      <c r="B172" s="11" t="s">
        <v>101</v>
      </c>
      <c r="C172" s="11" t="s">
        <v>59</v>
      </c>
      <c r="D172" s="11" t="s">
        <v>32</v>
      </c>
      <c r="E172" s="11" t="s">
        <v>34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2"/>
      <c r="W172" s="12"/>
      <c r="X172" s="12"/>
      <c r="Y172" s="12"/>
      <c r="Z172" s="10" t="s">
        <v>31</v>
      </c>
      <c r="AA172" s="40">
        <v>45200</v>
      </c>
      <c r="AB172" s="40"/>
      <c r="AC172" s="40"/>
      <c r="AD172" s="40"/>
      <c r="AE172" s="40"/>
      <c r="AF172" s="40"/>
      <c r="AG172" s="40"/>
      <c r="AH172" s="40"/>
      <c r="AI172" s="40"/>
      <c r="AJ172" s="40">
        <v>18402.96</v>
      </c>
      <c r="AK172" s="40"/>
      <c r="AL172" s="40"/>
      <c r="AM172" s="40"/>
      <c r="AN172" s="40"/>
      <c r="AO172" s="40">
        <v>45000</v>
      </c>
      <c r="AP172" s="40"/>
      <c r="AQ172" s="40"/>
      <c r="AR172" s="40"/>
      <c r="AS172" s="40"/>
      <c r="AT172" s="40">
        <v>45000</v>
      </c>
      <c r="AU172" s="40"/>
      <c r="AV172" s="40"/>
      <c r="AW172" s="40"/>
      <c r="AX172" s="40"/>
      <c r="AY172" s="11" t="s">
        <v>31</v>
      </c>
      <c r="AZ172" s="41">
        <f>AZ173</f>
        <v>18402.96</v>
      </c>
      <c r="BA172" s="42">
        <f t="shared" si="4"/>
        <v>40.714513274336284</v>
      </c>
      <c r="BB172" s="41">
        <f t="shared" si="5"/>
        <v>-26797.04</v>
      </c>
      <c r="BC172" s="43">
        <f t="shared" si="6"/>
        <v>100</v>
      </c>
      <c r="BD172" s="41">
        <f t="shared" si="7"/>
        <v>0</v>
      </c>
    </row>
    <row r="173" spans="1:56" ht="51" customHeight="1">
      <c r="A173" s="13" t="s">
        <v>94</v>
      </c>
      <c r="B173" s="14" t="s">
        <v>101</v>
      </c>
      <c r="C173" s="14" t="s">
        <v>59</v>
      </c>
      <c r="D173" s="14" t="s">
        <v>32</v>
      </c>
      <c r="E173" s="14" t="s">
        <v>95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5"/>
      <c r="W173" s="15"/>
      <c r="X173" s="15"/>
      <c r="Y173" s="15"/>
      <c r="Z173" s="13" t="s">
        <v>94</v>
      </c>
      <c r="AA173" s="44">
        <v>45200</v>
      </c>
      <c r="AB173" s="44"/>
      <c r="AC173" s="44"/>
      <c r="AD173" s="44"/>
      <c r="AE173" s="44"/>
      <c r="AF173" s="44"/>
      <c r="AG173" s="44"/>
      <c r="AH173" s="44"/>
      <c r="AI173" s="44"/>
      <c r="AJ173" s="44">
        <v>18402.96</v>
      </c>
      <c r="AK173" s="44"/>
      <c r="AL173" s="44"/>
      <c r="AM173" s="44"/>
      <c r="AN173" s="44"/>
      <c r="AO173" s="44">
        <v>45000</v>
      </c>
      <c r="AP173" s="44"/>
      <c r="AQ173" s="44"/>
      <c r="AR173" s="44"/>
      <c r="AS173" s="44"/>
      <c r="AT173" s="44">
        <v>45000</v>
      </c>
      <c r="AU173" s="44"/>
      <c r="AV173" s="44"/>
      <c r="AW173" s="44"/>
      <c r="AX173" s="44"/>
      <c r="AY173" s="14" t="s">
        <v>94</v>
      </c>
      <c r="AZ173" s="45">
        <f>AZ174</f>
        <v>18402.96</v>
      </c>
      <c r="BA173" s="46">
        <f t="shared" si="4"/>
        <v>40.714513274336284</v>
      </c>
      <c r="BB173" s="47">
        <f t="shared" si="5"/>
        <v>-26797.04</v>
      </c>
      <c r="BC173" s="48">
        <f t="shared" si="6"/>
        <v>100</v>
      </c>
      <c r="BD173" s="47">
        <f t="shared" si="7"/>
        <v>0</v>
      </c>
    </row>
    <row r="174" spans="1:56" ht="53.25" customHeight="1">
      <c r="A174" s="13" t="s">
        <v>96</v>
      </c>
      <c r="B174" s="14" t="s">
        <v>101</v>
      </c>
      <c r="C174" s="14" t="s">
        <v>59</v>
      </c>
      <c r="D174" s="14" t="s">
        <v>32</v>
      </c>
      <c r="E174" s="14" t="s">
        <v>97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5"/>
      <c r="W174" s="15"/>
      <c r="X174" s="15"/>
      <c r="Y174" s="15"/>
      <c r="Z174" s="13" t="s">
        <v>96</v>
      </c>
      <c r="AA174" s="44">
        <v>45200</v>
      </c>
      <c r="AB174" s="44"/>
      <c r="AC174" s="44"/>
      <c r="AD174" s="44"/>
      <c r="AE174" s="44"/>
      <c r="AF174" s="44"/>
      <c r="AG174" s="44"/>
      <c r="AH174" s="44"/>
      <c r="AI174" s="44"/>
      <c r="AJ174" s="44">
        <v>18402.96</v>
      </c>
      <c r="AK174" s="44"/>
      <c r="AL174" s="44"/>
      <c r="AM174" s="44"/>
      <c r="AN174" s="44"/>
      <c r="AO174" s="44">
        <v>45000</v>
      </c>
      <c r="AP174" s="44"/>
      <c r="AQ174" s="44"/>
      <c r="AR174" s="44"/>
      <c r="AS174" s="44"/>
      <c r="AT174" s="44">
        <v>45000</v>
      </c>
      <c r="AU174" s="44"/>
      <c r="AV174" s="44"/>
      <c r="AW174" s="44"/>
      <c r="AX174" s="44"/>
      <c r="AY174" s="14" t="s">
        <v>96</v>
      </c>
      <c r="AZ174" s="45">
        <f>AZ175</f>
        <v>18402.96</v>
      </c>
      <c r="BA174" s="46">
        <f t="shared" si="4"/>
        <v>40.714513274336284</v>
      </c>
      <c r="BB174" s="47">
        <f t="shared" si="5"/>
        <v>-26797.04</v>
      </c>
      <c r="BC174" s="48">
        <f t="shared" si="6"/>
        <v>100</v>
      </c>
      <c r="BD174" s="47">
        <f t="shared" si="7"/>
        <v>0</v>
      </c>
    </row>
    <row r="175" spans="1:56" ht="66" customHeight="1">
      <c r="A175" s="29" t="s">
        <v>98</v>
      </c>
      <c r="B175" s="17" t="s">
        <v>101</v>
      </c>
      <c r="C175" s="17" t="s">
        <v>59</v>
      </c>
      <c r="D175" s="17" t="s">
        <v>32</v>
      </c>
      <c r="E175" s="17" t="s">
        <v>97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 t="s">
        <v>99</v>
      </c>
      <c r="U175" s="17"/>
      <c r="V175" s="18"/>
      <c r="W175" s="18"/>
      <c r="X175" s="18"/>
      <c r="Y175" s="18"/>
      <c r="Z175" s="16" t="s">
        <v>98</v>
      </c>
      <c r="AA175" s="49">
        <v>45200</v>
      </c>
      <c r="AB175" s="49"/>
      <c r="AC175" s="49"/>
      <c r="AD175" s="49"/>
      <c r="AE175" s="49"/>
      <c r="AF175" s="49"/>
      <c r="AG175" s="49"/>
      <c r="AH175" s="49"/>
      <c r="AI175" s="49"/>
      <c r="AJ175" s="49">
        <v>18402.96</v>
      </c>
      <c r="AK175" s="49"/>
      <c r="AL175" s="49"/>
      <c r="AM175" s="49"/>
      <c r="AN175" s="49"/>
      <c r="AO175" s="49">
        <v>45000</v>
      </c>
      <c r="AP175" s="49"/>
      <c r="AQ175" s="49"/>
      <c r="AR175" s="49"/>
      <c r="AS175" s="49"/>
      <c r="AT175" s="49">
        <v>45000</v>
      </c>
      <c r="AU175" s="49"/>
      <c r="AV175" s="49"/>
      <c r="AW175" s="49"/>
      <c r="AX175" s="49"/>
      <c r="AY175" s="17" t="s">
        <v>98</v>
      </c>
      <c r="AZ175" s="50">
        <v>18402.96</v>
      </c>
      <c r="BA175" s="51">
        <f t="shared" si="4"/>
        <v>40.714513274336284</v>
      </c>
      <c r="BB175" s="52">
        <f t="shared" si="5"/>
        <v>-26797.04</v>
      </c>
      <c r="BC175" s="53">
        <f t="shared" si="6"/>
        <v>100</v>
      </c>
      <c r="BD175" s="52">
        <f t="shared" si="7"/>
        <v>0</v>
      </c>
    </row>
    <row r="176" spans="1:56" ht="16.5" customHeight="1">
      <c r="A176" s="31" t="s">
        <v>157</v>
      </c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3"/>
      <c r="Z176" s="31" t="s">
        <v>157</v>
      </c>
      <c r="AA176" s="60">
        <v>5795800</v>
      </c>
      <c r="AB176" s="60"/>
      <c r="AC176" s="60"/>
      <c r="AD176" s="60"/>
      <c r="AE176" s="60"/>
      <c r="AF176" s="60"/>
      <c r="AG176" s="60"/>
      <c r="AH176" s="60"/>
      <c r="AI176" s="60"/>
      <c r="AJ176" s="60">
        <f>AJ13+AJ67</f>
        <v>8135247.039999999</v>
      </c>
      <c r="AK176" s="60"/>
      <c r="AL176" s="60"/>
      <c r="AM176" s="60"/>
      <c r="AN176" s="60"/>
      <c r="AO176" s="60">
        <v>5427728</v>
      </c>
      <c r="AP176" s="60"/>
      <c r="AQ176" s="60"/>
      <c r="AR176" s="60"/>
      <c r="AS176" s="60"/>
      <c r="AT176" s="60">
        <v>5405215</v>
      </c>
      <c r="AU176" s="60"/>
      <c r="AV176" s="60"/>
      <c r="AW176" s="60"/>
      <c r="AX176" s="60"/>
      <c r="AY176" s="61" t="s">
        <v>157</v>
      </c>
      <c r="AZ176" s="62">
        <f>AZ13+AZ67</f>
        <v>7393360.44</v>
      </c>
      <c r="BA176" s="64">
        <f t="shared" si="4"/>
        <v>127.56410573173677</v>
      </c>
      <c r="BB176" s="65">
        <f t="shared" si="5"/>
        <v>1597560.4400000004</v>
      </c>
      <c r="BC176" s="66">
        <f t="shared" si="6"/>
        <v>90.88058916524312</v>
      </c>
      <c r="BD176" s="65">
        <f t="shared" si="7"/>
        <v>-741886.5999999987</v>
      </c>
    </row>
    <row r="177" ht="14.25"/>
  </sheetData>
  <sheetProtection/>
  <mergeCells count="41">
    <mergeCell ref="V10:V11"/>
    <mergeCell ref="AK10:AK11"/>
    <mergeCell ref="AZ10:AZ11"/>
    <mergeCell ref="A7:AY7"/>
    <mergeCell ref="D10:D11"/>
    <mergeCell ref="C10:C11"/>
    <mergeCell ref="AW10:AW11"/>
    <mergeCell ref="AV10:AV11"/>
    <mergeCell ref="AQ10:AQ11"/>
    <mergeCell ref="AX10:AX11"/>
    <mergeCell ref="E10:S11"/>
    <mergeCell ref="AR10:AR11"/>
    <mergeCell ref="AO10:AO11"/>
    <mergeCell ref="U10:U11"/>
    <mergeCell ref="W10:W11"/>
    <mergeCell ref="X10:X11"/>
    <mergeCell ref="AG10:AG11"/>
    <mergeCell ref="Y10:Y11"/>
    <mergeCell ref="AD10:AD11"/>
    <mergeCell ref="AC10:AC11"/>
    <mergeCell ref="AF10:AF11"/>
    <mergeCell ref="AN10:AN11"/>
    <mergeCell ref="AT10:AT11"/>
    <mergeCell ref="AS10:AS11"/>
    <mergeCell ref="AY10:AY11"/>
    <mergeCell ref="A10:A11"/>
    <mergeCell ref="Z10:Z11"/>
    <mergeCell ref="AJ10:AJ11"/>
    <mergeCell ref="AA10:AA11"/>
    <mergeCell ref="AE10:AE11"/>
    <mergeCell ref="AB10:AB11"/>
    <mergeCell ref="AL10:AL11"/>
    <mergeCell ref="T10:T11"/>
    <mergeCell ref="B10:B11"/>
    <mergeCell ref="BA10:BB10"/>
    <mergeCell ref="BC10:BD10"/>
    <mergeCell ref="AH10:AH11"/>
    <mergeCell ref="AI10:AI11"/>
    <mergeCell ref="AU10:AU11"/>
    <mergeCell ref="AP10:AP11"/>
    <mergeCell ref="AM10:AM11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rep:2.50.0.190</dc:description>
  <cp:lastModifiedBy>Уразбаева Марина Витальевна</cp:lastModifiedBy>
  <cp:lastPrinted>2020-01-29T05:08:44Z</cp:lastPrinted>
  <dcterms:created xsi:type="dcterms:W3CDTF">2020-01-28T08:51:16Z</dcterms:created>
  <dcterms:modified xsi:type="dcterms:W3CDTF">2020-04-24T11:37:49Z</dcterms:modified>
  <cp:category/>
  <cp:version/>
  <cp:contentType/>
  <cp:contentStatus/>
</cp:coreProperties>
</file>