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23256" windowHeight="11952"/>
  </bookViews>
  <sheets>
    <sheet name="2021 - 2022 годы" sheetId="1" r:id="rId1"/>
  </sheets>
  <definedNames>
    <definedName name="_xlnm.Print_Titles" localSheetId="0">'2021 - 2022 годы'!$7:$10</definedName>
  </definedNames>
  <calcPr calcId="145621"/>
</workbook>
</file>

<file path=xl/calcChain.xml><?xml version="1.0" encoding="utf-8"?>
<calcChain xmlns="http://schemas.openxmlformats.org/spreadsheetml/2006/main">
  <c r="I15" i="1" l="1"/>
  <c r="I16" i="1"/>
  <c r="I20" i="1"/>
  <c r="I22" i="1"/>
  <c r="I24" i="1"/>
  <c r="I26" i="1"/>
  <c r="I29" i="1"/>
  <c r="I31" i="1"/>
  <c r="I34" i="1"/>
  <c r="I36" i="1"/>
  <c r="I37" i="1"/>
  <c r="I40" i="1"/>
  <c r="I42" i="1"/>
  <c r="I45" i="1"/>
  <c r="I49" i="1"/>
  <c r="I51" i="1"/>
  <c r="I53" i="1"/>
  <c r="I55" i="1"/>
  <c r="I58" i="1"/>
  <c r="I61" i="1"/>
  <c r="I63" i="1"/>
  <c r="I66" i="1"/>
  <c r="I68" i="1"/>
  <c r="I69" i="1"/>
  <c r="I73" i="1"/>
  <c r="I76" i="1"/>
  <c r="I79" i="1"/>
  <c r="I80" i="1"/>
  <c r="I83" i="1"/>
  <c r="I85" i="1"/>
  <c r="I89" i="1"/>
  <c r="I91" i="1"/>
  <c r="I92" i="1"/>
  <c r="I97" i="1"/>
  <c r="I100" i="1"/>
  <c r="I104" i="1"/>
  <c r="I105" i="1"/>
  <c r="I107" i="1"/>
  <c r="I109" i="1"/>
  <c r="I111" i="1"/>
  <c r="I114" i="1"/>
  <c r="I115" i="1"/>
  <c r="I117" i="1"/>
  <c r="I120" i="1"/>
  <c r="I121" i="1"/>
  <c r="I122" i="1"/>
  <c r="I123" i="1"/>
  <c r="I124" i="1"/>
  <c r="I125" i="1"/>
  <c r="I126" i="1"/>
  <c r="I127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6" i="1"/>
  <c r="I148" i="1"/>
  <c r="I150" i="1"/>
  <c r="I152" i="1"/>
  <c r="I154" i="1"/>
  <c r="I156" i="1"/>
  <c r="I159" i="1"/>
  <c r="I160" i="1"/>
  <c r="I161" i="1"/>
  <c r="I164" i="1"/>
  <c r="I167" i="1"/>
  <c r="I168" i="1"/>
  <c r="I169" i="1"/>
  <c r="H166" i="1"/>
  <c r="H165" i="1" s="1"/>
  <c r="H163" i="1"/>
  <c r="H158" i="1"/>
  <c r="H157" i="1" s="1"/>
  <c r="H155" i="1"/>
  <c r="H153" i="1"/>
  <c r="H151" i="1"/>
  <c r="H149" i="1"/>
  <c r="H147" i="1"/>
  <c r="H145" i="1"/>
  <c r="H130" i="1"/>
  <c r="H129" i="1" s="1"/>
  <c r="H119" i="1"/>
  <c r="H118" i="1" s="1"/>
  <c r="H116" i="1"/>
  <c r="H113" i="1"/>
  <c r="H112" i="1" s="1"/>
  <c r="H110" i="1"/>
  <c r="H108" i="1"/>
  <c r="H106" i="1"/>
  <c r="H103" i="1"/>
  <c r="H102" i="1" s="1"/>
  <c r="H99" i="1"/>
  <c r="H98" i="1" s="1"/>
  <c r="H96" i="1"/>
  <c r="H90" i="1"/>
  <c r="H88" i="1"/>
  <c r="H87" i="1" s="1"/>
  <c r="H84" i="1"/>
  <c r="H82" i="1"/>
  <c r="H78" i="1"/>
  <c r="H75" i="1"/>
  <c r="H72" i="1"/>
  <c r="H71" i="1" s="1"/>
  <c r="H70" i="1" s="1"/>
  <c r="H67" i="1"/>
  <c r="H65" i="1" s="1"/>
  <c r="H64" i="1" s="1"/>
  <c r="H62" i="1"/>
  <c r="H60" i="1"/>
  <c r="H57" i="1"/>
  <c r="H56" i="1" s="1"/>
  <c r="H54" i="1"/>
  <c r="H52" i="1"/>
  <c r="H50" i="1"/>
  <c r="H48" i="1"/>
  <c r="H44" i="1"/>
  <c r="H43" i="1" s="1"/>
  <c r="H41" i="1"/>
  <c r="H39" i="1"/>
  <c r="H35" i="1"/>
  <c r="H33" i="1"/>
  <c r="H30" i="1"/>
  <c r="H28" i="1"/>
  <c r="H25" i="1"/>
  <c r="H23" i="1"/>
  <c r="H21" i="1"/>
  <c r="H19" i="1"/>
  <c r="H14" i="1"/>
  <c r="H13" i="1" s="1"/>
  <c r="K166" i="1"/>
  <c r="D166" i="1"/>
  <c r="L166" i="1"/>
  <c r="E166" i="1"/>
  <c r="M166" i="1"/>
  <c r="F166" i="1"/>
  <c r="N166" i="1"/>
  <c r="G166" i="1"/>
  <c r="N163" i="1"/>
  <c r="O163" i="1" s="1"/>
  <c r="G163" i="1"/>
  <c r="I163" i="1" s="1"/>
  <c r="O164" i="1"/>
  <c r="H38" i="1" l="1"/>
  <c r="H162" i="1"/>
  <c r="H47" i="1"/>
  <c r="H86" i="1"/>
  <c r="H18" i="1"/>
  <c r="H17" i="1" s="1"/>
  <c r="H27" i="1"/>
  <c r="H128" i="1"/>
  <c r="H59" i="1"/>
  <c r="H81" i="1"/>
  <c r="H77" i="1" s="1"/>
  <c r="H95" i="1"/>
  <c r="H32" i="1"/>
  <c r="H101" i="1"/>
  <c r="H94" i="1" l="1"/>
  <c r="H93" i="1" s="1"/>
  <c r="H46" i="1"/>
  <c r="H12" i="1" s="1"/>
  <c r="O15" i="1"/>
  <c r="O16" i="1"/>
  <c r="O20" i="1"/>
  <c r="O22" i="1"/>
  <c r="O24" i="1"/>
  <c r="O26" i="1"/>
  <c r="O29" i="1"/>
  <c r="O31" i="1"/>
  <c r="O34" i="1"/>
  <c r="O36" i="1"/>
  <c r="O37" i="1"/>
  <c r="O40" i="1"/>
  <c r="O42" i="1"/>
  <c r="O45" i="1"/>
  <c r="O49" i="1"/>
  <c r="O51" i="1"/>
  <c r="O53" i="1"/>
  <c r="O55" i="1"/>
  <c r="O58" i="1"/>
  <c r="O61" i="1"/>
  <c r="O63" i="1"/>
  <c r="O66" i="1"/>
  <c r="O68" i="1"/>
  <c r="O69" i="1"/>
  <c r="O73" i="1"/>
  <c r="O76" i="1"/>
  <c r="O79" i="1"/>
  <c r="O80" i="1"/>
  <c r="O83" i="1"/>
  <c r="O85" i="1"/>
  <c r="O89" i="1"/>
  <c r="O91" i="1"/>
  <c r="O92" i="1"/>
  <c r="O97" i="1"/>
  <c r="O100" i="1"/>
  <c r="O104" i="1"/>
  <c r="O105" i="1"/>
  <c r="O107" i="1"/>
  <c r="O109" i="1"/>
  <c r="O111" i="1"/>
  <c r="O114" i="1"/>
  <c r="O115" i="1"/>
  <c r="O117" i="1"/>
  <c r="O120" i="1"/>
  <c r="O121" i="1"/>
  <c r="O122" i="1"/>
  <c r="O123" i="1"/>
  <c r="O124" i="1"/>
  <c r="O125" i="1"/>
  <c r="O126" i="1"/>
  <c r="O127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6" i="1"/>
  <c r="O148" i="1"/>
  <c r="O150" i="1"/>
  <c r="O152" i="1"/>
  <c r="O154" i="1"/>
  <c r="O156" i="1"/>
  <c r="O159" i="1"/>
  <c r="O160" i="1"/>
  <c r="O161" i="1"/>
  <c r="O167" i="1"/>
  <c r="O168" i="1"/>
  <c r="O169" i="1"/>
  <c r="N165" i="1"/>
  <c r="N162" i="1" s="1"/>
  <c r="N158" i="1"/>
  <c r="N157" i="1" s="1"/>
  <c r="N155" i="1"/>
  <c r="N153" i="1"/>
  <c r="N151" i="1"/>
  <c r="N149" i="1"/>
  <c r="N147" i="1"/>
  <c r="N145" i="1"/>
  <c r="N130" i="1"/>
  <c r="N129" i="1" s="1"/>
  <c r="N119" i="1"/>
  <c r="N118" i="1" s="1"/>
  <c r="N116" i="1"/>
  <c r="N113" i="1"/>
  <c r="N112" i="1" s="1"/>
  <c r="N110" i="1"/>
  <c r="N108" i="1"/>
  <c r="N106" i="1"/>
  <c r="N103" i="1"/>
  <c r="N102" i="1" s="1"/>
  <c r="N99" i="1"/>
  <c r="N98" i="1" s="1"/>
  <c r="N96" i="1"/>
  <c r="N90" i="1"/>
  <c r="N88" i="1"/>
  <c r="N87" i="1" s="1"/>
  <c r="N84" i="1"/>
  <c r="N82" i="1"/>
  <c r="N78" i="1"/>
  <c r="N75" i="1"/>
  <c r="N74" i="1" s="1"/>
  <c r="N72" i="1"/>
  <c r="N71" i="1" s="1"/>
  <c r="N67" i="1"/>
  <c r="N65" i="1" s="1"/>
  <c r="N64" i="1" s="1"/>
  <c r="N62" i="1"/>
  <c r="N60" i="1"/>
  <c r="N57" i="1"/>
  <c r="N56" i="1" s="1"/>
  <c r="N54" i="1"/>
  <c r="N52" i="1"/>
  <c r="N50" i="1"/>
  <c r="N48" i="1"/>
  <c r="N44" i="1"/>
  <c r="N43" i="1" s="1"/>
  <c r="N41" i="1"/>
  <c r="N39" i="1"/>
  <c r="N35" i="1"/>
  <c r="N33" i="1"/>
  <c r="N30" i="1"/>
  <c r="N28" i="1"/>
  <c r="N25" i="1"/>
  <c r="N23" i="1"/>
  <c r="N21" i="1"/>
  <c r="N19" i="1"/>
  <c r="N14" i="1"/>
  <c r="N13" i="1" s="1"/>
  <c r="G165" i="1"/>
  <c r="G162" i="1" s="1"/>
  <c r="G158" i="1"/>
  <c r="G157" i="1" s="1"/>
  <c r="G155" i="1"/>
  <c r="G153" i="1"/>
  <c r="G151" i="1"/>
  <c r="G149" i="1"/>
  <c r="G147" i="1"/>
  <c r="G145" i="1"/>
  <c r="G130" i="1"/>
  <c r="G129" i="1" s="1"/>
  <c r="G119" i="1"/>
  <c r="G118" i="1" s="1"/>
  <c r="G116" i="1"/>
  <c r="G113" i="1"/>
  <c r="G112" i="1" s="1"/>
  <c r="G110" i="1"/>
  <c r="G108" i="1"/>
  <c r="G106" i="1"/>
  <c r="G103" i="1"/>
  <c r="G102" i="1" s="1"/>
  <c r="G99" i="1"/>
  <c r="G98" i="1" s="1"/>
  <c r="G96" i="1"/>
  <c r="G90" i="1"/>
  <c r="G88" i="1"/>
  <c r="G87" i="1" s="1"/>
  <c r="G84" i="1"/>
  <c r="G82" i="1"/>
  <c r="G78" i="1"/>
  <c r="G75" i="1"/>
  <c r="G72" i="1"/>
  <c r="G71" i="1" s="1"/>
  <c r="G70" i="1" s="1"/>
  <c r="G67" i="1"/>
  <c r="G65" i="1" s="1"/>
  <c r="G64" i="1" s="1"/>
  <c r="G62" i="1"/>
  <c r="G60" i="1"/>
  <c r="G57" i="1"/>
  <c r="G56" i="1" s="1"/>
  <c r="G54" i="1"/>
  <c r="G52" i="1"/>
  <c r="G50" i="1"/>
  <c r="G48" i="1"/>
  <c r="G44" i="1"/>
  <c r="G43" i="1" s="1"/>
  <c r="G41" i="1"/>
  <c r="G39" i="1"/>
  <c r="G35" i="1"/>
  <c r="G33" i="1"/>
  <c r="G30" i="1"/>
  <c r="G28" i="1"/>
  <c r="G25" i="1"/>
  <c r="G23" i="1"/>
  <c r="G21" i="1"/>
  <c r="G19" i="1"/>
  <c r="G14" i="1"/>
  <c r="G13" i="1" s="1"/>
  <c r="H11" i="1" l="1"/>
  <c r="N95" i="1"/>
  <c r="N18" i="1"/>
  <c r="N17" i="1" s="1"/>
  <c r="G95" i="1"/>
  <c r="N59" i="1"/>
  <c r="N27" i="1"/>
  <c r="N38" i="1"/>
  <c r="N32" i="1" s="1"/>
  <c r="G27" i="1"/>
  <c r="G47" i="1"/>
  <c r="G81" i="1"/>
  <c r="G77" i="1" s="1"/>
  <c r="N81" i="1"/>
  <c r="N77" i="1" s="1"/>
  <c r="N128" i="1"/>
  <c r="G128" i="1"/>
  <c r="N86" i="1"/>
  <c r="G18" i="1"/>
  <c r="G17" i="1" s="1"/>
  <c r="G59" i="1"/>
  <c r="G86" i="1"/>
  <c r="N47" i="1"/>
  <c r="N70" i="1"/>
  <c r="G38" i="1"/>
  <c r="G32" i="1" s="1"/>
  <c r="N101" i="1"/>
  <c r="G101" i="1"/>
  <c r="G46" i="1" l="1"/>
  <c r="G12" i="1" s="1"/>
  <c r="G94" i="1"/>
  <c r="G93" i="1" s="1"/>
  <c r="N46" i="1"/>
  <c r="N12" i="1" s="1"/>
  <c r="N94" i="1"/>
  <c r="N93" i="1" s="1"/>
  <c r="G11" i="1" l="1"/>
  <c r="N11" i="1"/>
  <c r="M119" i="1"/>
  <c r="M118" i="1" s="1"/>
  <c r="M165" i="1"/>
  <c r="M162" i="1" s="1"/>
  <c r="M158" i="1"/>
  <c r="M157" i="1" s="1"/>
  <c r="M155" i="1"/>
  <c r="M153" i="1"/>
  <c r="M151" i="1"/>
  <c r="M149" i="1"/>
  <c r="M147" i="1"/>
  <c r="M145" i="1"/>
  <c r="M130" i="1"/>
  <c r="M129" i="1" s="1"/>
  <c r="M116" i="1"/>
  <c r="M113" i="1"/>
  <c r="M112" i="1" s="1"/>
  <c r="M110" i="1"/>
  <c r="M108" i="1"/>
  <c r="M106" i="1"/>
  <c r="M103" i="1"/>
  <c r="M102" i="1" s="1"/>
  <c r="M99" i="1"/>
  <c r="M98" i="1" s="1"/>
  <c r="M96" i="1"/>
  <c r="M90" i="1"/>
  <c r="M88" i="1"/>
  <c r="M87" i="1" s="1"/>
  <c r="M84" i="1"/>
  <c r="M82" i="1"/>
  <c r="M78" i="1"/>
  <c r="M75" i="1"/>
  <c r="M74" i="1" s="1"/>
  <c r="M72" i="1"/>
  <c r="M71" i="1" s="1"/>
  <c r="M67" i="1"/>
  <c r="M65" i="1" s="1"/>
  <c r="M64" i="1" s="1"/>
  <c r="M62" i="1"/>
  <c r="M60" i="1"/>
  <c r="M57" i="1"/>
  <c r="M56" i="1" s="1"/>
  <c r="M54" i="1"/>
  <c r="M52" i="1"/>
  <c r="M50" i="1"/>
  <c r="M48" i="1"/>
  <c r="M44" i="1"/>
  <c r="M43" i="1" s="1"/>
  <c r="M41" i="1"/>
  <c r="M39" i="1"/>
  <c r="M35" i="1"/>
  <c r="M33" i="1"/>
  <c r="M30" i="1"/>
  <c r="M28" i="1"/>
  <c r="M25" i="1"/>
  <c r="M23" i="1"/>
  <c r="M21" i="1"/>
  <c r="M19" i="1"/>
  <c r="M14" i="1"/>
  <c r="M13" i="1" s="1"/>
  <c r="F119" i="1"/>
  <c r="M38" i="1" l="1"/>
  <c r="M32" i="1" s="1"/>
  <c r="M86" i="1"/>
  <c r="M95" i="1"/>
  <c r="M70" i="1"/>
  <c r="M27" i="1"/>
  <c r="M81" i="1"/>
  <c r="M77" i="1" s="1"/>
  <c r="M128" i="1"/>
  <c r="M59" i="1"/>
  <c r="M18" i="1"/>
  <c r="M17" i="1" s="1"/>
  <c r="M47" i="1"/>
  <c r="M101" i="1"/>
  <c r="F165" i="1"/>
  <c r="F162" i="1" s="1"/>
  <c r="F158" i="1"/>
  <c r="F157" i="1" s="1"/>
  <c r="F155" i="1"/>
  <c r="F153" i="1"/>
  <c r="F151" i="1"/>
  <c r="F149" i="1"/>
  <c r="F147" i="1"/>
  <c r="F145" i="1"/>
  <c r="F130" i="1"/>
  <c r="F118" i="1"/>
  <c r="F116" i="1"/>
  <c r="F113" i="1"/>
  <c r="F112" i="1" s="1"/>
  <c r="F110" i="1"/>
  <c r="F108" i="1"/>
  <c r="F106" i="1"/>
  <c r="F103" i="1"/>
  <c r="F102" i="1" s="1"/>
  <c r="F99" i="1"/>
  <c r="F98" i="1" s="1"/>
  <c r="F96" i="1"/>
  <c r="F90" i="1"/>
  <c r="F88" i="1"/>
  <c r="F87" i="1" s="1"/>
  <c r="F84" i="1"/>
  <c r="F82" i="1"/>
  <c r="F78" i="1"/>
  <c r="F75" i="1"/>
  <c r="F72" i="1"/>
  <c r="F71" i="1" s="1"/>
  <c r="F70" i="1" s="1"/>
  <c r="F67" i="1"/>
  <c r="F65" i="1" s="1"/>
  <c r="F64" i="1" s="1"/>
  <c r="F62" i="1"/>
  <c r="F60" i="1"/>
  <c r="F57" i="1"/>
  <c r="F56" i="1" s="1"/>
  <c r="F54" i="1"/>
  <c r="F52" i="1"/>
  <c r="F50" i="1"/>
  <c r="F48" i="1"/>
  <c r="F44" i="1"/>
  <c r="F43" i="1" s="1"/>
  <c r="F41" i="1"/>
  <c r="F39" i="1"/>
  <c r="F35" i="1"/>
  <c r="F33" i="1"/>
  <c r="F30" i="1"/>
  <c r="F28" i="1"/>
  <c r="F25" i="1"/>
  <c r="F23" i="1"/>
  <c r="F21" i="1"/>
  <c r="F19" i="1"/>
  <c r="F14" i="1"/>
  <c r="F13" i="1" s="1"/>
  <c r="L165" i="1"/>
  <c r="L162" i="1" s="1"/>
  <c r="L158" i="1"/>
  <c r="L157" i="1" s="1"/>
  <c r="L155" i="1"/>
  <c r="L153" i="1"/>
  <c r="L151" i="1"/>
  <c r="L149" i="1"/>
  <c r="L147" i="1"/>
  <c r="L145" i="1"/>
  <c r="L130" i="1"/>
  <c r="L129" i="1" s="1"/>
  <c r="L119" i="1"/>
  <c r="L118" i="1" s="1"/>
  <c r="L116" i="1"/>
  <c r="L113" i="1"/>
  <c r="L112" i="1" s="1"/>
  <c r="L110" i="1"/>
  <c r="L108" i="1"/>
  <c r="L106" i="1"/>
  <c r="L103" i="1"/>
  <c r="L102" i="1" s="1"/>
  <c r="L99" i="1"/>
  <c r="L98" i="1" s="1"/>
  <c r="L96" i="1"/>
  <c r="L90" i="1"/>
  <c r="L88" i="1"/>
  <c r="L87" i="1" s="1"/>
  <c r="L84" i="1"/>
  <c r="L82" i="1"/>
  <c r="L78" i="1"/>
  <c r="L75" i="1"/>
  <c r="L74" i="1" s="1"/>
  <c r="L72" i="1"/>
  <c r="L71" i="1" s="1"/>
  <c r="L67" i="1"/>
  <c r="L65" i="1" s="1"/>
  <c r="L64" i="1" s="1"/>
  <c r="L62" i="1"/>
  <c r="L60" i="1"/>
  <c r="L57" i="1"/>
  <c r="L56" i="1" s="1"/>
  <c r="L54" i="1"/>
  <c r="L52" i="1"/>
  <c r="L50" i="1"/>
  <c r="L48" i="1"/>
  <c r="L44" i="1"/>
  <c r="L43" i="1" s="1"/>
  <c r="L41" i="1"/>
  <c r="L39" i="1"/>
  <c r="L35" i="1"/>
  <c r="L33" i="1"/>
  <c r="L30" i="1"/>
  <c r="L28" i="1"/>
  <c r="L25" i="1"/>
  <c r="L23" i="1"/>
  <c r="L21" i="1"/>
  <c r="L19" i="1"/>
  <c r="L14" i="1"/>
  <c r="L13" i="1" s="1"/>
  <c r="E165" i="1"/>
  <c r="E162" i="1" s="1"/>
  <c r="E158" i="1"/>
  <c r="E157" i="1" s="1"/>
  <c r="E155" i="1"/>
  <c r="E153" i="1"/>
  <c r="E151" i="1"/>
  <c r="E149" i="1"/>
  <c r="E147" i="1"/>
  <c r="E145" i="1"/>
  <c r="E130" i="1"/>
  <c r="E129" i="1" s="1"/>
  <c r="E119" i="1"/>
  <c r="E118" i="1" s="1"/>
  <c r="E116" i="1"/>
  <c r="E113" i="1"/>
  <c r="E112" i="1" s="1"/>
  <c r="E110" i="1"/>
  <c r="E108" i="1"/>
  <c r="E106" i="1"/>
  <c r="E103" i="1"/>
  <c r="E102" i="1" s="1"/>
  <c r="E99" i="1"/>
  <c r="E98" i="1" s="1"/>
  <c r="E96" i="1"/>
  <c r="E90" i="1"/>
  <c r="E88" i="1"/>
  <c r="E87" i="1" s="1"/>
  <c r="E84" i="1"/>
  <c r="E82" i="1"/>
  <c r="E78" i="1"/>
  <c r="E75" i="1"/>
  <c r="E72" i="1"/>
  <c r="E71" i="1" s="1"/>
  <c r="E70" i="1" s="1"/>
  <c r="E67" i="1"/>
  <c r="E65" i="1" s="1"/>
  <c r="E64" i="1" s="1"/>
  <c r="E62" i="1"/>
  <c r="E60" i="1"/>
  <c r="E57" i="1"/>
  <c r="E56" i="1" s="1"/>
  <c r="E54" i="1"/>
  <c r="E52" i="1"/>
  <c r="E50" i="1"/>
  <c r="E48" i="1"/>
  <c r="E44" i="1"/>
  <c r="E43" i="1" s="1"/>
  <c r="E41" i="1"/>
  <c r="E39" i="1"/>
  <c r="E35" i="1"/>
  <c r="E33" i="1"/>
  <c r="E30" i="1"/>
  <c r="E28" i="1"/>
  <c r="E25" i="1"/>
  <c r="E23" i="1"/>
  <c r="E21" i="1"/>
  <c r="E19" i="1"/>
  <c r="E14" i="1"/>
  <c r="E13" i="1" s="1"/>
  <c r="K130" i="1"/>
  <c r="K119" i="1"/>
  <c r="D119" i="1"/>
  <c r="K106" i="1"/>
  <c r="J106" i="1"/>
  <c r="D106" i="1"/>
  <c r="C106" i="1"/>
  <c r="K108" i="1"/>
  <c r="J108" i="1"/>
  <c r="D108" i="1"/>
  <c r="C108" i="1"/>
  <c r="I108" i="1" s="1"/>
  <c r="K151" i="1"/>
  <c r="J151" i="1"/>
  <c r="D151" i="1"/>
  <c r="C151" i="1"/>
  <c r="I151" i="1" l="1"/>
  <c r="I106" i="1"/>
  <c r="M46" i="1"/>
  <c r="M12" i="1" s="1"/>
  <c r="O151" i="1"/>
  <c r="O108" i="1"/>
  <c r="O106" i="1"/>
  <c r="E27" i="1"/>
  <c r="E95" i="1"/>
  <c r="F95" i="1"/>
  <c r="F38" i="1"/>
  <c r="F86" i="1"/>
  <c r="F18" i="1"/>
  <c r="F17" i="1" s="1"/>
  <c r="F81" i="1"/>
  <c r="F77" i="1" s="1"/>
  <c r="M94" i="1"/>
  <c r="M93" i="1" s="1"/>
  <c r="F101" i="1"/>
  <c r="L95" i="1"/>
  <c r="F32" i="1"/>
  <c r="F27" i="1"/>
  <c r="F47" i="1"/>
  <c r="F59" i="1"/>
  <c r="E47" i="1"/>
  <c r="F129" i="1"/>
  <c r="L38" i="1"/>
  <c r="L32" i="1" s="1"/>
  <c r="E18" i="1"/>
  <c r="E17" i="1" s="1"/>
  <c r="L70" i="1"/>
  <c r="L128" i="1"/>
  <c r="E86" i="1"/>
  <c r="L86" i="1"/>
  <c r="E38" i="1"/>
  <c r="E32" i="1" s="1"/>
  <c r="E81" i="1"/>
  <c r="E77" i="1" s="1"/>
  <c r="L18" i="1"/>
  <c r="L17" i="1" s="1"/>
  <c r="L27" i="1"/>
  <c r="L47" i="1"/>
  <c r="L81" i="1"/>
  <c r="L77" i="1" s="1"/>
  <c r="L59" i="1"/>
  <c r="L101" i="1"/>
  <c r="E128" i="1"/>
  <c r="E101" i="1"/>
  <c r="E59" i="1"/>
  <c r="E46" i="1" l="1"/>
  <c r="E12" i="1" s="1"/>
  <c r="M11" i="1"/>
  <c r="F46" i="1"/>
  <c r="F12" i="1" s="1"/>
  <c r="L46" i="1"/>
  <c r="L12" i="1" s="1"/>
  <c r="F128" i="1"/>
  <c r="L94" i="1"/>
  <c r="L93" i="1" s="1"/>
  <c r="E94" i="1"/>
  <c r="D130" i="1"/>
  <c r="F94" i="1" l="1"/>
  <c r="L11" i="1"/>
  <c r="E93" i="1"/>
  <c r="K62" i="1"/>
  <c r="J62" i="1"/>
  <c r="D62" i="1"/>
  <c r="C62" i="1"/>
  <c r="I62" i="1" s="1"/>
  <c r="O62" i="1" l="1"/>
  <c r="F93" i="1"/>
  <c r="E11" i="1"/>
  <c r="K165" i="1"/>
  <c r="K158" i="1"/>
  <c r="K155" i="1"/>
  <c r="K153" i="1"/>
  <c r="K149" i="1"/>
  <c r="K147" i="1"/>
  <c r="K145" i="1"/>
  <c r="K129" i="1"/>
  <c r="K118" i="1"/>
  <c r="K116" i="1"/>
  <c r="K113" i="1"/>
  <c r="K110" i="1"/>
  <c r="K103" i="1"/>
  <c r="K99" i="1"/>
  <c r="K98" i="1" s="1"/>
  <c r="K96" i="1"/>
  <c r="K90" i="1"/>
  <c r="K88" i="1"/>
  <c r="K87" i="1" s="1"/>
  <c r="K84" i="1"/>
  <c r="K82" i="1"/>
  <c r="K78" i="1"/>
  <c r="K75" i="1"/>
  <c r="K74" i="1" s="1"/>
  <c r="K72" i="1"/>
  <c r="K71" i="1" s="1"/>
  <c r="K67" i="1"/>
  <c r="K65" i="1" s="1"/>
  <c r="K64" i="1" s="1"/>
  <c r="K60" i="1"/>
  <c r="K59" i="1" s="1"/>
  <c r="K57" i="1"/>
  <c r="K56" i="1" s="1"/>
  <c r="K54" i="1"/>
  <c r="K52" i="1"/>
  <c r="K50" i="1"/>
  <c r="K48" i="1"/>
  <c r="K44" i="1"/>
  <c r="K43" i="1" s="1"/>
  <c r="K41" i="1"/>
  <c r="K39" i="1"/>
  <c r="K35" i="1"/>
  <c r="K33" i="1"/>
  <c r="K30" i="1"/>
  <c r="K28" i="1"/>
  <c r="K25" i="1"/>
  <c r="K23" i="1"/>
  <c r="K21" i="1"/>
  <c r="K19" i="1"/>
  <c r="K14" i="1"/>
  <c r="K13" i="1" s="1"/>
  <c r="D158" i="1"/>
  <c r="D155" i="1"/>
  <c r="D153" i="1"/>
  <c r="D149" i="1"/>
  <c r="D147" i="1"/>
  <c r="D145" i="1"/>
  <c r="D129" i="1"/>
  <c r="D116" i="1"/>
  <c r="D113" i="1"/>
  <c r="D110" i="1"/>
  <c r="D103" i="1"/>
  <c r="D102" i="1" s="1"/>
  <c r="D99" i="1"/>
  <c r="D98" i="1" s="1"/>
  <c r="D96" i="1"/>
  <c r="D90" i="1"/>
  <c r="D88" i="1"/>
  <c r="D87" i="1" s="1"/>
  <c r="D84" i="1"/>
  <c r="D82" i="1"/>
  <c r="D78" i="1"/>
  <c r="D75" i="1"/>
  <c r="D72" i="1"/>
  <c r="D71" i="1" s="1"/>
  <c r="D70" i="1" s="1"/>
  <c r="D67" i="1"/>
  <c r="D65" i="1" s="1"/>
  <c r="D64" i="1" s="1"/>
  <c r="D60" i="1"/>
  <c r="D59" i="1" s="1"/>
  <c r="D57" i="1"/>
  <c r="D56" i="1" s="1"/>
  <c r="D54" i="1"/>
  <c r="D52" i="1"/>
  <c r="D50" i="1"/>
  <c r="D48" i="1"/>
  <c r="D44" i="1"/>
  <c r="D43" i="1" s="1"/>
  <c r="D41" i="1"/>
  <c r="D39" i="1"/>
  <c r="D35" i="1"/>
  <c r="D33" i="1"/>
  <c r="D30" i="1"/>
  <c r="D28" i="1"/>
  <c r="D25" i="1"/>
  <c r="D23" i="1"/>
  <c r="D21" i="1"/>
  <c r="D19" i="1"/>
  <c r="D14" i="1"/>
  <c r="D13" i="1" s="1"/>
  <c r="J119" i="1"/>
  <c r="O119" i="1" s="1"/>
  <c r="C119" i="1"/>
  <c r="I119" i="1" s="1"/>
  <c r="J103" i="1"/>
  <c r="C103" i="1"/>
  <c r="I103" i="1" s="1"/>
  <c r="J110" i="1"/>
  <c r="C110" i="1"/>
  <c r="I110" i="1" s="1"/>
  <c r="J113" i="1"/>
  <c r="O113" i="1" s="1"/>
  <c r="C113" i="1"/>
  <c r="I113" i="1" s="1"/>
  <c r="J116" i="1"/>
  <c r="O116" i="1" s="1"/>
  <c r="C116" i="1"/>
  <c r="J67" i="1"/>
  <c r="O67" i="1" s="1"/>
  <c r="C67" i="1"/>
  <c r="I67" i="1" s="1"/>
  <c r="I116" i="1" l="1"/>
  <c r="O103" i="1"/>
  <c r="O110" i="1"/>
  <c r="F11" i="1"/>
  <c r="K70" i="1"/>
  <c r="K38" i="1"/>
  <c r="K32" i="1" s="1"/>
  <c r="K81" i="1"/>
  <c r="K77" i="1" s="1"/>
  <c r="D86" i="1"/>
  <c r="K95" i="1"/>
  <c r="J65" i="1"/>
  <c r="O65" i="1" s="1"/>
  <c r="C65" i="1"/>
  <c r="I65" i="1" s="1"/>
  <c r="K162" i="1"/>
  <c r="D165" i="1"/>
  <c r="D118" i="1"/>
  <c r="K112" i="1"/>
  <c r="D112" i="1"/>
  <c r="K157" i="1"/>
  <c r="D157" i="1"/>
  <c r="K102" i="1"/>
  <c r="K86" i="1"/>
  <c r="K47" i="1"/>
  <c r="K46" i="1" s="1"/>
  <c r="K27" i="1"/>
  <c r="K18" i="1"/>
  <c r="K17" i="1" s="1"/>
  <c r="D18" i="1"/>
  <c r="D17" i="1" s="1"/>
  <c r="D27" i="1"/>
  <c r="D38" i="1"/>
  <c r="D32" i="1" s="1"/>
  <c r="D47" i="1"/>
  <c r="D81" i="1"/>
  <c r="D77" i="1" s="1"/>
  <c r="D95" i="1"/>
  <c r="J112" i="1"/>
  <c r="C112" i="1"/>
  <c r="I112" i="1" s="1"/>
  <c r="O112" i="1" l="1"/>
  <c r="K101" i="1"/>
  <c r="D101" i="1"/>
  <c r="D162" i="1"/>
  <c r="K128" i="1"/>
  <c r="D128" i="1"/>
  <c r="D46" i="1"/>
  <c r="D12" i="1" s="1"/>
  <c r="K12" i="1"/>
  <c r="J166" i="1"/>
  <c r="O166" i="1" s="1"/>
  <c r="J158" i="1"/>
  <c r="O158" i="1" s="1"/>
  <c r="J155" i="1"/>
  <c r="O155" i="1" s="1"/>
  <c r="J153" i="1"/>
  <c r="O153" i="1" s="1"/>
  <c r="J149" i="1"/>
  <c r="O149" i="1" s="1"/>
  <c r="J147" i="1"/>
  <c r="O147" i="1" s="1"/>
  <c r="J145" i="1"/>
  <c r="O145" i="1" s="1"/>
  <c r="J130" i="1"/>
  <c r="O130" i="1" s="1"/>
  <c r="J118" i="1"/>
  <c r="O118" i="1" s="1"/>
  <c r="J102" i="1"/>
  <c r="O102" i="1" s="1"/>
  <c r="J99" i="1"/>
  <c r="O99" i="1" s="1"/>
  <c r="J96" i="1"/>
  <c r="O96" i="1" s="1"/>
  <c r="J90" i="1"/>
  <c r="O90" i="1" s="1"/>
  <c r="J88" i="1"/>
  <c r="O88" i="1" s="1"/>
  <c r="J84" i="1"/>
  <c r="O84" i="1" s="1"/>
  <c r="J82" i="1"/>
  <c r="O82" i="1" s="1"/>
  <c r="J78" i="1"/>
  <c r="O78" i="1" s="1"/>
  <c r="J75" i="1"/>
  <c r="O75" i="1" s="1"/>
  <c r="J72" i="1"/>
  <c r="O72" i="1" s="1"/>
  <c r="J64" i="1"/>
  <c r="O64" i="1" s="1"/>
  <c r="J60" i="1"/>
  <c r="O60" i="1" s="1"/>
  <c r="J57" i="1"/>
  <c r="O57" i="1" s="1"/>
  <c r="J54" i="1"/>
  <c r="O54" i="1" s="1"/>
  <c r="J52" i="1"/>
  <c r="O52" i="1" s="1"/>
  <c r="J50" i="1"/>
  <c r="O50" i="1" s="1"/>
  <c r="J48" i="1"/>
  <c r="O48" i="1" s="1"/>
  <c r="J44" i="1"/>
  <c r="O44" i="1" s="1"/>
  <c r="J41" i="1"/>
  <c r="O41" i="1" s="1"/>
  <c r="J39" i="1"/>
  <c r="O39" i="1" s="1"/>
  <c r="J35" i="1"/>
  <c r="O35" i="1" s="1"/>
  <c r="J33" i="1"/>
  <c r="O33" i="1" s="1"/>
  <c r="J30" i="1"/>
  <c r="O30" i="1" s="1"/>
  <c r="J28" i="1"/>
  <c r="O28" i="1" s="1"/>
  <c r="J25" i="1"/>
  <c r="O25" i="1" s="1"/>
  <c r="J23" i="1"/>
  <c r="O23" i="1" s="1"/>
  <c r="J21" i="1"/>
  <c r="O21" i="1" s="1"/>
  <c r="J19" i="1"/>
  <c r="O19" i="1" s="1"/>
  <c r="J14" i="1"/>
  <c r="O14" i="1" s="1"/>
  <c r="C14" i="1"/>
  <c r="I14" i="1" s="1"/>
  <c r="C19" i="1"/>
  <c r="I19" i="1" s="1"/>
  <c r="C21" i="1"/>
  <c r="I21" i="1" s="1"/>
  <c r="C23" i="1"/>
  <c r="I23" i="1" s="1"/>
  <c r="C25" i="1"/>
  <c r="I25" i="1" s="1"/>
  <c r="C28" i="1"/>
  <c r="I28" i="1" s="1"/>
  <c r="C30" i="1"/>
  <c r="I30" i="1" s="1"/>
  <c r="C33" i="1"/>
  <c r="I33" i="1" s="1"/>
  <c r="C35" i="1"/>
  <c r="I35" i="1" s="1"/>
  <c r="C39" i="1"/>
  <c r="I39" i="1" s="1"/>
  <c r="C41" i="1"/>
  <c r="I41" i="1" s="1"/>
  <c r="C44" i="1"/>
  <c r="I44" i="1" s="1"/>
  <c r="C48" i="1"/>
  <c r="I48" i="1" s="1"/>
  <c r="C50" i="1"/>
  <c r="I50" i="1" s="1"/>
  <c r="C52" i="1"/>
  <c r="I52" i="1" s="1"/>
  <c r="C54" i="1"/>
  <c r="I54" i="1" s="1"/>
  <c r="C57" i="1"/>
  <c r="I57" i="1" s="1"/>
  <c r="C60" i="1"/>
  <c r="I60" i="1" s="1"/>
  <c r="C64" i="1"/>
  <c r="I64" i="1" s="1"/>
  <c r="C72" i="1"/>
  <c r="I72" i="1" s="1"/>
  <c r="C75" i="1"/>
  <c r="I75" i="1" s="1"/>
  <c r="C78" i="1"/>
  <c r="I78" i="1" s="1"/>
  <c r="C82" i="1"/>
  <c r="I82" i="1" s="1"/>
  <c r="C84" i="1"/>
  <c r="I84" i="1" s="1"/>
  <c r="C88" i="1"/>
  <c r="I88" i="1" s="1"/>
  <c r="C90" i="1"/>
  <c r="I90" i="1" s="1"/>
  <c r="C96" i="1"/>
  <c r="I96" i="1" s="1"/>
  <c r="C99" i="1"/>
  <c r="I99" i="1" s="1"/>
  <c r="C102" i="1"/>
  <c r="I102" i="1" s="1"/>
  <c r="C118" i="1"/>
  <c r="I118" i="1" s="1"/>
  <c r="C130" i="1"/>
  <c r="I130" i="1" s="1"/>
  <c r="C145" i="1"/>
  <c r="I145" i="1" s="1"/>
  <c r="C147" i="1"/>
  <c r="I147" i="1" s="1"/>
  <c r="C149" i="1"/>
  <c r="I149" i="1" s="1"/>
  <c r="C153" i="1"/>
  <c r="I153" i="1" s="1"/>
  <c r="C155" i="1"/>
  <c r="I155" i="1" s="1"/>
  <c r="C158" i="1"/>
  <c r="I158" i="1" s="1"/>
  <c r="C166" i="1"/>
  <c r="I166" i="1" s="1"/>
  <c r="J157" i="1" l="1"/>
  <c r="O157" i="1" s="1"/>
  <c r="C165" i="1"/>
  <c r="I165" i="1" s="1"/>
  <c r="C59" i="1"/>
  <c r="I59" i="1" s="1"/>
  <c r="J59" i="1"/>
  <c r="O59" i="1" s="1"/>
  <c r="J165" i="1"/>
  <c r="O165" i="1" s="1"/>
  <c r="C157" i="1"/>
  <c r="I157" i="1" s="1"/>
  <c r="C129" i="1"/>
  <c r="I129" i="1" s="1"/>
  <c r="J129" i="1"/>
  <c r="O129" i="1" s="1"/>
  <c r="C98" i="1"/>
  <c r="I98" i="1" s="1"/>
  <c r="J98" i="1"/>
  <c r="O98" i="1" s="1"/>
  <c r="J87" i="1"/>
  <c r="O87" i="1" s="1"/>
  <c r="C87" i="1"/>
  <c r="I87" i="1" s="1"/>
  <c r="C74" i="1"/>
  <c r="I74" i="1" s="1"/>
  <c r="J71" i="1"/>
  <c r="O71" i="1" s="1"/>
  <c r="C71" i="1"/>
  <c r="I71" i="1" s="1"/>
  <c r="J74" i="1"/>
  <c r="O74" i="1" s="1"/>
  <c r="C56" i="1"/>
  <c r="I56" i="1" s="1"/>
  <c r="J56" i="1"/>
  <c r="O56" i="1" s="1"/>
  <c r="C43" i="1"/>
  <c r="I43" i="1" s="1"/>
  <c r="J13" i="1"/>
  <c r="O13" i="1" s="1"/>
  <c r="C13" i="1"/>
  <c r="I13" i="1" s="1"/>
  <c r="J43" i="1"/>
  <c r="O43" i="1" s="1"/>
  <c r="D94" i="1"/>
  <c r="K94" i="1"/>
  <c r="K93" i="1" s="1"/>
  <c r="C101" i="1"/>
  <c r="I101" i="1" s="1"/>
  <c r="J38" i="1"/>
  <c r="O38" i="1" s="1"/>
  <c r="J101" i="1"/>
  <c r="O101" i="1" s="1"/>
  <c r="C81" i="1"/>
  <c r="I81" i="1" s="1"/>
  <c r="C38" i="1"/>
  <c r="I38" i="1" s="1"/>
  <c r="J27" i="1"/>
  <c r="O27" i="1" s="1"/>
  <c r="C27" i="1"/>
  <c r="I27" i="1" s="1"/>
  <c r="J47" i="1"/>
  <c r="O47" i="1" s="1"/>
  <c r="J81" i="1"/>
  <c r="O81" i="1" s="1"/>
  <c r="J18" i="1"/>
  <c r="O18" i="1" s="1"/>
  <c r="C47" i="1"/>
  <c r="I47" i="1" s="1"/>
  <c r="C18" i="1"/>
  <c r="I18" i="1" s="1"/>
  <c r="C95" i="1" l="1"/>
  <c r="I95" i="1" s="1"/>
  <c r="J32" i="1"/>
  <c r="O32" i="1" s="1"/>
  <c r="J162" i="1"/>
  <c r="O162" i="1" s="1"/>
  <c r="C162" i="1"/>
  <c r="I162" i="1" s="1"/>
  <c r="C77" i="1"/>
  <c r="I77" i="1" s="1"/>
  <c r="J128" i="1"/>
  <c r="O128" i="1" s="1"/>
  <c r="J70" i="1"/>
  <c r="O70" i="1" s="1"/>
  <c r="J86" i="1"/>
  <c r="O86" i="1" s="1"/>
  <c r="C86" i="1"/>
  <c r="I86" i="1" s="1"/>
  <c r="C128" i="1"/>
  <c r="I128" i="1" s="1"/>
  <c r="J95" i="1"/>
  <c r="O95" i="1" s="1"/>
  <c r="J77" i="1"/>
  <c r="O77" i="1" s="1"/>
  <c r="C70" i="1"/>
  <c r="I70" i="1" s="1"/>
  <c r="J46" i="1"/>
  <c r="O46" i="1" s="1"/>
  <c r="C46" i="1"/>
  <c r="I46" i="1" s="1"/>
  <c r="J17" i="1"/>
  <c r="O17" i="1" s="1"/>
  <c r="C32" i="1"/>
  <c r="I32" i="1" s="1"/>
  <c r="C17" i="1"/>
  <c r="I17" i="1" s="1"/>
  <c r="D93" i="1"/>
  <c r="D11" i="1" s="1"/>
  <c r="K11" i="1"/>
  <c r="C94" i="1" l="1"/>
  <c r="I94" i="1" s="1"/>
  <c r="J94" i="1"/>
  <c r="O94" i="1" s="1"/>
  <c r="C12" i="1"/>
  <c r="I12" i="1" s="1"/>
  <c r="J12" i="1"/>
  <c r="O12" i="1" s="1"/>
  <c r="C93" i="1" l="1"/>
  <c r="I93" i="1" s="1"/>
  <c r="J93" i="1"/>
  <c r="O93" i="1" s="1"/>
  <c r="C11" i="1" l="1"/>
  <c r="I11" i="1" s="1"/>
  <c r="J11" i="1"/>
  <c r="O11" i="1" s="1"/>
</calcChain>
</file>

<file path=xl/sharedStrings.xml><?xml version="1.0" encoding="utf-8"?>
<sst xmlns="http://schemas.openxmlformats.org/spreadsheetml/2006/main" count="314" uniqueCount="298">
  <si>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</si>
  <si>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</si>
  <si>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</si>
  <si>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</si>
  <si>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</si>
  <si>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4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</si>
  <si>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</si>
  <si>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</si>
  <si>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</si>
  <si>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</si>
  <si>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</si>
  <si>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</si>
  <si>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</si>
  <si>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</si>
  <si>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</si>
  <si>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</si>
  <si>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</si>
  <si>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</si>
  <si>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</si>
  <si>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</si>
  <si>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</si>
  <si>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</si>
  <si>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</si>
  <si>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</si>
  <si>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</si>
  <si>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</si>
  <si>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</si>
  <si>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</si>
  <si>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</si>
  <si>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</si>
  <si>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</si>
  <si>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</si>
  <si>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</si>
  <si>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</si>
  <si>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</si>
  <si>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</si>
  <si>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</si>
  <si>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</si>
  <si>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</si>
  <si>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</si>
  <si>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</si>
  <si>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</si>
  <si>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</si>
  <si>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</si>
  <si>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</si>
  <si>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</si>
  <si>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</si>
  <si>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</si>
  <si>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</si>
  <si>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</si>
  <si>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</si>
  <si>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</si>
  <si>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</si>
  <si>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</si>
  <si>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</si>
  <si>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</si>
  <si>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</si>
  <si>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</si>
  <si>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</si>
  <si>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</si>
  <si>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</si>
  <si>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</si>
  <si>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</si>
  <si>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</si>
  <si>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</si>
  <si>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</si>
  <si>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</si>
  <si>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</si>
  <si>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</si>
  <si>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</si>
  <si>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</si>
  <si>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</si>
  <si>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</si>
  <si>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</si>
  <si>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</si>
  <si>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</si>
  <si>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</si>
  <si>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</si>
  <si>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</si>
  <si>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</si>
  <si>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</si>
  <si>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</si>
  <si>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</si>
  <si>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</si>
  <si>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</si>
  <si>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</si>
  <si>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</si>
  <si>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</si>
  <si>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</si>
  <si>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</si>
  <si>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</si>
  <si>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</si>
  <si>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</si>
  <si>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</si>
  <si>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</si>
  <si>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</si>
  <si>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</si>
  <si>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</si>
  <si>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</si>
  <si>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</si>
  <si>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</si>
  <si>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</si>
  <si>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</si>
  <si>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</si>
  <si>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</si>
  <si>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</si>
  <si>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</si>
  <si>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</si>
  <si>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</si>
  <si>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</si>
  <si>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</si>
  <si>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</si>
  <si>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</si>
  <si>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</si>
  <si>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</si>
  <si>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</si>
  <si>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</si>
  <si>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</si>
  <si>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</si>
  <si>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</si>
  <si>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</si>
  <si>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</si>
  <si>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</si>
  <si>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</si>
  <si>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</si>
  <si>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</si>
  <si>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</si>
  <si>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</si>
  <si>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</si>
  <si>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</si>
  <si>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</si>
  <si>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</si>
  <si>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</si>
  <si>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</si>
  <si>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</si>
  <si>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</si>
  <si>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</si>
  <si>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</si>
  <si>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</si>
  <si>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</si>
  <si>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</si>
  <si>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</si>
  <si>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</si>
  <si>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</si>
  <si>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</si>
  <si>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</si>
  <si>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</si>
  <si>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</si>
  <si>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</si>
  <si>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</si>
  <si>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</si>
  <si>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</si>
  <si>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</si>
  <si>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</si>
  <si>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</si>
  <si>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</si>
  <si>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</si>
  <si>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</si>
  <si>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</si>
  <si>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</si>
  <si>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</si>
  <si>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</si>
  <si>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</si>
  <si>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>Дотации бюджетам городских округов на выравнивание бюджетной обеспеченности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</si>
  <si>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</si>
  <si>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</si>
  <si>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</si>
  <si>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</si>
  <si>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</si>
  <si>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</si>
  <si>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</si>
  <si>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</si>
  <si>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</si>
  <si>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</si>
  <si>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</si>
  <si>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</si>
  <si>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</si>
  <si>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</si>
  <si>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</si>
  <si>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</si>
  <si>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</si>
  <si>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</si>
  <si>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</si>
  <si>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</si>
  <si>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</si>
  <si>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</si>
  <si>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</si>
  <si>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</si>
  <si>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</si>
  <si>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</si>
  <si>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</si>
  <si>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</si>
  <si>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</si>
  <si>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</si>
  <si>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</si>
  <si>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</si>
  <si>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</si>
  <si>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</si>
  <si>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</si>
  <si>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</si>
  <si>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</si>
  <si>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</si>
  <si>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</si>
  <si>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</si>
  <si>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</si>
  <si>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</si>
  <si>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</si>
  <si>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</si>
  <si>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</si>
  <si>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</si>
  <si>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</si>
  <si>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</si>
  <si>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</si>
  <si>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</si>
  <si>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</si>
  <si>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</si>
  <si>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2021 год</t>
  </si>
  <si>
    <t>2022 год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</si>
  <si>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</si>
  <si>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</si>
  <si>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</si>
  <si>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</si>
  <si>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</si>
  <si>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</si>
  <si>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</si>
  <si>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</si>
  <si>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</si>
  <si>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</si>
  <si>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</si>
  <si>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</si>
  <si>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</si>
  <si>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</si>
  <si>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</si>
  <si>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</si>
  <si>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</si>
  <si>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</si>
  <si>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</si>
  <si>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</si>
  <si>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Иные дотации на компенсацию выпадающих доходов в случае отмены единого налога на вмененный доход</t>
  </si>
  <si>
    <t>Субсидии  на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</si>
  <si>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 xml:space="preserve">Приложение 2 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</si>
  <si>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</si>
  <si>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</si>
  <si>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</si>
  <si>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</si>
  <si>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</si>
  <si>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</si>
  <si>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</si>
  <si>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</si>
  <si>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</si>
  <si>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</si>
  <si>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</si>
  <si>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</si>
  <si>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</si>
  <si>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000 2 02 27 576 04 0000 150 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</si>
  <si>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</si>
  <si>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</si>
  <si>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</si>
  <si>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</si>
  <si>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</si>
  <si>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</si>
  <si>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</si>
  <si>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</si>
  <si>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Изменения по отдельным строкам доходов бюджета Уинского муниципального округа на 2021 - 2022 годы, рублей</t>
  </si>
  <si>
    <t>Изменения 27.02.2020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</si>
  <si>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</si>
  <si>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</si>
  <si>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</si>
  <si>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</si>
  <si>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</si>
  <si>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</si>
  <si>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000 2 02 35 502 00 0000 150 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</si>
  <si>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</si>
  <si>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</si>
  <si>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</si>
  <si>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000 2 02 25 243 04 0000 150 </t>
  </si>
  <si>
    <t xml:space="preserve">000 2 02 25 243 00 0000 150 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</si>
  <si>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</si>
  <si>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строительство и реконструкцию (модернизацию) объектов питьевого водоснабжения</t>
  </si>
  <si>
    <t xml:space="preserve">000 2 02 25 228 04 0000 150 </t>
  </si>
  <si>
    <t xml:space="preserve">000 2 02 25 228 00 0000 150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</si>
  <si>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</si>
  <si>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на оснащение объектов спортивной инфраструктуры спортивно-технологическим оборудованием</t>
  </si>
  <si>
    <t>Субсидия на устройство спортивных площадок и их оснащение</t>
  </si>
  <si>
    <t>Иные межбюджетные трансферты на обеспечение жильем молодых семей</t>
  </si>
  <si>
    <t xml:space="preserve">000 1 16 10 032 04 0000 140 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</si>
  <si>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</si>
  <si>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Изменения 23.04.2020</t>
  </si>
  <si>
    <t>Субвенции на организацию мероприятий при осуществлении деятельности по обращению с животными без владельцев</t>
  </si>
  <si>
    <t>Изменения 23.07.2020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</si>
  <si>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</si>
  <si>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Изменения 27.08.2020</t>
  </si>
  <si>
    <t xml:space="preserve">000 2 02 45 303 00 0000 150 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</si>
  <si>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</si>
  <si>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</si>
  <si>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</si>
  <si>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Изменения 26.11.2020</t>
  </si>
  <si>
    <t>от 26 ноября 2020 г. № 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</si>
</sst>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3" fillId="2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6" fillId="2" borderId="1" xfId="0" applyNumberFormat="1" applyFont="1" applyFill="1" applyBorder="1" applyAlignment="1">
      <alignment horizontal="right" vertical="center"/>
    </xf>
    <xf numFmtId="0" fontId="7" fillId="0" borderId="0" xfId="0" applyFont="1"/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" fontId="9" fillId="0" borderId="2" xfId="0" applyNumberFormat="1" applyFont="1" applyBorder="1" applyAlignment="1" applyProtection="1">
      <alignment horizontal="right" vertical="center" wrapText="1"/>
    </xf>
    <xf numFmtId="2" fontId="9" fillId="0" borderId="3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Border="1" applyAlignment="1">
      <alignment wrapText="1"/>
    </xf>
    <xf numFmtId="0" fontId="7" fillId="0" borderId="2" xfId="0" applyFont="1" applyBorder="1"/>
    <xf numFmtId="49" fontId="5" fillId="2" borderId="1" xfId="0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center"/>
    </xf>
    <xf numFmtId="4" fontId="8" fillId="2" borderId="2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 wrapText="1"/>
    </xf>
    <xf numFmtId="2" fontId="9" fillId="2" borderId="3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tabSelected="1" workbookViewId="0">
      <pane xSplit="2" ySplit="10" topLeftCell="G11" activePane="bottomRight" state="frozen"/>
      <selection pane="topRight" activeCell="C1" sqref="C1"/>
      <selection pane="bottomLeft" activeCell="A11" sqref="A11"/>
      <selection pane="bottomRight" activeCell="Q5" sqref="Q5"/>
    </sheetView>
  </sheetViews>
  <sheetFormatPr defaultColWidth="9.109375" defaultRowHeight="18" customHeight="1" x14ac:dyDescent="0.35"/>
  <cols>
    <col min="1" max="1" width="35.44140625" style="4" customWidth="1"/>
    <col min="2" max="2" width="83.5546875" style="4" customWidth="1"/>
    <col min="3" max="3" width="19.44140625" style="4" hidden="1" customWidth="1"/>
    <col min="4" max="4" width="18.44140625" style="4" hidden="1" customWidth="1"/>
    <col min="5" max="5" width="19.109375" style="4" hidden="1" customWidth="1"/>
    <col min="6" max="6" width="16.109375" style="4" hidden="1" customWidth="1"/>
    <col min="7" max="7" width="16.44140625" style="4" hidden="1" customWidth="1"/>
    <col min="8" max="8" width="17.33203125" style="4" hidden="1" customWidth="1"/>
    <col min="9" max="9" width="39.109375" style="4" customWidth="1"/>
    <col min="10" max="10" width="21" style="4" hidden="1" customWidth="1"/>
    <col min="11" max="11" width="16.109375" style="4" hidden="1" customWidth="1"/>
    <col min="12" max="12" width="17.6640625" style="4" hidden="1" customWidth="1"/>
    <col min="13" max="13" width="16.109375" style="4" hidden="1" customWidth="1"/>
    <col min="14" max="14" width="16.44140625" style="4" hidden="1" customWidth="1"/>
    <col min="15" max="15" width="19.44140625" style="4" hidden="1" customWidth="1"/>
    <col min="16" max="16384" width="9.109375" style="4"/>
  </cols>
  <sheetData>
    <row r="1" spans="1:15" x14ac:dyDescent="0.35">
      <c r="A1" s="3"/>
      <c r="B1" s="3"/>
      <c r="C1" s="18"/>
      <c r="D1" s="18"/>
      <c r="E1" s="18"/>
      <c r="F1" s="18"/>
      <c r="G1" s="18"/>
      <c r="H1" s="18"/>
      <c r="I1" s="18" t="s">
        <v>240</v>
      </c>
      <c r="J1" s="16"/>
      <c r="O1" s="16"/>
    </row>
    <row r="2" spans="1:15" x14ac:dyDescent="0.35">
      <c r="A2" s="3"/>
      <c r="B2" s="3"/>
      <c r="C2" s="16"/>
      <c r="D2" s="16"/>
      <c r="E2" s="16"/>
      <c r="F2" s="16"/>
      <c r="G2" s="16"/>
      <c r="H2" s="16"/>
      <c r="I2" s="16" t="s">
        <v>0</v>
      </c>
      <c r="J2" s="16"/>
      <c r="O2" s="16"/>
    </row>
    <row r="3" spans="1:15" x14ac:dyDescent="0.35">
      <c r="A3" s="3"/>
      <c r="B3" s="3"/>
      <c r="C3" s="16"/>
      <c r="D3" s="16"/>
      <c r="E3" s="16"/>
      <c r="F3" s="16"/>
      <c r="G3" s="16"/>
      <c r="H3" s="16"/>
      <c r="I3" s="16" t="s">
        <v>1</v>
      </c>
      <c r="J3" s="16"/>
      <c r="O3" s="16"/>
    </row>
    <row r="4" spans="1:15" x14ac:dyDescent="0.35">
      <c r="A4" s="3"/>
      <c r="B4" s="3"/>
      <c r="C4" s="18"/>
      <c r="D4" s="18"/>
      <c r="E4" s="18"/>
      <c r="F4" s="18"/>
      <c r="G4" s="18"/>
      <c r="H4" s="18"/>
      <c r="I4" s="18" t="s">
        <v>297</v>
      </c>
      <c r="J4" s="16"/>
      <c r="O4" s="16"/>
    </row>
    <row r="5" spans="1:15" ht="29.25" customHeight="1" x14ac:dyDescent="0.35">
      <c r="A5" s="27" t="s">
        <v>263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7" spans="1:15" ht="15" customHeight="1" x14ac:dyDescent="0.35">
      <c r="A7" s="28" t="s">
        <v>214</v>
      </c>
      <c r="B7" s="28" t="s">
        <v>215</v>
      </c>
      <c r="C7" s="26" t="s">
        <v>216</v>
      </c>
      <c r="D7" s="24" t="s">
        <v>264</v>
      </c>
      <c r="E7" s="24" t="s">
        <v>287</v>
      </c>
      <c r="F7" s="24" t="s">
        <v>289</v>
      </c>
      <c r="G7" s="24" t="s">
        <v>291</v>
      </c>
      <c r="H7" s="24" t="s">
        <v>296</v>
      </c>
      <c r="I7" s="26" t="s">
        <v>216</v>
      </c>
      <c r="J7" s="26" t="s">
        <v>217</v>
      </c>
      <c r="K7" s="24" t="s">
        <v>264</v>
      </c>
      <c r="L7" s="24" t="s">
        <v>287</v>
      </c>
      <c r="M7" s="24" t="s">
        <v>289</v>
      </c>
      <c r="N7" s="24" t="s">
        <v>291</v>
      </c>
      <c r="O7" s="26" t="s">
        <v>217</v>
      </c>
    </row>
    <row r="8" spans="1:15" ht="15" customHeight="1" x14ac:dyDescent="0.35">
      <c r="A8" s="28"/>
      <c r="B8" s="28"/>
      <c r="C8" s="26"/>
      <c r="D8" s="25"/>
      <c r="E8" s="25"/>
      <c r="F8" s="25"/>
      <c r="G8" s="25"/>
      <c r="H8" s="25"/>
      <c r="I8" s="26"/>
      <c r="J8" s="26"/>
      <c r="K8" s="25"/>
      <c r="L8" s="25"/>
      <c r="M8" s="25"/>
      <c r="N8" s="25"/>
      <c r="O8" s="26"/>
    </row>
    <row r="9" spans="1:15" ht="24.75" customHeight="1" x14ac:dyDescent="0.35">
      <c r="A9" s="28"/>
      <c r="B9" s="28"/>
      <c r="C9" s="26"/>
      <c r="D9" s="25"/>
      <c r="E9" s="25"/>
      <c r="F9" s="25"/>
      <c r="G9" s="25"/>
      <c r="H9" s="25"/>
      <c r="I9" s="26"/>
      <c r="J9" s="26"/>
      <c r="K9" s="25"/>
      <c r="L9" s="25"/>
      <c r="M9" s="25"/>
      <c r="N9" s="25"/>
      <c r="O9" s="26"/>
    </row>
    <row r="10" spans="1:15" ht="18.45" customHeight="1" x14ac:dyDescent="0.35">
      <c r="A10" s="1" t="s">
        <v>2</v>
      </c>
      <c r="B10" s="1" t="s">
        <v>3</v>
      </c>
      <c r="C10" s="1" t="s">
        <v>4</v>
      </c>
      <c r="D10" s="1" t="s">
        <v>4</v>
      </c>
      <c r="E10" s="1" t="s">
        <v>4</v>
      </c>
      <c r="F10" s="1"/>
      <c r="G10" s="1"/>
      <c r="H10" s="1"/>
      <c r="I10" s="1" t="s">
        <v>4</v>
      </c>
      <c r="J10" s="1" t="s">
        <v>5</v>
      </c>
      <c r="K10" s="1" t="s">
        <v>5</v>
      </c>
      <c r="L10" s="1" t="s">
        <v>5</v>
      </c>
      <c r="M10" s="1"/>
      <c r="N10" s="1"/>
      <c r="O10" s="1" t="s">
        <v>5</v>
      </c>
    </row>
    <row r="11" spans="1:15" s="2" customFormat="1" ht="31.5" customHeight="1" x14ac:dyDescent="0.35">
      <c r="A11" s="5"/>
      <c r="B11" s="6" t="s">
        <v>6</v>
      </c>
      <c r="C11" s="19">
        <f t="shared" ref="C11:H11" si="0">C12+C93</f>
        <v>527727000</v>
      </c>
      <c r="D11" s="19">
        <f t="shared" si="0"/>
        <v>12101067.98</v>
      </c>
      <c r="E11" s="19">
        <f t="shared" si="0"/>
        <v>-13864186.219999999</v>
      </c>
      <c r="F11" s="19">
        <f t="shared" si="0"/>
        <v>223500</v>
      </c>
      <c r="G11" s="19">
        <f t="shared" si="0"/>
        <v>8624400</v>
      </c>
      <c r="H11" s="19">
        <f t="shared" si="0"/>
        <v>-1430430.0099999998</v>
      </c>
      <c r="I11" s="19">
        <f>C11+D11+E11+F11+G11+H11</f>
        <v>533381351.75</v>
      </c>
      <c r="J11" s="19">
        <f>J12+J93</f>
        <v>410464200</v>
      </c>
      <c r="K11" s="19">
        <f>K12+K93</f>
        <v>6072497.7600000007</v>
      </c>
      <c r="L11" s="19">
        <f>L12+L93</f>
        <v>-3668400</v>
      </c>
      <c r="M11" s="19">
        <f>M12+M93</f>
        <v>181500</v>
      </c>
      <c r="N11" s="19">
        <f>N12+N93</f>
        <v>6554409.29</v>
      </c>
      <c r="O11" s="19">
        <f>J11+K11+L11+M11+N11</f>
        <v>419604207.05000001</v>
      </c>
    </row>
    <row r="12" spans="1:15" ht="31.5" hidden="1" customHeight="1" x14ac:dyDescent="0.35">
      <c r="A12" s="5" t="s">
        <v>7</v>
      </c>
      <c r="B12" s="6" t="s">
        <v>8</v>
      </c>
      <c r="C12" s="19">
        <f t="shared" ref="C12:H12" si="1">C13+C17+C27+C32+C43+C46+C64+C70+C77+C86</f>
        <v>70776000</v>
      </c>
      <c r="D12" s="19">
        <f t="shared" si="1"/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ref="I12:I75" si="2">C12+D12+E12+F12+G12+H12</f>
        <v>70776000</v>
      </c>
      <c r="J12" s="19">
        <f>J13+J17+J27+J32+J43+J46+J64+J70+J77+J86</f>
        <v>71450300</v>
      </c>
      <c r="K12" s="19">
        <f>K13+K17+K27+K32+K43+K46+K64+K70+K77+K86</f>
        <v>0</v>
      </c>
      <c r="L12" s="19">
        <f>L13+L17+L27+L32+L43+L46+L64+L70+L77+L86</f>
        <v>0</v>
      </c>
      <c r="M12" s="19">
        <f>M13+M17+M27+M32+M43+M46+M64+M70+M77+M86</f>
        <v>0</v>
      </c>
      <c r="N12" s="19">
        <f>N13+N17+N27+N32+N43+N46+N64+N70+N77+N86</f>
        <v>0</v>
      </c>
      <c r="O12" s="19">
        <f t="shared" ref="O12:O75" si="3">J12+K12+L12+M12+N12</f>
        <v>71450300</v>
      </c>
    </row>
    <row r="13" spans="1:15" ht="30.75" hidden="1" customHeight="1" x14ac:dyDescent="0.35">
      <c r="A13" s="5" t="s">
        <v>9</v>
      </c>
      <c r="B13" s="6" t="s">
        <v>10</v>
      </c>
      <c r="C13" s="19">
        <f t="shared" ref="C13:H13" si="4">C14</f>
        <v>20108000</v>
      </c>
      <c r="D13" s="19">
        <f t="shared" si="4"/>
        <v>0</v>
      </c>
      <c r="E13" s="19">
        <f t="shared" si="4"/>
        <v>0</v>
      </c>
      <c r="F13" s="19">
        <f t="shared" si="4"/>
        <v>0</v>
      </c>
      <c r="G13" s="19">
        <f t="shared" si="4"/>
        <v>0</v>
      </c>
      <c r="H13" s="19">
        <f t="shared" si="4"/>
        <v>0</v>
      </c>
      <c r="I13" s="19">
        <f t="shared" si="2"/>
        <v>20108000</v>
      </c>
      <c r="J13" s="19">
        <f>J14</f>
        <v>20470000</v>
      </c>
      <c r="K13" s="19">
        <f>K14</f>
        <v>0</v>
      </c>
      <c r="L13" s="19">
        <f>L14</f>
        <v>0</v>
      </c>
      <c r="M13" s="19">
        <f>M14</f>
        <v>0</v>
      </c>
      <c r="N13" s="19">
        <f>N14</f>
        <v>0</v>
      </c>
      <c r="O13" s="19">
        <f t="shared" si="3"/>
        <v>20470000</v>
      </c>
    </row>
    <row r="14" spans="1:15" ht="27.75" hidden="1" customHeight="1" x14ac:dyDescent="0.35">
      <c r="A14" s="7" t="s">
        <v>11</v>
      </c>
      <c r="B14" s="8" t="s">
        <v>12</v>
      </c>
      <c r="C14" s="20">
        <f t="shared" ref="C14:H14" si="5">C15+C16</f>
        <v>20108000</v>
      </c>
      <c r="D14" s="20">
        <f t="shared" si="5"/>
        <v>0</v>
      </c>
      <c r="E14" s="20">
        <f t="shared" si="5"/>
        <v>0</v>
      </c>
      <c r="F14" s="20">
        <f t="shared" si="5"/>
        <v>0</v>
      </c>
      <c r="G14" s="20">
        <f t="shared" si="5"/>
        <v>0</v>
      </c>
      <c r="H14" s="20">
        <f t="shared" si="5"/>
        <v>0</v>
      </c>
      <c r="I14" s="19">
        <f t="shared" si="2"/>
        <v>20108000</v>
      </c>
      <c r="J14" s="20">
        <f>J15+J16</f>
        <v>20470000</v>
      </c>
      <c r="K14" s="20">
        <f>K15+K16</f>
        <v>0</v>
      </c>
      <c r="L14" s="20">
        <f>L15+L16</f>
        <v>0</v>
      </c>
      <c r="M14" s="20">
        <f>M15+M16</f>
        <v>0</v>
      </c>
      <c r="N14" s="20">
        <f>N15+N16</f>
        <v>0</v>
      </c>
      <c r="O14" s="20">
        <f t="shared" si="3"/>
        <v>20470000</v>
      </c>
    </row>
    <row r="15" spans="1:15" ht="72" hidden="1" x14ac:dyDescent="0.35">
      <c r="A15" s="7" t="s">
        <v>13</v>
      </c>
      <c r="B15" s="8" t="s">
        <v>14</v>
      </c>
      <c r="C15" s="20">
        <v>19947000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19">
        <f t="shared" si="2"/>
        <v>19947000</v>
      </c>
      <c r="J15" s="20">
        <v>20306000</v>
      </c>
      <c r="K15" s="20">
        <v>0</v>
      </c>
      <c r="L15" s="20">
        <v>0</v>
      </c>
      <c r="M15" s="20">
        <v>0</v>
      </c>
      <c r="N15" s="20">
        <v>0</v>
      </c>
      <c r="O15" s="20">
        <f t="shared" si="3"/>
        <v>20306000</v>
      </c>
    </row>
    <row r="16" spans="1:15" ht="54" hidden="1" x14ac:dyDescent="0.35">
      <c r="A16" s="7" t="s">
        <v>15</v>
      </c>
      <c r="B16" s="8" t="s">
        <v>16</v>
      </c>
      <c r="C16" s="20">
        <v>161000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19">
        <f t="shared" si="2"/>
        <v>161000</v>
      </c>
      <c r="J16" s="20">
        <v>164000</v>
      </c>
      <c r="K16" s="20">
        <v>0</v>
      </c>
      <c r="L16" s="20">
        <v>0</v>
      </c>
      <c r="M16" s="20">
        <v>0</v>
      </c>
      <c r="N16" s="20">
        <v>0</v>
      </c>
      <c r="O16" s="20">
        <f t="shared" si="3"/>
        <v>164000</v>
      </c>
    </row>
    <row r="17" spans="1:15" ht="34.799999999999997" hidden="1" x14ac:dyDescent="0.35">
      <c r="A17" s="5" t="s">
        <v>17</v>
      </c>
      <c r="B17" s="6" t="s">
        <v>18</v>
      </c>
      <c r="C17" s="19">
        <f t="shared" ref="C17:H17" si="6">C18</f>
        <v>8315000</v>
      </c>
      <c r="D17" s="19">
        <f t="shared" si="6"/>
        <v>0</v>
      </c>
      <c r="E17" s="19">
        <f t="shared" si="6"/>
        <v>0</v>
      </c>
      <c r="F17" s="19">
        <f t="shared" si="6"/>
        <v>0</v>
      </c>
      <c r="G17" s="19">
        <f t="shared" si="6"/>
        <v>0</v>
      </c>
      <c r="H17" s="19">
        <f t="shared" si="6"/>
        <v>0</v>
      </c>
      <c r="I17" s="19">
        <f t="shared" si="2"/>
        <v>8315000</v>
      </c>
      <c r="J17" s="19">
        <f>J18</f>
        <v>8798000</v>
      </c>
      <c r="K17" s="19">
        <f>K18</f>
        <v>0</v>
      </c>
      <c r="L17" s="19">
        <f>L18</f>
        <v>0</v>
      </c>
      <c r="M17" s="19">
        <f>M18</f>
        <v>0</v>
      </c>
      <c r="N17" s="19">
        <f>N18</f>
        <v>0</v>
      </c>
      <c r="O17" s="19">
        <f t="shared" si="3"/>
        <v>8798000</v>
      </c>
    </row>
    <row r="18" spans="1:15" ht="36" hidden="1" x14ac:dyDescent="0.35">
      <c r="A18" s="7" t="s">
        <v>19</v>
      </c>
      <c r="B18" s="8" t="s">
        <v>20</v>
      </c>
      <c r="C18" s="20">
        <f t="shared" ref="C18:H18" si="7">C19+C21+C23+C25</f>
        <v>8315000</v>
      </c>
      <c r="D18" s="20">
        <f t="shared" si="7"/>
        <v>0</v>
      </c>
      <c r="E18" s="20">
        <f t="shared" si="7"/>
        <v>0</v>
      </c>
      <c r="F18" s="20">
        <f t="shared" si="7"/>
        <v>0</v>
      </c>
      <c r="G18" s="20">
        <f t="shared" si="7"/>
        <v>0</v>
      </c>
      <c r="H18" s="20">
        <f t="shared" si="7"/>
        <v>0</v>
      </c>
      <c r="I18" s="19">
        <f t="shared" si="2"/>
        <v>8315000</v>
      </c>
      <c r="J18" s="20">
        <f>J19+J21+J23+J25</f>
        <v>8798000</v>
      </c>
      <c r="K18" s="20">
        <f>K19+K21+K23+K25</f>
        <v>0</v>
      </c>
      <c r="L18" s="20">
        <f>L19+L21+L23+L25</f>
        <v>0</v>
      </c>
      <c r="M18" s="20">
        <f>M19+M21+M23+M25</f>
        <v>0</v>
      </c>
      <c r="N18" s="20">
        <f>N19+N21+N23+N25</f>
        <v>0</v>
      </c>
      <c r="O18" s="20">
        <f t="shared" si="3"/>
        <v>8798000</v>
      </c>
    </row>
    <row r="19" spans="1:15" ht="72" hidden="1" x14ac:dyDescent="0.35">
      <c r="A19" s="7" t="s">
        <v>21</v>
      </c>
      <c r="B19" s="8" t="s">
        <v>22</v>
      </c>
      <c r="C19" s="20">
        <f t="shared" ref="C19:H19" si="8">C20</f>
        <v>3762000</v>
      </c>
      <c r="D19" s="20">
        <f t="shared" si="8"/>
        <v>0</v>
      </c>
      <c r="E19" s="20">
        <f t="shared" si="8"/>
        <v>0</v>
      </c>
      <c r="F19" s="20">
        <f t="shared" si="8"/>
        <v>0</v>
      </c>
      <c r="G19" s="20">
        <f t="shared" si="8"/>
        <v>0</v>
      </c>
      <c r="H19" s="20">
        <f t="shared" si="8"/>
        <v>0</v>
      </c>
      <c r="I19" s="19">
        <f t="shared" si="2"/>
        <v>3762000</v>
      </c>
      <c r="J19" s="20">
        <f>J20</f>
        <v>3984000</v>
      </c>
      <c r="K19" s="20">
        <f>K20</f>
        <v>0</v>
      </c>
      <c r="L19" s="20">
        <f>L20</f>
        <v>0</v>
      </c>
      <c r="M19" s="20">
        <f>M20</f>
        <v>0</v>
      </c>
      <c r="N19" s="20">
        <f>N20</f>
        <v>0</v>
      </c>
      <c r="O19" s="20">
        <f t="shared" si="3"/>
        <v>3984000</v>
      </c>
    </row>
    <row r="20" spans="1:15" ht="108" hidden="1" x14ac:dyDescent="0.35">
      <c r="A20" s="7" t="s">
        <v>23</v>
      </c>
      <c r="B20" s="8" t="s">
        <v>24</v>
      </c>
      <c r="C20" s="20">
        <v>3762000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19">
        <f t="shared" si="2"/>
        <v>3762000</v>
      </c>
      <c r="J20" s="20">
        <v>3984000</v>
      </c>
      <c r="K20" s="20">
        <v>0</v>
      </c>
      <c r="L20" s="20">
        <v>0</v>
      </c>
      <c r="M20" s="20">
        <v>0</v>
      </c>
      <c r="N20" s="20">
        <v>0</v>
      </c>
      <c r="O20" s="20">
        <f t="shared" si="3"/>
        <v>3984000</v>
      </c>
    </row>
    <row r="21" spans="1:15" ht="90" hidden="1" x14ac:dyDescent="0.35">
      <c r="A21" s="7" t="s">
        <v>25</v>
      </c>
      <c r="B21" s="8" t="s">
        <v>26</v>
      </c>
      <c r="C21" s="20">
        <f t="shared" ref="C21:H21" si="9">C22</f>
        <v>29000</v>
      </c>
      <c r="D21" s="20">
        <f t="shared" si="9"/>
        <v>0</v>
      </c>
      <c r="E21" s="20">
        <f t="shared" si="9"/>
        <v>0</v>
      </c>
      <c r="F21" s="20">
        <f t="shared" si="9"/>
        <v>0</v>
      </c>
      <c r="G21" s="20">
        <f t="shared" si="9"/>
        <v>0</v>
      </c>
      <c r="H21" s="20">
        <f t="shared" si="9"/>
        <v>0</v>
      </c>
      <c r="I21" s="19">
        <f t="shared" si="2"/>
        <v>29000</v>
      </c>
      <c r="J21" s="20">
        <f>J22</f>
        <v>31000</v>
      </c>
      <c r="K21" s="20">
        <f>K22</f>
        <v>0</v>
      </c>
      <c r="L21" s="20">
        <f>L22</f>
        <v>0</v>
      </c>
      <c r="M21" s="20">
        <f>M22</f>
        <v>0</v>
      </c>
      <c r="N21" s="20">
        <f>N22</f>
        <v>0</v>
      </c>
      <c r="O21" s="20">
        <f t="shared" si="3"/>
        <v>31000</v>
      </c>
    </row>
    <row r="22" spans="1:15" ht="126" hidden="1" x14ac:dyDescent="0.35">
      <c r="A22" s="7" t="s">
        <v>27</v>
      </c>
      <c r="B22" s="8" t="s">
        <v>28</v>
      </c>
      <c r="C22" s="20">
        <v>29000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19">
        <f t="shared" si="2"/>
        <v>29000</v>
      </c>
      <c r="J22" s="20">
        <v>31000</v>
      </c>
      <c r="K22" s="20">
        <v>0</v>
      </c>
      <c r="L22" s="20">
        <v>0</v>
      </c>
      <c r="M22" s="20">
        <v>0</v>
      </c>
      <c r="N22" s="20">
        <v>0</v>
      </c>
      <c r="O22" s="20">
        <f t="shared" si="3"/>
        <v>31000</v>
      </c>
    </row>
    <row r="23" spans="1:15" ht="72" hidden="1" x14ac:dyDescent="0.35">
      <c r="A23" s="7" t="s">
        <v>29</v>
      </c>
      <c r="B23" s="8" t="s">
        <v>30</v>
      </c>
      <c r="C23" s="20">
        <f t="shared" ref="C23:H23" si="10">C24</f>
        <v>5203000</v>
      </c>
      <c r="D23" s="20">
        <f t="shared" si="10"/>
        <v>0</v>
      </c>
      <c r="E23" s="20">
        <f t="shared" si="10"/>
        <v>0</v>
      </c>
      <c r="F23" s="20">
        <f t="shared" si="10"/>
        <v>0</v>
      </c>
      <c r="G23" s="20">
        <f t="shared" si="10"/>
        <v>0</v>
      </c>
      <c r="H23" s="20">
        <f t="shared" si="10"/>
        <v>0</v>
      </c>
      <c r="I23" s="19">
        <f t="shared" si="2"/>
        <v>5203000</v>
      </c>
      <c r="J23" s="20">
        <f>J24</f>
        <v>5510000</v>
      </c>
      <c r="K23" s="20">
        <f>K24</f>
        <v>0</v>
      </c>
      <c r="L23" s="20">
        <f>L24</f>
        <v>0</v>
      </c>
      <c r="M23" s="20">
        <f>M24</f>
        <v>0</v>
      </c>
      <c r="N23" s="20">
        <f>N24</f>
        <v>0</v>
      </c>
      <c r="O23" s="20">
        <f t="shared" si="3"/>
        <v>5510000</v>
      </c>
    </row>
    <row r="24" spans="1:15" ht="108" hidden="1" x14ac:dyDescent="0.35">
      <c r="A24" s="7" t="s">
        <v>31</v>
      </c>
      <c r="B24" s="8" t="s">
        <v>32</v>
      </c>
      <c r="C24" s="20">
        <v>5203000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19">
        <f t="shared" si="2"/>
        <v>5203000</v>
      </c>
      <c r="J24" s="20">
        <v>5510000</v>
      </c>
      <c r="K24" s="20">
        <v>0</v>
      </c>
      <c r="L24" s="20">
        <v>0</v>
      </c>
      <c r="M24" s="20">
        <v>0</v>
      </c>
      <c r="N24" s="20">
        <v>0</v>
      </c>
      <c r="O24" s="20">
        <f t="shared" si="3"/>
        <v>5510000</v>
      </c>
    </row>
    <row r="25" spans="1:15" ht="72" hidden="1" x14ac:dyDescent="0.35">
      <c r="A25" s="7" t="s">
        <v>33</v>
      </c>
      <c r="B25" s="8" t="s">
        <v>34</v>
      </c>
      <c r="C25" s="20">
        <f t="shared" ref="C25:H25" si="11">C26</f>
        <v>-679000</v>
      </c>
      <c r="D25" s="20">
        <f t="shared" si="11"/>
        <v>0</v>
      </c>
      <c r="E25" s="20">
        <f t="shared" si="11"/>
        <v>0</v>
      </c>
      <c r="F25" s="20">
        <f t="shared" si="11"/>
        <v>0</v>
      </c>
      <c r="G25" s="20">
        <f t="shared" si="11"/>
        <v>0</v>
      </c>
      <c r="H25" s="20">
        <f t="shared" si="11"/>
        <v>0</v>
      </c>
      <c r="I25" s="19">
        <f t="shared" si="2"/>
        <v>-679000</v>
      </c>
      <c r="J25" s="20">
        <f>J26</f>
        <v>-727000</v>
      </c>
      <c r="K25" s="20">
        <f>K26</f>
        <v>0</v>
      </c>
      <c r="L25" s="20">
        <f>L26</f>
        <v>0</v>
      </c>
      <c r="M25" s="20">
        <f>M26</f>
        <v>0</v>
      </c>
      <c r="N25" s="20">
        <f>N26</f>
        <v>0</v>
      </c>
      <c r="O25" s="20">
        <f t="shared" si="3"/>
        <v>-727000</v>
      </c>
    </row>
    <row r="26" spans="1:15" ht="108" hidden="1" x14ac:dyDescent="0.35">
      <c r="A26" s="7" t="s">
        <v>35</v>
      </c>
      <c r="B26" s="8" t="s">
        <v>36</v>
      </c>
      <c r="C26" s="20">
        <v>-679000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19">
        <f t="shared" si="2"/>
        <v>-679000</v>
      </c>
      <c r="J26" s="20">
        <v>-727000</v>
      </c>
      <c r="K26" s="20">
        <v>0</v>
      </c>
      <c r="L26" s="20">
        <v>0</v>
      </c>
      <c r="M26" s="20">
        <v>0</v>
      </c>
      <c r="N26" s="20">
        <v>0</v>
      </c>
      <c r="O26" s="20">
        <f t="shared" si="3"/>
        <v>-727000</v>
      </c>
    </row>
    <row r="27" spans="1:15" ht="30.75" hidden="1" customHeight="1" x14ac:dyDescent="0.35">
      <c r="A27" s="5" t="s">
        <v>37</v>
      </c>
      <c r="B27" s="6" t="s">
        <v>38</v>
      </c>
      <c r="C27" s="19">
        <f t="shared" ref="C27:H27" si="12">C28+C30</f>
        <v>255700</v>
      </c>
      <c r="D27" s="19">
        <f t="shared" si="12"/>
        <v>0</v>
      </c>
      <c r="E27" s="19">
        <f t="shared" si="12"/>
        <v>0</v>
      </c>
      <c r="F27" s="19">
        <f t="shared" si="12"/>
        <v>0</v>
      </c>
      <c r="G27" s="19">
        <f t="shared" si="12"/>
        <v>0</v>
      </c>
      <c r="H27" s="19">
        <f t="shared" si="12"/>
        <v>0</v>
      </c>
      <c r="I27" s="19">
        <f t="shared" si="2"/>
        <v>255700</v>
      </c>
      <c r="J27" s="19">
        <f>J28+J30</f>
        <v>255700</v>
      </c>
      <c r="K27" s="19">
        <f>K28+K30</f>
        <v>0</v>
      </c>
      <c r="L27" s="19">
        <f>L28+L30</f>
        <v>0</v>
      </c>
      <c r="M27" s="19">
        <f>M28+M30</f>
        <v>0</v>
      </c>
      <c r="N27" s="19">
        <f>N28+N30</f>
        <v>0</v>
      </c>
      <c r="O27" s="19">
        <f t="shared" si="3"/>
        <v>255700</v>
      </c>
    </row>
    <row r="28" spans="1:15" ht="30" hidden="1" customHeight="1" x14ac:dyDescent="0.35">
      <c r="A28" s="7" t="s">
        <v>39</v>
      </c>
      <c r="B28" s="8" t="s">
        <v>40</v>
      </c>
      <c r="C28" s="20">
        <f t="shared" ref="C28:H28" si="13">C29</f>
        <v>102000</v>
      </c>
      <c r="D28" s="20">
        <f t="shared" si="13"/>
        <v>0</v>
      </c>
      <c r="E28" s="20">
        <f t="shared" si="13"/>
        <v>0</v>
      </c>
      <c r="F28" s="20">
        <f t="shared" si="13"/>
        <v>0</v>
      </c>
      <c r="G28" s="20">
        <f t="shared" si="13"/>
        <v>0</v>
      </c>
      <c r="H28" s="20">
        <f t="shared" si="13"/>
        <v>0</v>
      </c>
      <c r="I28" s="19">
        <f t="shared" si="2"/>
        <v>102000</v>
      </c>
      <c r="J28" s="20">
        <f>J29</f>
        <v>102000</v>
      </c>
      <c r="K28" s="20">
        <f>K29</f>
        <v>0</v>
      </c>
      <c r="L28" s="20">
        <f>L29</f>
        <v>0</v>
      </c>
      <c r="M28" s="20">
        <f>M29</f>
        <v>0</v>
      </c>
      <c r="N28" s="20">
        <f>N29</f>
        <v>0</v>
      </c>
      <c r="O28" s="20">
        <f t="shared" si="3"/>
        <v>102000</v>
      </c>
    </row>
    <row r="29" spans="1:15" ht="31.5" hidden="1" customHeight="1" x14ac:dyDescent="0.35">
      <c r="A29" s="7" t="s">
        <v>41</v>
      </c>
      <c r="B29" s="8" t="s">
        <v>40</v>
      </c>
      <c r="C29" s="20">
        <v>102000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19">
        <f t="shared" si="2"/>
        <v>102000</v>
      </c>
      <c r="J29" s="20">
        <v>102000</v>
      </c>
      <c r="K29" s="20">
        <v>0</v>
      </c>
      <c r="L29" s="20">
        <v>0</v>
      </c>
      <c r="M29" s="20">
        <v>0</v>
      </c>
      <c r="N29" s="20">
        <v>0</v>
      </c>
      <c r="O29" s="20">
        <f t="shared" si="3"/>
        <v>102000</v>
      </c>
    </row>
    <row r="30" spans="1:15" ht="36" hidden="1" x14ac:dyDescent="0.35">
      <c r="A30" s="7" t="s">
        <v>42</v>
      </c>
      <c r="B30" s="8" t="s">
        <v>43</v>
      </c>
      <c r="C30" s="20">
        <f t="shared" ref="C30:H30" si="14">C31</f>
        <v>153700</v>
      </c>
      <c r="D30" s="20">
        <f t="shared" si="14"/>
        <v>0</v>
      </c>
      <c r="E30" s="20">
        <f t="shared" si="14"/>
        <v>0</v>
      </c>
      <c r="F30" s="20">
        <f t="shared" si="14"/>
        <v>0</v>
      </c>
      <c r="G30" s="20">
        <f t="shared" si="14"/>
        <v>0</v>
      </c>
      <c r="H30" s="20">
        <f t="shared" si="14"/>
        <v>0</v>
      </c>
      <c r="I30" s="19">
        <f t="shared" si="2"/>
        <v>153700</v>
      </c>
      <c r="J30" s="20">
        <f>J31</f>
        <v>153700</v>
      </c>
      <c r="K30" s="20">
        <f>K31</f>
        <v>0</v>
      </c>
      <c r="L30" s="20">
        <f>L31</f>
        <v>0</v>
      </c>
      <c r="M30" s="20">
        <f>M31</f>
        <v>0</v>
      </c>
      <c r="N30" s="20">
        <f>N31</f>
        <v>0</v>
      </c>
      <c r="O30" s="20">
        <f t="shared" si="3"/>
        <v>153700</v>
      </c>
    </row>
    <row r="31" spans="1:15" ht="36" hidden="1" x14ac:dyDescent="0.35">
      <c r="A31" s="7" t="s">
        <v>44</v>
      </c>
      <c r="B31" s="8" t="s">
        <v>45</v>
      </c>
      <c r="C31" s="20">
        <v>153700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19">
        <f t="shared" si="2"/>
        <v>153700</v>
      </c>
      <c r="J31" s="20">
        <v>153700</v>
      </c>
      <c r="K31" s="20">
        <v>0</v>
      </c>
      <c r="L31" s="20">
        <v>0</v>
      </c>
      <c r="M31" s="20">
        <v>0</v>
      </c>
      <c r="N31" s="20">
        <v>0</v>
      </c>
      <c r="O31" s="20">
        <f t="shared" si="3"/>
        <v>153700</v>
      </c>
    </row>
    <row r="32" spans="1:15" ht="28.5" hidden="1" customHeight="1" x14ac:dyDescent="0.35">
      <c r="A32" s="5" t="s">
        <v>46</v>
      </c>
      <c r="B32" s="6" t="s">
        <v>47</v>
      </c>
      <c r="C32" s="19">
        <f t="shared" ref="C32:H32" si="15">C33+C35+C38</f>
        <v>15308000</v>
      </c>
      <c r="D32" s="19">
        <f t="shared" si="15"/>
        <v>0</v>
      </c>
      <c r="E32" s="19">
        <f t="shared" si="15"/>
        <v>0</v>
      </c>
      <c r="F32" s="19">
        <f t="shared" si="15"/>
        <v>0</v>
      </c>
      <c r="G32" s="19">
        <f t="shared" si="15"/>
        <v>0</v>
      </c>
      <c r="H32" s="19">
        <f t="shared" si="15"/>
        <v>0</v>
      </c>
      <c r="I32" s="19">
        <f t="shared" si="2"/>
        <v>15308000</v>
      </c>
      <c r="J32" s="19">
        <f>J33+J35+J38</f>
        <v>15308000</v>
      </c>
      <c r="K32" s="19">
        <f>K33+K35+K38</f>
        <v>0</v>
      </c>
      <c r="L32" s="19">
        <f>L33+L35+L38</f>
        <v>0</v>
      </c>
      <c r="M32" s="19">
        <f>M33+M35+M38</f>
        <v>0</v>
      </c>
      <c r="N32" s="19">
        <f>N33+N35+N38</f>
        <v>0</v>
      </c>
      <c r="O32" s="19">
        <f t="shared" si="3"/>
        <v>15308000</v>
      </c>
    </row>
    <row r="33" spans="1:15" hidden="1" x14ac:dyDescent="0.35">
      <c r="A33" s="7" t="s">
        <v>48</v>
      </c>
      <c r="B33" s="8" t="s">
        <v>49</v>
      </c>
      <c r="C33" s="20">
        <f t="shared" ref="C33:H33" si="16">C34</f>
        <v>2326000</v>
      </c>
      <c r="D33" s="20">
        <f t="shared" si="16"/>
        <v>0</v>
      </c>
      <c r="E33" s="20">
        <f t="shared" si="16"/>
        <v>0</v>
      </c>
      <c r="F33" s="20">
        <f t="shared" si="16"/>
        <v>0</v>
      </c>
      <c r="G33" s="20">
        <f t="shared" si="16"/>
        <v>0</v>
      </c>
      <c r="H33" s="20">
        <f t="shared" si="16"/>
        <v>0</v>
      </c>
      <c r="I33" s="19">
        <f t="shared" si="2"/>
        <v>2326000</v>
      </c>
      <c r="J33" s="20">
        <f>J34</f>
        <v>2326000</v>
      </c>
      <c r="K33" s="20">
        <f>K34</f>
        <v>0</v>
      </c>
      <c r="L33" s="20">
        <f>L34</f>
        <v>0</v>
      </c>
      <c r="M33" s="20">
        <f>M34</f>
        <v>0</v>
      </c>
      <c r="N33" s="20">
        <f>N34</f>
        <v>0</v>
      </c>
      <c r="O33" s="20">
        <f t="shared" si="3"/>
        <v>2326000</v>
      </c>
    </row>
    <row r="34" spans="1:15" ht="54" hidden="1" x14ac:dyDescent="0.35">
      <c r="A34" s="7" t="s">
        <v>50</v>
      </c>
      <c r="B34" s="8" t="s">
        <v>51</v>
      </c>
      <c r="C34" s="20">
        <v>2326000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19">
        <f t="shared" si="2"/>
        <v>2326000</v>
      </c>
      <c r="J34" s="20">
        <v>2326000</v>
      </c>
      <c r="K34" s="20">
        <v>0</v>
      </c>
      <c r="L34" s="20">
        <v>0</v>
      </c>
      <c r="M34" s="20">
        <v>0</v>
      </c>
      <c r="N34" s="20">
        <v>0</v>
      </c>
      <c r="O34" s="20">
        <f t="shared" si="3"/>
        <v>2326000</v>
      </c>
    </row>
    <row r="35" spans="1:15" ht="24" hidden="1" customHeight="1" x14ac:dyDescent="0.35">
      <c r="A35" s="7" t="s">
        <v>52</v>
      </c>
      <c r="B35" s="8" t="s">
        <v>53</v>
      </c>
      <c r="C35" s="20">
        <f t="shared" ref="C35:H35" si="17">C36+C37</f>
        <v>10449000</v>
      </c>
      <c r="D35" s="20">
        <f t="shared" si="17"/>
        <v>0</v>
      </c>
      <c r="E35" s="20">
        <f t="shared" si="17"/>
        <v>0</v>
      </c>
      <c r="F35" s="20">
        <f t="shared" si="17"/>
        <v>0</v>
      </c>
      <c r="G35" s="20">
        <f t="shared" si="17"/>
        <v>0</v>
      </c>
      <c r="H35" s="20">
        <f t="shared" si="17"/>
        <v>0</v>
      </c>
      <c r="I35" s="19">
        <f t="shared" si="2"/>
        <v>10449000</v>
      </c>
      <c r="J35" s="20">
        <f>J36+J37</f>
        <v>10449000</v>
      </c>
      <c r="K35" s="20">
        <f>K36+K37</f>
        <v>0</v>
      </c>
      <c r="L35" s="20">
        <f>L36+L37</f>
        <v>0</v>
      </c>
      <c r="M35" s="20">
        <f>M36+M37</f>
        <v>0</v>
      </c>
      <c r="N35" s="20">
        <f>N36+N37</f>
        <v>0</v>
      </c>
      <c r="O35" s="20">
        <f t="shared" si="3"/>
        <v>10449000</v>
      </c>
    </row>
    <row r="36" spans="1:15" hidden="1" x14ac:dyDescent="0.35">
      <c r="A36" s="7" t="s">
        <v>54</v>
      </c>
      <c r="B36" s="8" t="s">
        <v>55</v>
      </c>
      <c r="C36" s="20">
        <v>871000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19">
        <f t="shared" si="2"/>
        <v>871000</v>
      </c>
      <c r="J36" s="20">
        <v>871000</v>
      </c>
      <c r="K36" s="20">
        <v>0</v>
      </c>
      <c r="L36" s="20">
        <v>0</v>
      </c>
      <c r="M36" s="20">
        <v>0</v>
      </c>
      <c r="N36" s="20">
        <v>0</v>
      </c>
      <c r="O36" s="20">
        <f t="shared" si="3"/>
        <v>871000</v>
      </c>
    </row>
    <row r="37" spans="1:15" hidden="1" x14ac:dyDescent="0.35">
      <c r="A37" s="7" t="s">
        <v>56</v>
      </c>
      <c r="B37" s="8" t="s">
        <v>57</v>
      </c>
      <c r="C37" s="20">
        <v>9578000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19">
        <f t="shared" si="2"/>
        <v>9578000</v>
      </c>
      <c r="J37" s="20">
        <v>9578000</v>
      </c>
      <c r="K37" s="20">
        <v>0</v>
      </c>
      <c r="L37" s="20">
        <v>0</v>
      </c>
      <c r="M37" s="20">
        <v>0</v>
      </c>
      <c r="N37" s="20">
        <v>0</v>
      </c>
      <c r="O37" s="20">
        <f t="shared" si="3"/>
        <v>9578000</v>
      </c>
    </row>
    <row r="38" spans="1:15" hidden="1" x14ac:dyDescent="0.35">
      <c r="A38" s="7" t="s">
        <v>58</v>
      </c>
      <c r="B38" s="8" t="s">
        <v>59</v>
      </c>
      <c r="C38" s="20">
        <f t="shared" ref="C38:H38" si="18">C39+C41</f>
        <v>2533000</v>
      </c>
      <c r="D38" s="20">
        <f t="shared" si="18"/>
        <v>0</v>
      </c>
      <c r="E38" s="20">
        <f t="shared" si="18"/>
        <v>0</v>
      </c>
      <c r="F38" s="20">
        <f t="shared" si="18"/>
        <v>0</v>
      </c>
      <c r="G38" s="20">
        <f t="shared" si="18"/>
        <v>0</v>
      </c>
      <c r="H38" s="20">
        <f t="shared" si="18"/>
        <v>0</v>
      </c>
      <c r="I38" s="19">
        <f t="shared" si="2"/>
        <v>2533000</v>
      </c>
      <c r="J38" s="20">
        <f>J39+J41</f>
        <v>2533000</v>
      </c>
      <c r="K38" s="20">
        <f>K39+K41</f>
        <v>0</v>
      </c>
      <c r="L38" s="20">
        <f>L39+L41</f>
        <v>0</v>
      </c>
      <c r="M38" s="20">
        <f>M39+M41</f>
        <v>0</v>
      </c>
      <c r="N38" s="20">
        <f>N39+N41</f>
        <v>0</v>
      </c>
      <c r="O38" s="20">
        <f t="shared" si="3"/>
        <v>2533000</v>
      </c>
    </row>
    <row r="39" spans="1:15" hidden="1" x14ac:dyDescent="0.35">
      <c r="A39" s="7" t="s">
        <v>60</v>
      </c>
      <c r="B39" s="8" t="s">
        <v>61</v>
      </c>
      <c r="C39" s="20">
        <f t="shared" ref="C39:H39" si="19">C40</f>
        <v>1044000</v>
      </c>
      <c r="D39" s="20">
        <f t="shared" si="19"/>
        <v>0</v>
      </c>
      <c r="E39" s="20">
        <f t="shared" si="19"/>
        <v>0</v>
      </c>
      <c r="F39" s="20">
        <f t="shared" si="19"/>
        <v>0</v>
      </c>
      <c r="G39" s="20">
        <f t="shared" si="19"/>
        <v>0</v>
      </c>
      <c r="H39" s="20">
        <f t="shared" si="19"/>
        <v>0</v>
      </c>
      <c r="I39" s="19">
        <f t="shared" si="2"/>
        <v>1044000</v>
      </c>
      <c r="J39" s="20">
        <f>J40</f>
        <v>1044000</v>
      </c>
      <c r="K39" s="20">
        <f>K40</f>
        <v>0</v>
      </c>
      <c r="L39" s="20">
        <f>L40</f>
        <v>0</v>
      </c>
      <c r="M39" s="20">
        <f>M40</f>
        <v>0</v>
      </c>
      <c r="N39" s="20">
        <f>N40</f>
        <v>0</v>
      </c>
      <c r="O39" s="20">
        <f t="shared" si="3"/>
        <v>1044000</v>
      </c>
    </row>
    <row r="40" spans="1:15" ht="36" hidden="1" x14ac:dyDescent="0.35">
      <c r="A40" s="7" t="s">
        <v>62</v>
      </c>
      <c r="B40" s="8" t="s">
        <v>63</v>
      </c>
      <c r="C40" s="20">
        <v>1044000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19">
        <f t="shared" si="2"/>
        <v>1044000</v>
      </c>
      <c r="J40" s="20">
        <v>1044000</v>
      </c>
      <c r="K40" s="20">
        <v>0</v>
      </c>
      <c r="L40" s="20">
        <v>0</v>
      </c>
      <c r="M40" s="20">
        <v>0</v>
      </c>
      <c r="N40" s="20">
        <v>0</v>
      </c>
      <c r="O40" s="20">
        <f t="shared" si="3"/>
        <v>1044000</v>
      </c>
    </row>
    <row r="41" spans="1:15" hidden="1" x14ac:dyDescent="0.35">
      <c r="A41" s="7" t="s">
        <v>64</v>
      </c>
      <c r="B41" s="8" t="s">
        <v>65</v>
      </c>
      <c r="C41" s="20">
        <f t="shared" ref="C41:H41" si="20">C42</f>
        <v>1489000</v>
      </c>
      <c r="D41" s="20">
        <f t="shared" si="20"/>
        <v>0</v>
      </c>
      <c r="E41" s="20">
        <f t="shared" si="20"/>
        <v>0</v>
      </c>
      <c r="F41" s="20">
        <f t="shared" si="20"/>
        <v>0</v>
      </c>
      <c r="G41" s="20">
        <f t="shared" si="20"/>
        <v>0</v>
      </c>
      <c r="H41" s="20">
        <f t="shared" si="20"/>
        <v>0</v>
      </c>
      <c r="I41" s="19">
        <f t="shared" si="2"/>
        <v>1489000</v>
      </c>
      <c r="J41" s="20">
        <f>J42</f>
        <v>1489000</v>
      </c>
      <c r="K41" s="20">
        <f>K42</f>
        <v>0</v>
      </c>
      <c r="L41" s="20">
        <f>L42</f>
        <v>0</v>
      </c>
      <c r="M41" s="20">
        <f>M42</f>
        <v>0</v>
      </c>
      <c r="N41" s="20">
        <f>N42</f>
        <v>0</v>
      </c>
      <c r="O41" s="20">
        <f t="shared" si="3"/>
        <v>1489000</v>
      </c>
    </row>
    <row r="42" spans="1:15" ht="36" hidden="1" x14ac:dyDescent="0.35">
      <c r="A42" s="7" t="s">
        <v>66</v>
      </c>
      <c r="B42" s="8" t="s">
        <v>67</v>
      </c>
      <c r="C42" s="20">
        <v>1489000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19">
        <f t="shared" si="2"/>
        <v>1489000</v>
      </c>
      <c r="J42" s="20">
        <v>1489000</v>
      </c>
      <c r="K42" s="20">
        <v>0</v>
      </c>
      <c r="L42" s="20">
        <v>0</v>
      </c>
      <c r="M42" s="20">
        <v>0</v>
      </c>
      <c r="N42" s="20">
        <v>0</v>
      </c>
      <c r="O42" s="20">
        <f t="shared" si="3"/>
        <v>1489000</v>
      </c>
    </row>
    <row r="43" spans="1:15" ht="27.75" hidden="1" customHeight="1" x14ac:dyDescent="0.35">
      <c r="A43" s="5" t="s">
        <v>68</v>
      </c>
      <c r="B43" s="6" t="s">
        <v>69</v>
      </c>
      <c r="C43" s="19">
        <f t="shared" ref="C43:H44" si="21">C44</f>
        <v>836000</v>
      </c>
      <c r="D43" s="19">
        <f t="shared" si="21"/>
        <v>0</v>
      </c>
      <c r="E43" s="19">
        <f t="shared" si="21"/>
        <v>0</v>
      </c>
      <c r="F43" s="19">
        <f t="shared" si="21"/>
        <v>0</v>
      </c>
      <c r="G43" s="19">
        <f t="shared" si="21"/>
        <v>0</v>
      </c>
      <c r="H43" s="19">
        <f t="shared" si="21"/>
        <v>0</v>
      </c>
      <c r="I43" s="19">
        <f t="shared" si="2"/>
        <v>836000</v>
      </c>
      <c r="J43" s="19">
        <f t="shared" ref="J43:N44" si="22">J44</f>
        <v>836000</v>
      </c>
      <c r="K43" s="19">
        <f t="shared" si="22"/>
        <v>0</v>
      </c>
      <c r="L43" s="19">
        <f t="shared" si="22"/>
        <v>0</v>
      </c>
      <c r="M43" s="19">
        <f t="shared" si="22"/>
        <v>0</v>
      </c>
      <c r="N43" s="19">
        <f t="shared" si="22"/>
        <v>0</v>
      </c>
      <c r="O43" s="19">
        <f t="shared" si="3"/>
        <v>836000</v>
      </c>
    </row>
    <row r="44" spans="1:15" ht="36" hidden="1" x14ac:dyDescent="0.35">
      <c r="A44" s="7" t="s">
        <v>70</v>
      </c>
      <c r="B44" s="8" t="s">
        <v>71</v>
      </c>
      <c r="C44" s="20">
        <f t="shared" si="21"/>
        <v>836000</v>
      </c>
      <c r="D44" s="20">
        <f t="shared" si="21"/>
        <v>0</v>
      </c>
      <c r="E44" s="20">
        <f t="shared" si="21"/>
        <v>0</v>
      </c>
      <c r="F44" s="20">
        <f t="shared" si="21"/>
        <v>0</v>
      </c>
      <c r="G44" s="20">
        <f t="shared" si="21"/>
        <v>0</v>
      </c>
      <c r="H44" s="20">
        <f t="shared" si="21"/>
        <v>0</v>
      </c>
      <c r="I44" s="19">
        <f t="shared" si="2"/>
        <v>836000</v>
      </c>
      <c r="J44" s="20">
        <f t="shared" si="22"/>
        <v>836000</v>
      </c>
      <c r="K44" s="20">
        <f t="shared" si="22"/>
        <v>0</v>
      </c>
      <c r="L44" s="20">
        <f t="shared" si="22"/>
        <v>0</v>
      </c>
      <c r="M44" s="20">
        <f t="shared" si="22"/>
        <v>0</v>
      </c>
      <c r="N44" s="20">
        <f t="shared" si="22"/>
        <v>0</v>
      </c>
      <c r="O44" s="20">
        <f t="shared" si="3"/>
        <v>836000</v>
      </c>
    </row>
    <row r="45" spans="1:15" ht="54" hidden="1" x14ac:dyDescent="0.35">
      <c r="A45" s="7" t="s">
        <v>72</v>
      </c>
      <c r="B45" s="8" t="s">
        <v>73</v>
      </c>
      <c r="C45" s="20">
        <v>836000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19">
        <f t="shared" si="2"/>
        <v>836000</v>
      </c>
      <c r="J45" s="20">
        <v>836000</v>
      </c>
      <c r="K45" s="20">
        <v>0</v>
      </c>
      <c r="L45" s="20">
        <v>0</v>
      </c>
      <c r="M45" s="20">
        <v>0</v>
      </c>
      <c r="N45" s="20">
        <v>0</v>
      </c>
      <c r="O45" s="20">
        <f t="shared" si="3"/>
        <v>836000</v>
      </c>
    </row>
    <row r="46" spans="1:15" ht="52.2" hidden="1" x14ac:dyDescent="0.35">
      <c r="A46" s="5" t="s">
        <v>74</v>
      </c>
      <c r="B46" s="6" t="s">
        <v>75</v>
      </c>
      <c r="C46" s="19">
        <f t="shared" ref="C46:H46" si="23">C47+C56+C59</f>
        <v>20138300</v>
      </c>
      <c r="D46" s="19">
        <f t="shared" si="23"/>
        <v>0</v>
      </c>
      <c r="E46" s="19">
        <f t="shared" si="23"/>
        <v>0</v>
      </c>
      <c r="F46" s="19">
        <f t="shared" si="23"/>
        <v>0</v>
      </c>
      <c r="G46" s="19">
        <f t="shared" si="23"/>
        <v>0</v>
      </c>
      <c r="H46" s="19">
        <f t="shared" si="23"/>
        <v>0</v>
      </c>
      <c r="I46" s="19">
        <f t="shared" si="2"/>
        <v>20138300</v>
      </c>
      <c r="J46" s="19">
        <f>J47+J56+J59</f>
        <v>20204900</v>
      </c>
      <c r="K46" s="19">
        <f>K47+K56+K59</f>
        <v>0</v>
      </c>
      <c r="L46" s="19">
        <f>L47+L56+L59</f>
        <v>0</v>
      </c>
      <c r="M46" s="19">
        <f>M47+M56+M59</f>
        <v>0</v>
      </c>
      <c r="N46" s="19">
        <f>N47+N56+N59</f>
        <v>0</v>
      </c>
      <c r="O46" s="19">
        <f t="shared" si="3"/>
        <v>20204900</v>
      </c>
    </row>
    <row r="47" spans="1:15" ht="90" hidden="1" x14ac:dyDescent="0.35">
      <c r="A47" s="7" t="s">
        <v>76</v>
      </c>
      <c r="B47" s="8" t="s">
        <v>77</v>
      </c>
      <c r="C47" s="20">
        <f t="shared" ref="C47:H47" si="24">C48+C50+C52+C54</f>
        <v>19840900</v>
      </c>
      <c r="D47" s="20">
        <f t="shared" si="24"/>
        <v>0</v>
      </c>
      <c r="E47" s="20">
        <f t="shared" si="24"/>
        <v>0</v>
      </c>
      <c r="F47" s="20">
        <f t="shared" si="24"/>
        <v>0</v>
      </c>
      <c r="G47" s="20">
        <f t="shared" si="24"/>
        <v>0</v>
      </c>
      <c r="H47" s="20">
        <f t="shared" si="24"/>
        <v>0</v>
      </c>
      <c r="I47" s="19">
        <f t="shared" si="2"/>
        <v>19840900</v>
      </c>
      <c r="J47" s="20">
        <f>J48+J50+J52+J54</f>
        <v>19904000</v>
      </c>
      <c r="K47" s="20">
        <f>K48+K50+K52+K54</f>
        <v>0</v>
      </c>
      <c r="L47" s="20">
        <f>L48+L50+L52+L54</f>
        <v>0</v>
      </c>
      <c r="M47" s="20">
        <f>M48+M50+M52+M54</f>
        <v>0</v>
      </c>
      <c r="N47" s="20">
        <f>N48+N50+N52+N54</f>
        <v>0</v>
      </c>
      <c r="O47" s="20">
        <f t="shared" si="3"/>
        <v>19904000</v>
      </c>
    </row>
    <row r="48" spans="1:15" ht="72" hidden="1" x14ac:dyDescent="0.35">
      <c r="A48" s="7" t="s">
        <v>78</v>
      </c>
      <c r="B48" s="8" t="s">
        <v>79</v>
      </c>
      <c r="C48" s="20">
        <f t="shared" ref="C48:H48" si="25">C49</f>
        <v>18960800</v>
      </c>
      <c r="D48" s="20">
        <f t="shared" si="25"/>
        <v>0</v>
      </c>
      <c r="E48" s="20">
        <f t="shared" si="25"/>
        <v>0</v>
      </c>
      <c r="F48" s="20">
        <f t="shared" si="25"/>
        <v>0</v>
      </c>
      <c r="G48" s="20">
        <f t="shared" si="25"/>
        <v>0</v>
      </c>
      <c r="H48" s="20">
        <f t="shared" si="25"/>
        <v>0</v>
      </c>
      <c r="I48" s="19">
        <f t="shared" si="2"/>
        <v>18960800</v>
      </c>
      <c r="J48" s="20">
        <f>J49</f>
        <v>19023900</v>
      </c>
      <c r="K48" s="20">
        <f>K49</f>
        <v>0</v>
      </c>
      <c r="L48" s="20">
        <f>L49</f>
        <v>0</v>
      </c>
      <c r="M48" s="20">
        <f>M49</f>
        <v>0</v>
      </c>
      <c r="N48" s="20">
        <f>N49</f>
        <v>0</v>
      </c>
      <c r="O48" s="20">
        <f t="shared" si="3"/>
        <v>19023900</v>
      </c>
    </row>
    <row r="49" spans="1:15" ht="90" hidden="1" x14ac:dyDescent="0.35">
      <c r="A49" s="7" t="s">
        <v>80</v>
      </c>
      <c r="B49" s="8" t="s">
        <v>81</v>
      </c>
      <c r="C49" s="20">
        <v>18960800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19">
        <f t="shared" si="2"/>
        <v>18960800</v>
      </c>
      <c r="J49" s="20">
        <v>19023900</v>
      </c>
      <c r="K49" s="20">
        <v>0</v>
      </c>
      <c r="L49" s="20">
        <v>0</v>
      </c>
      <c r="M49" s="20">
        <v>0</v>
      </c>
      <c r="N49" s="20">
        <v>0</v>
      </c>
      <c r="O49" s="20">
        <f t="shared" si="3"/>
        <v>19023900</v>
      </c>
    </row>
    <row r="50" spans="1:15" ht="90" hidden="1" x14ac:dyDescent="0.35">
      <c r="A50" s="7" t="s">
        <v>82</v>
      </c>
      <c r="B50" s="8" t="s">
        <v>83</v>
      </c>
      <c r="C50" s="20">
        <f t="shared" ref="C50:H50" si="26">C51</f>
        <v>88000</v>
      </c>
      <c r="D50" s="20">
        <f t="shared" si="26"/>
        <v>0</v>
      </c>
      <c r="E50" s="20">
        <f t="shared" si="26"/>
        <v>0</v>
      </c>
      <c r="F50" s="20">
        <f t="shared" si="26"/>
        <v>0</v>
      </c>
      <c r="G50" s="20">
        <f t="shared" si="26"/>
        <v>0</v>
      </c>
      <c r="H50" s="20">
        <f t="shared" si="26"/>
        <v>0</v>
      </c>
      <c r="I50" s="19">
        <f t="shared" si="2"/>
        <v>88000</v>
      </c>
      <c r="J50" s="20">
        <f>J51</f>
        <v>88000</v>
      </c>
      <c r="K50" s="20">
        <f>K51</f>
        <v>0</v>
      </c>
      <c r="L50" s="20">
        <f>L51</f>
        <v>0</v>
      </c>
      <c r="M50" s="20">
        <f>M51</f>
        <v>0</v>
      </c>
      <c r="N50" s="20">
        <f>N51</f>
        <v>0</v>
      </c>
      <c r="O50" s="20">
        <f t="shared" si="3"/>
        <v>88000</v>
      </c>
    </row>
    <row r="51" spans="1:15" ht="72" hidden="1" x14ac:dyDescent="0.35">
      <c r="A51" s="7" t="s">
        <v>84</v>
      </c>
      <c r="B51" s="8" t="s">
        <v>85</v>
      </c>
      <c r="C51" s="20">
        <v>88000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19">
        <f t="shared" si="2"/>
        <v>88000</v>
      </c>
      <c r="J51" s="20">
        <v>88000</v>
      </c>
      <c r="K51" s="20">
        <v>0</v>
      </c>
      <c r="L51" s="20">
        <v>0</v>
      </c>
      <c r="M51" s="20">
        <v>0</v>
      </c>
      <c r="N51" s="20">
        <v>0</v>
      </c>
      <c r="O51" s="20">
        <f t="shared" si="3"/>
        <v>88000</v>
      </c>
    </row>
    <row r="52" spans="1:15" ht="90" hidden="1" x14ac:dyDescent="0.35">
      <c r="A52" s="7" t="s">
        <v>86</v>
      </c>
      <c r="B52" s="8" t="s">
        <v>87</v>
      </c>
      <c r="C52" s="20">
        <f t="shared" ref="C52:H52" si="27">C53</f>
        <v>124900</v>
      </c>
      <c r="D52" s="20">
        <f t="shared" si="27"/>
        <v>0</v>
      </c>
      <c r="E52" s="20">
        <f t="shared" si="27"/>
        <v>0</v>
      </c>
      <c r="F52" s="20">
        <f t="shared" si="27"/>
        <v>0</v>
      </c>
      <c r="G52" s="20">
        <f t="shared" si="27"/>
        <v>0</v>
      </c>
      <c r="H52" s="20">
        <f t="shared" si="27"/>
        <v>0</v>
      </c>
      <c r="I52" s="19">
        <f t="shared" si="2"/>
        <v>124900</v>
      </c>
      <c r="J52" s="20">
        <f>J53</f>
        <v>124900</v>
      </c>
      <c r="K52" s="20">
        <f>K53</f>
        <v>0</v>
      </c>
      <c r="L52" s="20">
        <f>L53</f>
        <v>0</v>
      </c>
      <c r="M52" s="20">
        <f>M53</f>
        <v>0</v>
      </c>
      <c r="N52" s="20">
        <f>N53</f>
        <v>0</v>
      </c>
      <c r="O52" s="20">
        <f t="shared" si="3"/>
        <v>124900</v>
      </c>
    </row>
    <row r="53" spans="1:15" ht="72" hidden="1" x14ac:dyDescent="0.35">
      <c r="A53" s="7" t="s">
        <v>88</v>
      </c>
      <c r="B53" s="8" t="s">
        <v>89</v>
      </c>
      <c r="C53" s="20">
        <v>124900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19">
        <f t="shared" si="2"/>
        <v>124900</v>
      </c>
      <c r="J53" s="20">
        <v>124900</v>
      </c>
      <c r="K53" s="20">
        <v>0</v>
      </c>
      <c r="L53" s="20">
        <v>0</v>
      </c>
      <c r="M53" s="20">
        <v>0</v>
      </c>
      <c r="N53" s="20">
        <v>0</v>
      </c>
      <c r="O53" s="20">
        <f t="shared" si="3"/>
        <v>124900</v>
      </c>
    </row>
    <row r="54" spans="1:15" ht="36" hidden="1" x14ac:dyDescent="0.35">
      <c r="A54" s="7" t="s">
        <v>90</v>
      </c>
      <c r="B54" s="8" t="s">
        <v>91</v>
      </c>
      <c r="C54" s="20">
        <f t="shared" ref="C54:H54" si="28">C55</f>
        <v>667200</v>
      </c>
      <c r="D54" s="20">
        <f t="shared" si="28"/>
        <v>0</v>
      </c>
      <c r="E54" s="20">
        <f t="shared" si="28"/>
        <v>0</v>
      </c>
      <c r="F54" s="20">
        <f t="shared" si="28"/>
        <v>0</v>
      </c>
      <c r="G54" s="20">
        <f t="shared" si="28"/>
        <v>0</v>
      </c>
      <c r="H54" s="20">
        <f t="shared" si="28"/>
        <v>0</v>
      </c>
      <c r="I54" s="19">
        <f t="shared" si="2"/>
        <v>667200</v>
      </c>
      <c r="J54" s="20">
        <f>J55</f>
        <v>667200</v>
      </c>
      <c r="K54" s="20">
        <f>K55</f>
        <v>0</v>
      </c>
      <c r="L54" s="20">
        <f>L55</f>
        <v>0</v>
      </c>
      <c r="M54" s="20">
        <f>M55</f>
        <v>0</v>
      </c>
      <c r="N54" s="20">
        <f>N55</f>
        <v>0</v>
      </c>
      <c r="O54" s="20">
        <f t="shared" si="3"/>
        <v>667200</v>
      </c>
    </row>
    <row r="55" spans="1:15" ht="36" hidden="1" x14ac:dyDescent="0.35">
      <c r="A55" s="7" t="s">
        <v>92</v>
      </c>
      <c r="B55" s="8" t="s">
        <v>93</v>
      </c>
      <c r="C55" s="20">
        <v>667200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19">
        <f t="shared" si="2"/>
        <v>667200</v>
      </c>
      <c r="J55" s="20">
        <v>667200</v>
      </c>
      <c r="K55" s="20">
        <v>0</v>
      </c>
      <c r="L55" s="20">
        <v>0</v>
      </c>
      <c r="M55" s="20">
        <v>0</v>
      </c>
      <c r="N55" s="20">
        <v>0</v>
      </c>
      <c r="O55" s="20">
        <f t="shared" si="3"/>
        <v>667200</v>
      </c>
    </row>
    <row r="56" spans="1:15" hidden="1" x14ac:dyDescent="0.35">
      <c r="A56" s="7" t="s">
        <v>94</v>
      </c>
      <c r="B56" s="8" t="s">
        <v>95</v>
      </c>
      <c r="C56" s="20">
        <f t="shared" ref="C56:H57" si="29">C57</f>
        <v>50500</v>
      </c>
      <c r="D56" s="20">
        <f t="shared" si="29"/>
        <v>0</v>
      </c>
      <c r="E56" s="20">
        <f t="shared" si="29"/>
        <v>0</v>
      </c>
      <c r="F56" s="20">
        <f t="shared" si="29"/>
        <v>0</v>
      </c>
      <c r="G56" s="20">
        <f t="shared" si="29"/>
        <v>0</v>
      </c>
      <c r="H56" s="20">
        <f t="shared" si="29"/>
        <v>0</v>
      </c>
      <c r="I56" s="19">
        <f t="shared" si="2"/>
        <v>50500</v>
      </c>
      <c r="J56" s="20">
        <f t="shared" ref="J56:N57" si="30">J57</f>
        <v>54000</v>
      </c>
      <c r="K56" s="20">
        <f t="shared" si="30"/>
        <v>0</v>
      </c>
      <c r="L56" s="20">
        <f t="shared" si="30"/>
        <v>0</v>
      </c>
      <c r="M56" s="20">
        <f t="shared" si="30"/>
        <v>0</v>
      </c>
      <c r="N56" s="20">
        <f t="shared" si="30"/>
        <v>0</v>
      </c>
      <c r="O56" s="20">
        <f t="shared" si="3"/>
        <v>54000</v>
      </c>
    </row>
    <row r="57" spans="1:15" ht="54" hidden="1" x14ac:dyDescent="0.35">
      <c r="A57" s="7" t="s">
        <v>96</v>
      </c>
      <c r="B57" s="8" t="s">
        <v>97</v>
      </c>
      <c r="C57" s="20">
        <f t="shared" si="29"/>
        <v>50500</v>
      </c>
      <c r="D57" s="20">
        <f t="shared" si="29"/>
        <v>0</v>
      </c>
      <c r="E57" s="20">
        <f t="shared" si="29"/>
        <v>0</v>
      </c>
      <c r="F57" s="20">
        <f t="shared" si="29"/>
        <v>0</v>
      </c>
      <c r="G57" s="20">
        <f t="shared" si="29"/>
        <v>0</v>
      </c>
      <c r="H57" s="20">
        <f t="shared" si="29"/>
        <v>0</v>
      </c>
      <c r="I57" s="19">
        <f t="shared" si="2"/>
        <v>50500</v>
      </c>
      <c r="J57" s="20">
        <f t="shared" si="30"/>
        <v>54000</v>
      </c>
      <c r="K57" s="20">
        <f t="shared" si="30"/>
        <v>0</v>
      </c>
      <c r="L57" s="20">
        <f t="shared" si="30"/>
        <v>0</v>
      </c>
      <c r="M57" s="20">
        <f t="shared" si="30"/>
        <v>0</v>
      </c>
      <c r="N57" s="20">
        <f t="shared" si="30"/>
        <v>0</v>
      </c>
      <c r="O57" s="20">
        <f t="shared" si="3"/>
        <v>54000</v>
      </c>
    </row>
    <row r="58" spans="1:15" ht="54" hidden="1" x14ac:dyDescent="0.35">
      <c r="A58" s="7" t="s">
        <v>98</v>
      </c>
      <c r="B58" s="8" t="s">
        <v>99</v>
      </c>
      <c r="C58" s="20">
        <v>50500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19">
        <f t="shared" si="2"/>
        <v>50500</v>
      </c>
      <c r="J58" s="20">
        <v>54000</v>
      </c>
      <c r="K58" s="20">
        <v>0</v>
      </c>
      <c r="L58" s="20">
        <v>0</v>
      </c>
      <c r="M58" s="20">
        <v>0</v>
      </c>
      <c r="N58" s="20">
        <v>0</v>
      </c>
      <c r="O58" s="20">
        <f t="shared" si="3"/>
        <v>54000</v>
      </c>
    </row>
    <row r="59" spans="1:15" ht="90" hidden="1" x14ac:dyDescent="0.35">
      <c r="A59" s="7" t="s">
        <v>100</v>
      </c>
      <c r="B59" s="8" t="s">
        <v>101</v>
      </c>
      <c r="C59" s="20">
        <f>C60</f>
        <v>246900</v>
      </c>
      <c r="D59" s="20">
        <f>D60+D62</f>
        <v>0</v>
      </c>
      <c r="E59" s="20">
        <f>E60+E62</f>
        <v>0</v>
      </c>
      <c r="F59" s="20">
        <f>F60+F62</f>
        <v>0</v>
      </c>
      <c r="G59" s="20">
        <f>G60+G62</f>
        <v>0</v>
      </c>
      <c r="H59" s="20">
        <f>H60+H62</f>
        <v>0</v>
      </c>
      <c r="I59" s="19">
        <f t="shared" si="2"/>
        <v>246900</v>
      </c>
      <c r="J59" s="20">
        <f>J60</f>
        <v>246900</v>
      </c>
      <c r="K59" s="20">
        <f>K60+K62</f>
        <v>0</v>
      </c>
      <c r="L59" s="20">
        <f>L60+L62</f>
        <v>0</v>
      </c>
      <c r="M59" s="20">
        <f>M60+M62</f>
        <v>0</v>
      </c>
      <c r="N59" s="20">
        <f>N60+N62</f>
        <v>0</v>
      </c>
      <c r="O59" s="20">
        <f t="shared" si="3"/>
        <v>246900</v>
      </c>
    </row>
    <row r="60" spans="1:15" ht="54" hidden="1" x14ac:dyDescent="0.35">
      <c r="A60" s="7" t="s">
        <v>102</v>
      </c>
      <c r="B60" s="8" t="s">
        <v>103</v>
      </c>
      <c r="C60" s="20">
        <f>C61</f>
        <v>246900</v>
      </c>
      <c r="D60" s="20">
        <f>D61</f>
        <v>-246900</v>
      </c>
      <c r="E60" s="20">
        <f>E61</f>
        <v>0</v>
      </c>
      <c r="F60" s="20">
        <f>F61</f>
        <v>0</v>
      </c>
      <c r="G60" s="20">
        <f>G61</f>
        <v>0</v>
      </c>
      <c r="H60" s="20">
        <f>H61</f>
        <v>0</v>
      </c>
      <c r="I60" s="19">
        <f t="shared" si="2"/>
        <v>0</v>
      </c>
      <c r="J60" s="20">
        <f>J61</f>
        <v>246900</v>
      </c>
      <c r="K60" s="20">
        <f>K61</f>
        <v>-246900</v>
      </c>
      <c r="L60" s="20">
        <f>L61</f>
        <v>0</v>
      </c>
      <c r="M60" s="20">
        <f>M61</f>
        <v>0</v>
      </c>
      <c r="N60" s="20">
        <f>N61</f>
        <v>0</v>
      </c>
      <c r="O60" s="20">
        <f t="shared" si="3"/>
        <v>0</v>
      </c>
    </row>
    <row r="61" spans="1:15" ht="54" hidden="1" x14ac:dyDescent="0.35">
      <c r="A61" s="7" t="s">
        <v>104</v>
      </c>
      <c r="B61" s="8" t="s">
        <v>105</v>
      </c>
      <c r="C61" s="20">
        <v>246900</v>
      </c>
      <c r="D61" s="20">
        <v>-246900</v>
      </c>
      <c r="E61" s="20">
        <v>0</v>
      </c>
      <c r="F61" s="20">
        <v>0</v>
      </c>
      <c r="G61" s="20">
        <v>0</v>
      </c>
      <c r="H61" s="20">
        <v>0</v>
      </c>
      <c r="I61" s="19">
        <f t="shared" si="2"/>
        <v>0</v>
      </c>
      <c r="J61" s="20">
        <v>246900</v>
      </c>
      <c r="K61" s="20">
        <v>-246900</v>
      </c>
      <c r="L61" s="20">
        <v>0</v>
      </c>
      <c r="M61" s="20">
        <v>0</v>
      </c>
      <c r="N61" s="20">
        <v>0</v>
      </c>
      <c r="O61" s="20">
        <f t="shared" si="3"/>
        <v>0</v>
      </c>
    </row>
    <row r="62" spans="1:15" ht="90" hidden="1" x14ac:dyDescent="0.35">
      <c r="A62" s="7" t="s">
        <v>265</v>
      </c>
      <c r="B62" s="8" t="s">
        <v>266</v>
      </c>
      <c r="C62" s="20">
        <f>C63</f>
        <v>0</v>
      </c>
      <c r="D62" s="20">
        <f t="shared" ref="D62:H62" si="31">D63</f>
        <v>246900</v>
      </c>
      <c r="E62" s="20">
        <f t="shared" si="31"/>
        <v>0</v>
      </c>
      <c r="F62" s="20">
        <f t="shared" si="31"/>
        <v>0</v>
      </c>
      <c r="G62" s="20">
        <f t="shared" si="31"/>
        <v>0</v>
      </c>
      <c r="H62" s="20">
        <f t="shared" si="31"/>
        <v>0</v>
      </c>
      <c r="I62" s="19">
        <f t="shared" si="2"/>
        <v>246900</v>
      </c>
      <c r="J62" s="20">
        <f>J63</f>
        <v>0</v>
      </c>
      <c r="K62" s="20">
        <f>K63</f>
        <v>246900</v>
      </c>
      <c r="L62" s="20">
        <f>L63</f>
        <v>0</v>
      </c>
      <c r="M62" s="20">
        <f>M63</f>
        <v>0</v>
      </c>
      <c r="N62" s="20">
        <f>N63</f>
        <v>0</v>
      </c>
      <c r="O62" s="20">
        <f t="shared" si="3"/>
        <v>246900</v>
      </c>
    </row>
    <row r="63" spans="1:15" ht="90" hidden="1" x14ac:dyDescent="0.35">
      <c r="A63" s="7" t="s">
        <v>267</v>
      </c>
      <c r="B63" s="8" t="s">
        <v>268</v>
      </c>
      <c r="C63" s="20">
        <v>0</v>
      </c>
      <c r="D63" s="20">
        <v>246900</v>
      </c>
      <c r="E63" s="20">
        <v>0</v>
      </c>
      <c r="F63" s="20">
        <v>0</v>
      </c>
      <c r="G63" s="20">
        <v>0</v>
      </c>
      <c r="H63" s="20">
        <v>0</v>
      </c>
      <c r="I63" s="19">
        <f t="shared" si="2"/>
        <v>246900</v>
      </c>
      <c r="J63" s="20">
        <v>0</v>
      </c>
      <c r="K63" s="20">
        <v>246900</v>
      </c>
      <c r="L63" s="20">
        <v>0</v>
      </c>
      <c r="M63" s="20">
        <v>0</v>
      </c>
      <c r="N63" s="20">
        <v>0</v>
      </c>
      <c r="O63" s="20">
        <f t="shared" si="3"/>
        <v>246900</v>
      </c>
    </row>
    <row r="64" spans="1:15" hidden="1" x14ac:dyDescent="0.35">
      <c r="A64" s="5" t="s">
        <v>106</v>
      </c>
      <c r="B64" s="6" t="s">
        <v>107</v>
      </c>
      <c r="C64" s="19">
        <f t="shared" ref="C64:H64" si="32">C65</f>
        <v>48500</v>
      </c>
      <c r="D64" s="19">
        <f t="shared" si="32"/>
        <v>0</v>
      </c>
      <c r="E64" s="19">
        <f t="shared" si="32"/>
        <v>0</v>
      </c>
      <c r="F64" s="19">
        <f t="shared" si="32"/>
        <v>0</v>
      </c>
      <c r="G64" s="19">
        <f t="shared" si="32"/>
        <v>0</v>
      </c>
      <c r="H64" s="19">
        <f t="shared" si="32"/>
        <v>0</v>
      </c>
      <c r="I64" s="19">
        <f t="shared" si="2"/>
        <v>48500</v>
      </c>
      <c r="J64" s="19">
        <f>J65</f>
        <v>48500</v>
      </c>
      <c r="K64" s="19">
        <f>K65</f>
        <v>0</v>
      </c>
      <c r="L64" s="19">
        <f>L65</f>
        <v>0</v>
      </c>
      <c r="M64" s="19">
        <f>M65</f>
        <v>0</v>
      </c>
      <c r="N64" s="19">
        <f>N65</f>
        <v>0</v>
      </c>
      <c r="O64" s="19">
        <f t="shared" si="3"/>
        <v>48500</v>
      </c>
    </row>
    <row r="65" spans="1:15" hidden="1" x14ac:dyDescent="0.35">
      <c r="A65" s="7" t="s">
        <v>108</v>
      </c>
      <c r="B65" s="8" t="s">
        <v>109</v>
      </c>
      <c r="C65" s="20">
        <f t="shared" ref="C65:H65" si="33">C66+C67+C69</f>
        <v>48500</v>
      </c>
      <c r="D65" s="20">
        <f t="shared" si="33"/>
        <v>0</v>
      </c>
      <c r="E65" s="20">
        <f t="shared" si="33"/>
        <v>0</v>
      </c>
      <c r="F65" s="20">
        <f t="shared" si="33"/>
        <v>0</v>
      </c>
      <c r="G65" s="20">
        <f t="shared" si="33"/>
        <v>0</v>
      </c>
      <c r="H65" s="20">
        <f t="shared" si="33"/>
        <v>0</v>
      </c>
      <c r="I65" s="19">
        <f t="shared" si="2"/>
        <v>48500</v>
      </c>
      <c r="J65" s="20">
        <f>J66+J67+J69</f>
        <v>48500</v>
      </c>
      <c r="K65" s="20">
        <f>K66+K67+K69</f>
        <v>0</v>
      </c>
      <c r="L65" s="20">
        <f>L66+L67+L69</f>
        <v>0</v>
      </c>
      <c r="M65" s="20">
        <f>M66+M67+M69</f>
        <v>0</v>
      </c>
      <c r="N65" s="20">
        <f>N66+N67+N69</f>
        <v>0</v>
      </c>
      <c r="O65" s="20">
        <f t="shared" si="3"/>
        <v>48500</v>
      </c>
    </row>
    <row r="66" spans="1:15" ht="36" hidden="1" x14ac:dyDescent="0.35">
      <c r="A66" s="7" t="s">
        <v>110</v>
      </c>
      <c r="B66" s="8" t="s">
        <v>111</v>
      </c>
      <c r="C66" s="20">
        <v>47400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19">
        <f t="shared" si="2"/>
        <v>47400</v>
      </c>
      <c r="J66" s="20">
        <v>47400</v>
      </c>
      <c r="K66" s="20">
        <v>0</v>
      </c>
      <c r="L66" s="20">
        <v>0</v>
      </c>
      <c r="M66" s="20">
        <v>0</v>
      </c>
      <c r="N66" s="20">
        <v>0</v>
      </c>
      <c r="O66" s="20">
        <f t="shared" si="3"/>
        <v>47400</v>
      </c>
    </row>
    <row r="67" spans="1:15" hidden="1" x14ac:dyDescent="0.35">
      <c r="A67" s="7" t="s">
        <v>245</v>
      </c>
      <c r="B67" s="8" t="s">
        <v>246</v>
      </c>
      <c r="C67" s="20">
        <f t="shared" ref="C67:H67" si="34">C68</f>
        <v>300</v>
      </c>
      <c r="D67" s="20">
        <f t="shared" si="34"/>
        <v>0</v>
      </c>
      <c r="E67" s="20">
        <f t="shared" si="34"/>
        <v>0</v>
      </c>
      <c r="F67" s="20">
        <f t="shared" si="34"/>
        <v>0</v>
      </c>
      <c r="G67" s="20">
        <f t="shared" si="34"/>
        <v>0</v>
      </c>
      <c r="H67" s="20">
        <f t="shared" si="34"/>
        <v>0</v>
      </c>
      <c r="I67" s="19">
        <f t="shared" si="2"/>
        <v>300</v>
      </c>
      <c r="J67" s="20">
        <f>J68</f>
        <v>300</v>
      </c>
      <c r="K67" s="20">
        <f>K68</f>
        <v>0</v>
      </c>
      <c r="L67" s="20">
        <f>L68</f>
        <v>0</v>
      </c>
      <c r="M67" s="20">
        <f>M68</f>
        <v>0</v>
      </c>
      <c r="N67" s="20">
        <f>N68</f>
        <v>0</v>
      </c>
      <c r="O67" s="20">
        <f t="shared" si="3"/>
        <v>300</v>
      </c>
    </row>
    <row r="68" spans="1:15" hidden="1" x14ac:dyDescent="0.35">
      <c r="A68" s="7" t="s">
        <v>247</v>
      </c>
      <c r="B68" s="8" t="s">
        <v>248</v>
      </c>
      <c r="C68" s="20">
        <v>300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19">
        <f t="shared" si="2"/>
        <v>300</v>
      </c>
      <c r="J68" s="20">
        <v>300</v>
      </c>
      <c r="K68" s="20">
        <v>0</v>
      </c>
      <c r="L68" s="20">
        <v>0</v>
      </c>
      <c r="M68" s="20">
        <v>0</v>
      </c>
      <c r="N68" s="20">
        <v>0</v>
      </c>
      <c r="O68" s="20">
        <f t="shared" si="3"/>
        <v>300</v>
      </c>
    </row>
    <row r="69" spans="1:15" ht="36" hidden="1" x14ac:dyDescent="0.35">
      <c r="A69" s="7" t="s">
        <v>249</v>
      </c>
      <c r="B69" s="8" t="s">
        <v>250</v>
      </c>
      <c r="C69" s="20">
        <v>800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19">
        <f t="shared" si="2"/>
        <v>800</v>
      </c>
      <c r="J69" s="20">
        <v>800</v>
      </c>
      <c r="K69" s="20">
        <v>0</v>
      </c>
      <c r="L69" s="20">
        <v>0</v>
      </c>
      <c r="M69" s="20">
        <v>0</v>
      </c>
      <c r="N69" s="20">
        <v>0</v>
      </c>
      <c r="O69" s="20">
        <f t="shared" si="3"/>
        <v>800</v>
      </c>
    </row>
    <row r="70" spans="1:15" ht="34.799999999999997" hidden="1" x14ac:dyDescent="0.35">
      <c r="A70" s="5" t="s">
        <v>112</v>
      </c>
      <c r="B70" s="6" t="s">
        <v>113</v>
      </c>
      <c r="C70" s="19">
        <f t="shared" ref="C70:H70" si="35">C71+C74</f>
        <v>5282000</v>
      </c>
      <c r="D70" s="19">
        <f t="shared" si="35"/>
        <v>0</v>
      </c>
      <c r="E70" s="19">
        <f t="shared" si="35"/>
        <v>0</v>
      </c>
      <c r="F70" s="19">
        <f t="shared" si="35"/>
        <v>0</v>
      </c>
      <c r="G70" s="19">
        <f t="shared" si="35"/>
        <v>0</v>
      </c>
      <c r="H70" s="19">
        <f t="shared" si="35"/>
        <v>0</v>
      </c>
      <c r="I70" s="19">
        <f t="shared" si="2"/>
        <v>5282000</v>
      </c>
      <c r="J70" s="19">
        <f>J71+J74</f>
        <v>5314700</v>
      </c>
      <c r="K70" s="19">
        <f>K71+K74</f>
        <v>0</v>
      </c>
      <c r="L70" s="19">
        <f>L71+L74</f>
        <v>0</v>
      </c>
      <c r="M70" s="19">
        <f>M71+M74</f>
        <v>0</v>
      </c>
      <c r="N70" s="19">
        <f>N71+N74</f>
        <v>0</v>
      </c>
      <c r="O70" s="19">
        <f t="shared" si="3"/>
        <v>5314700</v>
      </c>
    </row>
    <row r="71" spans="1:15" hidden="1" x14ac:dyDescent="0.35">
      <c r="A71" s="7" t="s">
        <v>114</v>
      </c>
      <c r="B71" s="8" t="s">
        <v>115</v>
      </c>
      <c r="C71" s="20">
        <f t="shared" ref="C71:H72" si="36">C72</f>
        <v>4486000</v>
      </c>
      <c r="D71" s="20">
        <f t="shared" si="36"/>
        <v>0</v>
      </c>
      <c r="E71" s="20">
        <f t="shared" si="36"/>
        <v>0</v>
      </c>
      <c r="F71" s="20">
        <f t="shared" si="36"/>
        <v>0</v>
      </c>
      <c r="G71" s="20">
        <f t="shared" si="36"/>
        <v>0</v>
      </c>
      <c r="H71" s="20">
        <f t="shared" si="36"/>
        <v>0</v>
      </c>
      <c r="I71" s="19">
        <f t="shared" si="2"/>
        <v>4486000</v>
      </c>
      <c r="J71" s="20">
        <f t="shared" ref="J71:N72" si="37">J72</f>
        <v>4499700</v>
      </c>
      <c r="K71" s="20">
        <f t="shared" si="37"/>
        <v>0</v>
      </c>
      <c r="L71" s="20">
        <f t="shared" si="37"/>
        <v>0</v>
      </c>
      <c r="M71" s="20">
        <f t="shared" si="37"/>
        <v>0</v>
      </c>
      <c r="N71" s="20">
        <f t="shared" si="37"/>
        <v>0</v>
      </c>
      <c r="O71" s="20">
        <f t="shared" si="3"/>
        <v>4499700</v>
      </c>
    </row>
    <row r="72" spans="1:15" hidden="1" x14ac:dyDescent="0.35">
      <c r="A72" s="7" t="s">
        <v>116</v>
      </c>
      <c r="B72" s="8" t="s">
        <v>117</v>
      </c>
      <c r="C72" s="20">
        <f t="shared" si="36"/>
        <v>4486000</v>
      </c>
      <c r="D72" s="20">
        <f t="shared" si="36"/>
        <v>0</v>
      </c>
      <c r="E72" s="20">
        <f t="shared" si="36"/>
        <v>0</v>
      </c>
      <c r="F72" s="20">
        <f t="shared" si="36"/>
        <v>0</v>
      </c>
      <c r="G72" s="20">
        <f t="shared" si="36"/>
        <v>0</v>
      </c>
      <c r="H72" s="20">
        <f t="shared" si="36"/>
        <v>0</v>
      </c>
      <c r="I72" s="19">
        <f t="shared" si="2"/>
        <v>4486000</v>
      </c>
      <c r="J72" s="20">
        <f t="shared" si="37"/>
        <v>4499700</v>
      </c>
      <c r="K72" s="20">
        <f t="shared" si="37"/>
        <v>0</v>
      </c>
      <c r="L72" s="20">
        <f t="shared" si="37"/>
        <v>0</v>
      </c>
      <c r="M72" s="20">
        <f t="shared" si="37"/>
        <v>0</v>
      </c>
      <c r="N72" s="20">
        <f t="shared" si="37"/>
        <v>0</v>
      </c>
      <c r="O72" s="20">
        <f t="shared" si="3"/>
        <v>4499700</v>
      </c>
    </row>
    <row r="73" spans="1:15" ht="36" hidden="1" x14ac:dyDescent="0.35">
      <c r="A73" s="7" t="s">
        <v>118</v>
      </c>
      <c r="B73" s="8" t="s">
        <v>119</v>
      </c>
      <c r="C73" s="20">
        <v>4486000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19">
        <f t="shared" si="2"/>
        <v>4486000</v>
      </c>
      <c r="J73" s="20">
        <v>4499700</v>
      </c>
      <c r="K73" s="20">
        <v>0</v>
      </c>
      <c r="L73" s="20">
        <v>0</v>
      </c>
      <c r="M73" s="20">
        <v>0</v>
      </c>
      <c r="N73" s="20">
        <v>0</v>
      </c>
      <c r="O73" s="20">
        <f t="shared" si="3"/>
        <v>4499700</v>
      </c>
    </row>
    <row r="74" spans="1:15" hidden="1" x14ac:dyDescent="0.35">
      <c r="A74" s="7" t="s">
        <v>120</v>
      </c>
      <c r="B74" s="8" t="s">
        <v>121</v>
      </c>
      <c r="C74" s="20">
        <f>C75</f>
        <v>796000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19">
        <f t="shared" si="2"/>
        <v>796000</v>
      </c>
      <c r="J74" s="20">
        <f t="shared" ref="J74:N75" si="38">J75</f>
        <v>815000</v>
      </c>
      <c r="K74" s="20">
        <f t="shared" si="38"/>
        <v>0</v>
      </c>
      <c r="L74" s="20">
        <f t="shared" si="38"/>
        <v>0</v>
      </c>
      <c r="M74" s="20">
        <f t="shared" si="38"/>
        <v>0</v>
      </c>
      <c r="N74" s="20">
        <f t="shared" si="38"/>
        <v>0</v>
      </c>
      <c r="O74" s="20">
        <f t="shared" si="3"/>
        <v>815000</v>
      </c>
    </row>
    <row r="75" spans="1:15" ht="36" hidden="1" x14ac:dyDescent="0.35">
      <c r="A75" s="7" t="s">
        <v>122</v>
      </c>
      <c r="B75" s="8" t="s">
        <v>123</v>
      </c>
      <c r="C75" s="20">
        <f>C76</f>
        <v>796000</v>
      </c>
      <c r="D75" s="20">
        <f>D76</f>
        <v>0</v>
      </c>
      <c r="E75" s="20">
        <f>E76</f>
        <v>0</v>
      </c>
      <c r="F75" s="20">
        <f>F76</f>
        <v>0</v>
      </c>
      <c r="G75" s="20">
        <f>G76</f>
        <v>0</v>
      </c>
      <c r="H75" s="20">
        <f>H76</f>
        <v>0</v>
      </c>
      <c r="I75" s="19">
        <f t="shared" si="2"/>
        <v>796000</v>
      </c>
      <c r="J75" s="20">
        <f t="shared" si="38"/>
        <v>815000</v>
      </c>
      <c r="K75" s="20">
        <f t="shared" si="38"/>
        <v>0</v>
      </c>
      <c r="L75" s="20">
        <f t="shared" si="38"/>
        <v>0</v>
      </c>
      <c r="M75" s="20">
        <f t="shared" si="38"/>
        <v>0</v>
      </c>
      <c r="N75" s="20">
        <f t="shared" si="38"/>
        <v>0</v>
      </c>
      <c r="O75" s="20">
        <f t="shared" si="3"/>
        <v>815000</v>
      </c>
    </row>
    <row r="76" spans="1:15" ht="36" hidden="1" x14ac:dyDescent="0.35">
      <c r="A76" s="7" t="s">
        <v>124</v>
      </c>
      <c r="B76" s="8" t="s">
        <v>125</v>
      </c>
      <c r="C76" s="20">
        <v>796000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19">
        <f t="shared" ref="I76:I139" si="39">C76+D76+E76+F76+G76+H76</f>
        <v>796000</v>
      </c>
      <c r="J76" s="20">
        <v>815000</v>
      </c>
      <c r="K76" s="20">
        <v>0</v>
      </c>
      <c r="L76" s="20">
        <v>0</v>
      </c>
      <c r="M76" s="20">
        <v>0</v>
      </c>
      <c r="N76" s="20">
        <v>0</v>
      </c>
      <c r="O76" s="20">
        <f t="shared" ref="O76:O139" si="40">J76+K76+L76+M76+N76</f>
        <v>815000</v>
      </c>
    </row>
    <row r="77" spans="1:15" ht="34.799999999999997" hidden="1" x14ac:dyDescent="0.35">
      <c r="A77" s="5" t="s">
        <v>126</v>
      </c>
      <c r="B77" s="6" t="s">
        <v>127</v>
      </c>
      <c r="C77" s="19">
        <f t="shared" ref="C77:H77" si="41">C78+C81</f>
        <v>365500</v>
      </c>
      <c r="D77" s="19">
        <f t="shared" si="41"/>
        <v>0</v>
      </c>
      <c r="E77" s="19">
        <f t="shared" si="41"/>
        <v>0</v>
      </c>
      <c r="F77" s="19">
        <f t="shared" si="41"/>
        <v>0</v>
      </c>
      <c r="G77" s="19">
        <f t="shared" si="41"/>
        <v>0</v>
      </c>
      <c r="H77" s="19">
        <f t="shared" si="41"/>
        <v>0</v>
      </c>
      <c r="I77" s="19">
        <f t="shared" si="39"/>
        <v>365500</v>
      </c>
      <c r="J77" s="19">
        <f>J78+J81</f>
        <v>95500</v>
      </c>
      <c r="K77" s="19">
        <f>K78+K81</f>
        <v>0</v>
      </c>
      <c r="L77" s="19">
        <f>L78+L81</f>
        <v>0</v>
      </c>
      <c r="M77" s="19">
        <f>M78+M81</f>
        <v>0</v>
      </c>
      <c r="N77" s="19">
        <f>N78+N81</f>
        <v>0</v>
      </c>
      <c r="O77" s="19">
        <f t="shared" si="40"/>
        <v>95500</v>
      </c>
    </row>
    <row r="78" spans="1:15" ht="90" hidden="1" x14ac:dyDescent="0.35">
      <c r="A78" s="7" t="s">
        <v>128</v>
      </c>
      <c r="B78" s="8" t="s">
        <v>129</v>
      </c>
      <c r="C78" s="20">
        <f t="shared" ref="C78:H78" si="42">C79</f>
        <v>340000</v>
      </c>
      <c r="D78" s="20">
        <f t="shared" si="42"/>
        <v>0</v>
      </c>
      <c r="E78" s="20">
        <f t="shared" si="42"/>
        <v>0</v>
      </c>
      <c r="F78" s="20">
        <f t="shared" si="42"/>
        <v>0</v>
      </c>
      <c r="G78" s="20">
        <f t="shared" si="42"/>
        <v>0</v>
      </c>
      <c r="H78" s="20">
        <f t="shared" si="42"/>
        <v>0</v>
      </c>
      <c r="I78" s="19">
        <f t="shared" si="39"/>
        <v>340000</v>
      </c>
      <c r="J78" s="20">
        <f>J79</f>
        <v>70000</v>
      </c>
      <c r="K78" s="20">
        <f>K79</f>
        <v>0</v>
      </c>
      <c r="L78" s="20">
        <f>L79</f>
        <v>0</v>
      </c>
      <c r="M78" s="20">
        <f>M79</f>
        <v>0</v>
      </c>
      <c r="N78" s="20">
        <f>N79</f>
        <v>0</v>
      </c>
      <c r="O78" s="20">
        <f t="shared" si="40"/>
        <v>70000</v>
      </c>
    </row>
    <row r="79" spans="1:15" ht="108" hidden="1" x14ac:dyDescent="0.35">
      <c r="A79" s="7" t="s">
        <v>130</v>
      </c>
      <c r="B79" s="8" t="s">
        <v>131</v>
      </c>
      <c r="C79" s="20">
        <v>340000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19">
        <f t="shared" si="39"/>
        <v>340000</v>
      </c>
      <c r="J79" s="20">
        <v>70000</v>
      </c>
      <c r="K79" s="20">
        <v>0</v>
      </c>
      <c r="L79" s="20">
        <v>0</v>
      </c>
      <c r="M79" s="20">
        <v>0</v>
      </c>
      <c r="N79" s="20">
        <v>0</v>
      </c>
      <c r="O79" s="20">
        <f t="shared" si="40"/>
        <v>70000</v>
      </c>
    </row>
    <row r="80" spans="1:15" ht="90" hidden="1" x14ac:dyDescent="0.35">
      <c r="A80" s="7" t="s">
        <v>269</v>
      </c>
      <c r="B80" s="8" t="s">
        <v>270</v>
      </c>
      <c r="C80" s="20">
        <v>0</v>
      </c>
      <c r="D80" s="20">
        <v>340000</v>
      </c>
      <c r="E80" s="20">
        <v>0</v>
      </c>
      <c r="F80" s="20">
        <v>0</v>
      </c>
      <c r="G80" s="20">
        <v>0</v>
      </c>
      <c r="H80" s="20">
        <v>0</v>
      </c>
      <c r="I80" s="19">
        <f t="shared" si="39"/>
        <v>340000</v>
      </c>
      <c r="J80" s="20">
        <v>0</v>
      </c>
      <c r="K80" s="20">
        <v>70000</v>
      </c>
      <c r="L80" s="20">
        <v>0</v>
      </c>
      <c r="M80" s="20">
        <v>0</v>
      </c>
      <c r="N80" s="20">
        <v>0</v>
      </c>
      <c r="O80" s="20">
        <f t="shared" si="40"/>
        <v>70000</v>
      </c>
    </row>
    <row r="81" spans="1:15" ht="36" hidden="1" x14ac:dyDescent="0.35">
      <c r="A81" s="7" t="s">
        <v>132</v>
      </c>
      <c r="B81" s="8" t="s">
        <v>133</v>
      </c>
      <c r="C81" s="20">
        <f t="shared" ref="C81:H81" si="43">C82+C84</f>
        <v>25500</v>
      </c>
      <c r="D81" s="20">
        <f t="shared" si="43"/>
        <v>0</v>
      </c>
      <c r="E81" s="20">
        <f t="shared" si="43"/>
        <v>0</v>
      </c>
      <c r="F81" s="20">
        <f t="shared" si="43"/>
        <v>0</v>
      </c>
      <c r="G81" s="20">
        <f t="shared" si="43"/>
        <v>0</v>
      </c>
      <c r="H81" s="20">
        <f t="shared" si="43"/>
        <v>0</v>
      </c>
      <c r="I81" s="19">
        <f t="shared" si="39"/>
        <v>25500</v>
      </c>
      <c r="J81" s="20">
        <f>J82+J84</f>
        <v>25500</v>
      </c>
      <c r="K81" s="20">
        <f>K82+K84</f>
        <v>0</v>
      </c>
      <c r="L81" s="20">
        <f>L82+L84</f>
        <v>0</v>
      </c>
      <c r="M81" s="20">
        <f>M82+M84</f>
        <v>0</v>
      </c>
      <c r="N81" s="20">
        <f>N82+N84</f>
        <v>0</v>
      </c>
      <c r="O81" s="20">
        <f t="shared" si="40"/>
        <v>25500</v>
      </c>
    </row>
    <row r="82" spans="1:15" ht="36" hidden="1" x14ac:dyDescent="0.35">
      <c r="A82" s="7" t="s">
        <v>134</v>
      </c>
      <c r="B82" s="8" t="s">
        <v>135</v>
      </c>
      <c r="C82" s="20">
        <f t="shared" ref="C82:H82" si="44">C83</f>
        <v>12700</v>
      </c>
      <c r="D82" s="20">
        <f t="shared" si="44"/>
        <v>0</v>
      </c>
      <c r="E82" s="20">
        <f t="shared" si="44"/>
        <v>0</v>
      </c>
      <c r="F82" s="20">
        <f t="shared" si="44"/>
        <v>0</v>
      </c>
      <c r="G82" s="20">
        <f t="shared" si="44"/>
        <v>0</v>
      </c>
      <c r="H82" s="20">
        <f t="shared" si="44"/>
        <v>0</v>
      </c>
      <c r="I82" s="19">
        <f t="shared" si="39"/>
        <v>12700</v>
      </c>
      <c r="J82" s="20">
        <f>J83</f>
        <v>12700</v>
      </c>
      <c r="K82" s="20">
        <f>K83</f>
        <v>0</v>
      </c>
      <c r="L82" s="20">
        <f>L83</f>
        <v>0</v>
      </c>
      <c r="M82" s="20">
        <f>M83</f>
        <v>0</v>
      </c>
      <c r="N82" s="20">
        <f>N83</f>
        <v>0</v>
      </c>
      <c r="O82" s="20">
        <f t="shared" si="40"/>
        <v>12700</v>
      </c>
    </row>
    <row r="83" spans="1:15" ht="54" hidden="1" x14ac:dyDescent="0.35">
      <c r="A83" s="7" t="s">
        <v>136</v>
      </c>
      <c r="B83" s="8" t="s">
        <v>137</v>
      </c>
      <c r="C83" s="20">
        <v>12700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19">
        <f t="shared" si="39"/>
        <v>12700</v>
      </c>
      <c r="J83" s="20">
        <v>12700</v>
      </c>
      <c r="K83" s="20">
        <v>0</v>
      </c>
      <c r="L83" s="20">
        <v>0</v>
      </c>
      <c r="M83" s="20">
        <v>0</v>
      </c>
      <c r="N83" s="20">
        <v>0</v>
      </c>
      <c r="O83" s="20">
        <f t="shared" si="40"/>
        <v>12700</v>
      </c>
    </row>
    <row r="84" spans="1:15" ht="54" hidden="1" x14ac:dyDescent="0.35">
      <c r="A84" s="7" t="s">
        <v>138</v>
      </c>
      <c r="B84" s="8" t="s">
        <v>139</v>
      </c>
      <c r="C84" s="20">
        <f t="shared" ref="C84:H84" si="45">C85</f>
        <v>12800</v>
      </c>
      <c r="D84" s="20">
        <f t="shared" si="45"/>
        <v>0</v>
      </c>
      <c r="E84" s="20">
        <f t="shared" si="45"/>
        <v>0</v>
      </c>
      <c r="F84" s="20">
        <f t="shared" si="45"/>
        <v>0</v>
      </c>
      <c r="G84" s="20">
        <f t="shared" si="45"/>
        <v>0</v>
      </c>
      <c r="H84" s="20">
        <f t="shared" si="45"/>
        <v>0</v>
      </c>
      <c r="I84" s="19">
        <f t="shared" si="39"/>
        <v>12800</v>
      </c>
      <c r="J84" s="20">
        <f>J85</f>
        <v>12800</v>
      </c>
      <c r="K84" s="20">
        <f>K85</f>
        <v>0</v>
      </c>
      <c r="L84" s="20">
        <f>L85</f>
        <v>0</v>
      </c>
      <c r="M84" s="20">
        <f>M85</f>
        <v>0</v>
      </c>
      <c r="N84" s="20">
        <f>N85</f>
        <v>0</v>
      </c>
      <c r="O84" s="20">
        <f t="shared" si="40"/>
        <v>12800</v>
      </c>
    </row>
    <row r="85" spans="1:15" ht="54" hidden="1" x14ac:dyDescent="0.35">
      <c r="A85" s="7" t="s">
        <v>140</v>
      </c>
      <c r="B85" s="8" t="s">
        <v>141</v>
      </c>
      <c r="C85" s="20">
        <v>12800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19">
        <f t="shared" si="39"/>
        <v>12800</v>
      </c>
      <c r="J85" s="20">
        <v>12800</v>
      </c>
      <c r="K85" s="20">
        <v>0</v>
      </c>
      <c r="L85" s="20">
        <v>0</v>
      </c>
      <c r="M85" s="20">
        <v>0</v>
      </c>
      <c r="N85" s="20">
        <v>0</v>
      </c>
      <c r="O85" s="20">
        <f t="shared" si="40"/>
        <v>12800</v>
      </c>
    </row>
    <row r="86" spans="1:15" hidden="1" x14ac:dyDescent="0.35">
      <c r="A86" s="5" t="s">
        <v>142</v>
      </c>
      <c r="B86" s="6" t="s">
        <v>143</v>
      </c>
      <c r="C86" s="19">
        <f t="shared" ref="C86:H86" si="46">C87+C90</f>
        <v>119000</v>
      </c>
      <c r="D86" s="19">
        <f t="shared" si="46"/>
        <v>0</v>
      </c>
      <c r="E86" s="19">
        <f t="shared" si="46"/>
        <v>0</v>
      </c>
      <c r="F86" s="19">
        <f t="shared" si="46"/>
        <v>0</v>
      </c>
      <c r="G86" s="19">
        <f t="shared" si="46"/>
        <v>0</v>
      </c>
      <c r="H86" s="19">
        <f t="shared" si="46"/>
        <v>0</v>
      </c>
      <c r="I86" s="19">
        <f t="shared" si="39"/>
        <v>119000</v>
      </c>
      <c r="J86" s="19">
        <f>J87+J90</f>
        <v>119000</v>
      </c>
      <c r="K86" s="19">
        <f>K87+K90</f>
        <v>0</v>
      </c>
      <c r="L86" s="19">
        <f>L87+L90</f>
        <v>0</v>
      </c>
      <c r="M86" s="19">
        <f>M87+M90</f>
        <v>0</v>
      </c>
      <c r="N86" s="19">
        <f>N87+N90</f>
        <v>0</v>
      </c>
      <c r="O86" s="19">
        <f t="shared" si="40"/>
        <v>119000</v>
      </c>
    </row>
    <row r="87" spans="1:15" ht="108" hidden="1" x14ac:dyDescent="0.35">
      <c r="A87" s="7" t="s">
        <v>144</v>
      </c>
      <c r="B87" s="8" t="s">
        <v>145</v>
      </c>
      <c r="C87" s="20">
        <f t="shared" ref="C87:H88" si="47">C88</f>
        <v>36000</v>
      </c>
      <c r="D87" s="20">
        <f t="shared" si="47"/>
        <v>0</v>
      </c>
      <c r="E87" s="20">
        <f t="shared" si="47"/>
        <v>0</v>
      </c>
      <c r="F87" s="20">
        <f t="shared" si="47"/>
        <v>0</v>
      </c>
      <c r="G87" s="20">
        <f t="shared" si="47"/>
        <v>0</v>
      </c>
      <c r="H87" s="20">
        <f t="shared" si="47"/>
        <v>0</v>
      </c>
      <c r="I87" s="19">
        <f t="shared" si="39"/>
        <v>36000</v>
      </c>
      <c r="J87" s="20">
        <f t="shared" ref="J87:N88" si="48">J88</f>
        <v>36000</v>
      </c>
      <c r="K87" s="20">
        <f t="shared" si="48"/>
        <v>0</v>
      </c>
      <c r="L87" s="20">
        <f t="shared" si="48"/>
        <v>0</v>
      </c>
      <c r="M87" s="20">
        <f t="shared" si="48"/>
        <v>0</v>
      </c>
      <c r="N87" s="20">
        <f t="shared" si="48"/>
        <v>0</v>
      </c>
      <c r="O87" s="20">
        <f t="shared" si="40"/>
        <v>36000</v>
      </c>
    </row>
    <row r="88" spans="1:15" ht="72" hidden="1" x14ac:dyDescent="0.35">
      <c r="A88" s="7" t="s">
        <v>146</v>
      </c>
      <c r="B88" s="8" t="s">
        <v>147</v>
      </c>
      <c r="C88" s="20">
        <f t="shared" si="47"/>
        <v>36000</v>
      </c>
      <c r="D88" s="20">
        <f t="shared" si="47"/>
        <v>0</v>
      </c>
      <c r="E88" s="20">
        <f t="shared" si="47"/>
        <v>0</v>
      </c>
      <c r="F88" s="20">
        <f t="shared" si="47"/>
        <v>0</v>
      </c>
      <c r="G88" s="20">
        <f t="shared" si="47"/>
        <v>0</v>
      </c>
      <c r="H88" s="20">
        <f t="shared" si="47"/>
        <v>0</v>
      </c>
      <c r="I88" s="19">
        <f t="shared" si="39"/>
        <v>36000</v>
      </c>
      <c r="J88" s="20">
        <f t="shared" si="48"/>
        <v>36000</v>
      </c>
      <c r="K88" s="20">
        <f t="shared" si="48"/>
        <v>0</v>
      </c>
      <c r="L88" s="20">
        <f t="shared" si="48"/>
        <v>0</v>
      </c>
      <c r="M88" s="20">
        <f t="shared" si="48"/>
        <v>0</v>
      </c>
      <c r="N88" s="20">
        <f t="shared" si="48"/>
        <v>0</v>
      </c>
      <c r="O88" s="20">
        <f t="shared" si="40"/>
        <v>36000</v>
      </c>
    </row>
    <row r="89" spans="1:15" ht="72" hidden="1" x14ac:dyDescent="0.35">
      <c r="A89" s="7" t="s">
        <v>148</v>
      </c>
      <c r="B89" s="8" t="s">
        <v>149</v>
      </c>
      <c r="C89" s="20">
        <v>36000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19">
        <f t="shared" si="39"/>
        <v>36000</v>
      </c>
      <c r="J89" s="20">
        <v>36000</v>
      </c>
      <c r="K89" s="20">
        <v>0</v>
      </c>
      <c r="L89" s="20">
        <v>0</v>
      </c>
      <c r="M89" s="20">
        <v>0</v>
      </c>
      <c r="N89" s="20">
        <v>0</v>
      </c>
      <c r="O89" s="20">
        <f t="shared" si="40"/>
        <v>36000</v>
      </c>
    </row>
    <row r="90" spans="1:15" hidden="1" x14ac:dyDescent="0.35">
      <c r="A90" s="7" t="s">
        <v>150</v>
      </c>
      <c r="B90" s="8" t="s">
        <v>151</v>
      </c>
      <c r="C90" s="20">
        <f t="shared" ref="C90:H90" si="49">C91</f>
        <v>83000</v>
      </c>
      <c r="D90" s="20">
        <f t="shared" si="49"/>
        <v>0</v>
      </c>
      <c r="E90" s="20">
        <f t="shared" si="49"/>
        <v>0</v>
      </c>
      <c r="F90" s="20">
        <f t="shared" si="49"/>
        <v>0</v>
      </c>
      <c r="G90" s="20">
        <f t="shared" si="49"/>
        <v>0</v>
      </c>
      <c r="H90" s="20">
        <f t="shared" si="49"/>
        <v>0</v>
      </c>
      <c r="I90" s="19">
        <f t="shared" si="39"/>
        <v>83000</v>
      </c>
      <c r="J90" s="20">
        <f>J91</f>
        <v>83000</v>
      </c>
      <c r="K90" s="20">
        <f>K91</f>
        <v>0</v>
      </c>
      <c r="L90" s="20">
        <f>L91</f>
        <v>0</v>
      </c>
      <c r="M90" s="20">
        <f>M91</f>
        <v>0</v>
      </c>
      <c r="N90" s="20">
        <f>N91</f>
        <v>0</v>
      </c>
      <c r="O90" s="20">
        <f t="shared" si="40"/>
        <v>83000</v>
      </c>
    </row>
    <row r="91" spans="1:15" ht="90" hidden="1" x14ac:dyDescent="0.35">
      <c r="A91" s="7" t="s">
        <v>152</v>
      </c>
      <c r="B91" s="8" t="s">
        <v>153</v>
      </c>
      <c r="C91" s="20">
        <v>83000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19">
        <f t="shared" si="39"/>
        <v>83000</v>
      </c>
      <c r="J91" s="20">
        <v>83000</v>
      </c>
      <c r="K91" s="20">
        <v>0</v>
      </c>
      <c r="L91" s="20">
        <v>0</v>
      </c>
      <c r="M91" s="20">
        <v>0</v>
      </c>
      <c r="N91" s="20">
        <v>0</v>
      </c>
      <c r="O91" s="20">
        <f t="shared" si="40"/>
        <v>83000</v>
      </c>
    </row>
    <row r="92" spans="1:15" ht="89.25" hidden="1" customHeight="1" x14ac:dyDescent="0.35">
      <c r="A92" s="7" t="s">
        <v>285</v>
      </c>
      <c r="B92" s="8" t="s">
        <v>286</v>
      </c>
      <c r="C92" s="20">
        <v>0</v>
      </c>
      <c r="D92" s="20">
        <v>83000</v>
      </c>
      <c r="E92" s="20">
        <v>0</v>
      </c>
      <c r="F92" s="20">
        <v>0</v>
      </c>
      <c r="G92" s="20">
        <v>0</v>
      </c>
      <c r="H92" s="20">
        <v>0</v>
      </c>
      <c r="I92" s="19">
        <f t="shared" si="39"/>
        <v>83000</v>
      </c>
      <c r="J92" s="20"/>
      <c r="K92" s="20">
        <v>83000</v>
      </c>
      <c r="L92" s="20">
        <v>0</v>
      </c>
      <c r="M92" s="20">
        <v>0</v>
      </c>
      <c r="N92" s="20">
        <v>0</v>
      </c>
      <c r="O92" s="20">
        <f t="shared" si="40"/>
        <v>83000</v>
      </c>
    </row>
    <row r="93" spans="1:15" ht="25.5" customHeight="1" x14ac:dyDescent="0.35">
      <c r="A93" s="5" t="s">
        <v>154</v>
      </c>
      <c r="B93" s="6" t="s">
        <v>155</v>
      </c>
      <c r="C93" s="19">
        <f t="shared" ref="C93:H93" si="50">C94</f>
        <v>456951000</v>
      </c>
      <c r="D93" s="19">
        <f t="shared" si="50"/>
        <v>12101067.98</v>
      </c>
      <c r="E93" s="19">
        <f t="shared" si="50"/>
        <v>-13864186.219999999</v>
      </c>
      <c r="F93" s="19">
        <f t="shared" si="50"/>
        <v>223500</v>
      </c>
      <c r="G93" s="19">
        <f t="shared" si="50"/>
        <v>8624400</v>
      </c>
      <c r="H93" s="19">
        <f t="shared" si="50"/>
        <v>-1430430.0099999998</v>
      </c>
      <c r="I93" s="19">
        <f t="shared" si="39"/>
        <v>462605351.75</v>
      </c>
      <c r="J93" s="19">
        <f>J94</f>
        <v>339013900</v>
      </c>
      <c r="K93" s="19">
        <f>K94</f>
        <v>6072497.7600000007</v>
      </c>
      <c r="L93" s="19">
        <f>L94</f>
        <v>-3668400</v>
      </c>
      <c r="M93" s="19">
        <f>M94</f>
        <v>181500</v>
      </c>
      <c r="N93" s="19">
        <f>N94</f>
        <v>6554409.29</v>
      </c>
      <c r="O93" s="19">
        <f t="shared" si="40"/>
        <v>348153907.05000001</v>
      </c>
    </row>
    <row r="94" spans="1:15" ht="34.799999999999997" x14ac:dyDescent="0.35">
      <c r="A94" s="5" t="s">
        <v>156</v>
      </c>
      <c r="B94" s="6" t="s">
        <v>157</v>
      </c>
      <c r="C94" s="19">
        <f t="shared" ref="C94:H94" si="51">C95+C101+C128+C162</f>
        <v>456951000</v>
      </c>
      <c r="D94" s="19">
        <f t="shared" si="51"/>
        <v>12101067.98</v>
      </c>
      <c r="E94" s="19">
        <f t="shared" si="51"/>
        <v>-13864186.219999999</v>
      </c>
      <c r="F94" s="19">
        <f t="shared" si="51"/>
        <v>223500</v>
      </c>
      <c r="G94" s="19">
        <f t="shared" si="51"/>
        <v>8624400</v>
      </c>
      <c r="H94" s="19">
        <f t="shared" si="51"/>
        <v>-1430430.0099999998</v>
      </c>
      <c r="I94" s="19">
        <f t="shared" si="39"/>
        <v>462605351.75</v>
      </c>
      <c r="J94" s="19">
        <f>J95+J101+J128+J162</f>
        <v>339013900</v>
      </c>
      <c r="K94" s="19">
        <f>K95+K101+K128+K162</f>
        <v>6072497.7600000007</v>
      </c>
      <c r="L94" s="19">
        <f>L95+L101+L128+L162</f>
        <v>-3668400</v>
      </c>
      <c r="M94" s="19">
        <f>M95+M101+M128+M162</f>
        <v>181500</v>
      </c>
      <c r="N94" s="19">
        <f>N95+N101+N128+N162</f>
        <v>6554409.29</v>
      </c>
      <c r="O94" s="19">
        <f t="shared" si="40"/>
        <v>348153907.05000001</v>
      </c>
    </row>
    <row r="95" spans="1:15" hidden="1" x14ac:dyDescent="0.35">
      <c r="A95" s="7" t="s">
        <v>158</v>
      </c>
      <c r="B95" s="8" t="s">
        <v>159</v>
      </c>
      <c r="C95" s="20">
        <f t="shared" ref="C95:H95" si="52">C96+C98</f>
        <v>114134200</v>
      </c>
      <c r="D95" s="20">
        <f t="shared" si="52"/>
        <v>0</v>
      </c>
      <c r="E95" s="20">
        <f t="shared" si="52"/>
        <v>-5853500</v>
      </c>
      <c r="F95" s="20">
        <f t="shared" si="52"/>
        <v>0</v>
      </c>
      <c r="G95" s="20">
        <f t="shared" si="52"/>
        <v>0</v>
      </c>
      <c r="H95" s="20">
        <f t="shared" si="52"/>
        <v>0</v>
      </c>
      <c r="I95" s="20">
        <f t="shared" si="39"/>
        <v>108280700</v>
      </c>
      <c r="J95" s="20">
        <f>J96+J98</f>
        <v>115065400</v>
      </c>
      <c r="K95" s="20">
        <f>K96+K98</f>
        <v>0</v>
      </c>
      <c r="L95" s="20">
        <f>L96+L98</f>
        <v>0</v>
      </c>
      <c r="M95" s="20">
        <f>M96+M98</f>
        <v>0</v>
      </c>
      <c r="N95" s="20">
        <f>N96+N98</f>
        <v>0</v>
      </c>
      <c r="O95" s="20">
        <f t="shared" si="40"/>
        <v>115065400</v>
      </c>
    </row>
    <row r="96" spans="1:15" ht="27" hidden="1" customHeight="1" x14ac:dyDescent="0.35">
      <c r="A96" s="7" t="s">
        <v>160</v>
      </c>
      <c r="B96" s="8" t="s">
        <v>161</v>
      </c>
      <c r="C96" s="20">
        <f t="shared" ref="C96:H96" si="53">C97</f>
        <v>108280700</v>
      </c>
      <c r="D96" s="20">
        <f t="shared" si="53"/>
        <v>0</v>
      </c>
      <c r="E96" s="20">
        <f t="shared" si="53"/>
        <v>0</v>
      </c>
      <c r="F96" s="20">
        <f t="shared" si="53"/>
        <v>0</v>
      </c>
      <c r="G96" s="20">
        <f t="shared" si="53"/>
        <v>0</v>
      </c>
      <c r="H96" s="20">
        <f t="shared" si="53"/>
        <v>0</v>
      </c>
      <c r="I96" s="20">
        <f t="shared" si="39"/>
        <v>108280700</v>
      </c>
      <c r="J96" s="20">
        <f>J97</f>
        <v>115065400</v>
      </c>
      <c r="K96" s="20">
        <f>K97</f>
        <v>0</v>
      </c>
      <c r="L96" s="20">
        <f>L97</f>
        <v>0</v>
      </c>
      <c r="M96" s="20">
        <f>M97</f>
        <v>0</v>
      </c>
      <c r="N96" s="20">
        <f>N97</f>
        <v>0</v>
      </c>
      <c r="O96" s="20">
        <f t="shared" si="40"/>
        <v>115065400</v>
      </c>
    </row>
    <row r="97" spans="1:15" ht="36" hidden="1" x14ac:dyDescent="0.35">
      <c r="A97" s="7" t="s">
        <v>162</v>
      </c>
      <c r="B97" s="8" t="s">
        <v>163</v>
      </c>
      <c r="C97" s="20">
        <v>108280700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f t="shared" si="39"/>
        <v>108280700</v>
      </c>
      <c r="J97" s="20">
        <v>115065400</v>
      </c>
      <c r="K97" s="20">
        <v>0</v>
      </c>
      <c r="L97" s="20">
        <v>0</v>
      </c>
      <c r="M97" s="20">
        <v>0</v>
      </c>
      <c r="N97" s="20">
        <v>0</v>
      </c>
      <c r="O97" s="20">
        <f t="shared" si="40"/>
        <v>115065400</v>
      </c>
    </row>
    <row r="98" spans="1:15" ht="26.25" hidden="1" customHeight="1" x14ac:dyDescent="0.35">
      <c r="A98" s="7" t="s">
        <v>164</v>
      </c>
      <c r="B98" s="8" t="s">
        <v>165</v>
      </c>
      <c r="C98" s="20">
        <f t="shared" ref="C98:H99" si="54">C99</f>
        <v>5853500</v>
      </c>
      <c r="D98" s="20">
        <f t="shared" si="54"/>
        <v>0</v>
      </c>
      <c r="E98" s="20">
        <f t="shared" si="54"/>
        <v>-5853500</v>
      </c>
      <c r="F98" s="20">
        <f t="shared" si="54"/>
        <v>0</v>
      </c>
      <c r="G98" s="20">
        <f t="shared" si="54"/>
        <v>0</v>
      </c>
      <c r="H98" s="20">
        <f t="shared" si="54"/>
        <v>0</v>
      </c>
      <c r="I98" s="20">
        <f t="shared" si="39"/>
        <v>0</v>
      </c>
      <c r="J98" s="20">
        <f t="shared" ref="J98:N99" si="55">J99</f>
        <v>0</v>
      </c>
      <c r="K98" s="20">
        <f t="shared" si="55"/>
        <v>0</v>
      </c>
      <c r="L98" s="20">
        <f t="shared" si="55"/>
        <v>0</v>
      </c>
      <c r="M98" s="20">
        <f t="shared" si="55"/>
        <v>0</v>
      </c>
      <c r="N98" s="20">
        <f t="shared" si="55"/>
        <v>0</v>
      </c>
      <c r="O98" s="20">
        <f t="shared" si="40"/>
        <v>0</v>
      </c>
    </row>
    <row r="99" spans="1:15" ht="25.5" hidden="1" customHeight="1" x14ac:dyDescent="0.35">
      <c r="A99" s="7" t="s">
        <v>166</v>
      </c>
      <c r="B99" s="8" t="s">
        <v>167</v>
      </c>
      <c r="C99" s="20">
        <f t="shared" si="54"/>
        <v>5853500</v>
      </c>
      <c r="D99" s="20">
        <f t="shared" si="54"/>
        <v>0</v>
      </c>
      <c r="E99" s="20">
        <f t="shared" si="54"/>
        <v>-5853500</v>
      </c>
      <c r="F99" s="20">
        <f t="shared" si="54"/>
        <v>0</v>
      </c>
      <c r="G99" s="20">
        <f t="shared" si="54"/>
        <v>0</v>
      </c>
      <c r="H99" s="20">
        <f t="shared" si="54"/>
        <v>0</v>
      </c>
      <c r="I99" s="20">
        <f t="shared" si="39"/>
        <v>0</v>
      </c>
      <c r="J99" s="20">
        <f t="shared" si="55"/>
        <v>0</v>
      </c>
      <c r="K99" s="20">
        <f t="shared" si="55"/>
        <v>0</v>
      </c>
      <c r="L99" s="20">
        <f t="shared" si="55"/>
        <v>0</v>
      </c>
      <c r="M99" s="20">
        <f t="shared" si="55"/>
        <v>0</v>
      </c>
      <c r="N99" s="20">
        <f t="shared" si="55"/>
        <v>0</v>
      </c>
      <c r="O99" s="20">
        <f t="shared" si="40"/>
        <v>0</v>
      </c>
    </row>
    <row r="100" spans="1:15" ht="36" hidden="1" x14ac:dyDescent="0.35">
      <c r="A100" s="7"/>
      <c r="B100" s="9" t="s">
        <v>238</v>
      </c>
      <c r="C100" s="20">
        <v>5853500</v>
      </c>
      <c r="D100" s="20">
        <v>0</v>
      </c>
      <c r="E100" s="20">
        <v>-5853500</v>
      </c>
      <c r="F100" s="20">
        <v>0</v>
      </c>
      <c r="G100" s="20">
        <v>0</v>
      </c>
      <c r="H100" s="20">
        <v>0</v>
      </c>
      <c r="I100" s="20">
        <f t="shared" si="39"/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f t="shared" si="40"/>
        <v>0</v>
      </c>
    </row>
    <row r="101" spans="1:15" ht="36" x14ac:dyDescent="0.35">
      <c r="A101" s="7" t="s">
        <v>168</v>
      </c>
      <c r="B101" s="8" t="s">
        <v>169</v>
      </c>
      <c r="C101" s="20">
        <f>C102+C118+C112+C116+C110</f>
        <v>163001900</v>
      </c>
      <c r="D101" s="20">
        <f>D102+D118+D112+D116+D110+D108+D106</f>
        <v>6325055.4000000004</v>
      </c>
      <c r="E101" s="20">
        <f>E102+E118+E112+E116+E110+E108+E106</f>
        <v>0</v>
      </c>
      <c r="F101" s="20">
        <f>F102+F118+F112+F116+F110+F108+F106</f>
        <v>223500</v>
      </c>
      <c r="G101" s="20">
        <f>G102+G118+G112+G116+G110+G108+G106</f>
        <v>0</v>
      </c>
      <c r="H101" s="20">
        <f>H102+H118+H112+H116+H110+H108+H106</f>
        <v>-1430430.0099999998</v>
      </c>
      <c r="I101" s="20">
        <f t="shared" si="39"/>
        <v>168120025.39000002</v>
      </c>
      <c r="J101" s="20">
        <f>J102+J118+J112+J116+J110</f>
        <v>57547700</v>
      </c>
      <c r="K101" s="20">
        <f>K102+K118+K112+K116+K110+K106</f>
        <v>-77.279999999590217</v>
      </c>
      <c r="L101" s="20">
        <f>L102+L118+L112+L116+L110+L106</f>
        <v>0</v>
      </c>
      <c r="M101" s="20">
        <f>M102+M118+M112+M116+M110+M106</f>
        <v>181500</v>
      </c>
      <c r="N101" s="20">
        <f>N102+N118+N112+N116+N110+N106</f>
        <v>-2069990.71</v>
      </c>
      <c r="O101" s="20">
        <f t="shared" si="40"/>
        <v>55659132.009999998</v>
      </c>
    </row>
    <row r="102" spans="1:15" ht="36" hidden="1" x14ac:dyDescent="0.35">
      <c r="A102" s="7" t="s">
        <v>170</v>
      </c>
      <c r="B102" s="8" t="s">
        <v>171</v>
      </c>
      <c r="C102" s="20">
        <f t="shared" ref="C102:H102" si="56">C103</f>
        <v>105546200</v>
      </c>
      <c r="D102" s="20">
        <f t="shared" si="56"/>
        <v>0</v>
      </c>
      <c r="E102" s="20">
        <f t="shared" si="56"/>
        <v>0</v>
      </c>
      <c r="F102" s="20">
        <f t="shared" si="56"/>
        <v>0</v>
      </c>
      <c r="G102" s="20">
        <f t="shared" si="56"/>
        <v>0</v>
      </c>
      <c r="H102" s="20">
        <f t="shared" si="56"/>
        <v>0</v>
      </c>
      <c r="I102" s="20">
        <f t="shared" si="39"/>
        <v>105546200</v>
      </c>
      <c r="J102" s="20">
        <f>J103</f>
        <v>6279200</v>
      </c>
      <c r="K102" s="20">
        <f>K103</f>
        <v>-6279200</v>
      </c>
      <c r="L102" s="20">
        <f>L103</f>
        <v>0</v>
      </c>
      <c r="M102" s="20">
        <f>M103</f>
        <v>0</v>
      </c>
      <c r="N102" s="20">
        <f>N103</f>
        <v>0</v>
      </c>
      <c r="O102" s="20">
        <f t="shared" si="40"/>
        <v>0</v>
      </c>
    </row>
    <row r="103" spans="1:15" ht="36" hidden="1" x14ac:dyDescent="0.35">
      <c r="A103" s="7" t="s">
        <v>172</v>
      </c>
      <c r="B103" s="8" t="s">
        <v>173</v>
      </c>
      <c r="C103" s="20">
        <f t="shared" ref="C103:H103" si="57">C104+C105</f>
        <v>105546200</v>
      </c>
      <c r="D103" s="20">
        <f t="shared" si="57"/>
        <v>0</v>
      </c>
      <c r="E103" s="20">
        <f t="shared" si="57"/>
        <v>0</v>
      </c>
      <c r="F103" s="20">
        <f t="shared" si="57"/>
        <v>0</v>
      </c>
      <c r="G103" s="20">
        <f t="shared" si="57"/>
        <v>0</v>
      </c>
      <c r="H103" s="20">
        <f t="shared" si="57"/>
        <v>0</v>
      </c>
      <c r="I103" s="20">
        <f t="shared" si="39"/>
        <v>105546200</v>
      </c>
      <c r="J103" s="20">
        <f>J104+J105</f>
        <v>6279200</v>
      </c>
      <c r="K103" s="20">
        <f>K104+K105</f>
        <v>-6279200</v>
      </c>
      <c r="L103" s="20">
        <f>L104+L105</f>
        <v>0</v>
      </c>
      <c r="M103" s="20">
        <f>M104+M105</f>
        <v>0</v>
      </c>
      <c r="N103" s="20">
        <f>N104+N105</f>
        <v>0</v>
      </c>
      <c r="O103" s="20">
        <f t="shared" si="40"/>
        <v>0</v>
      </c>
    </row>
    <row r="104" spans="1:15" ht="54" hidden="1" x14ac:dyDescent="0.35">
      <c r="A104" s="7"/>
      <c r="B104" s="8" t="s">
        <v>229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f t="shared" si="39"/>
        <v>0</v>
      </c>
      <c r="J104" s="20">
        <v>6279200</v>
      </c>
      <c r="K104" s="20">
        <v>-6279200</v>
      </c>
      <c r="L104" s="20">
        <v>0</v>
      </c>
      <c r="M104" s="20">
        <v>0</v>
      </c>
      <c r="N104" s="20">
        <v>0</v>
      </c>
      <c r="O104" s="20">
        <f t="shared" si="40"/>
        <v>0</v>
      </c>
    </row>
    <row r="105" spans="1:15" ht="96" hidden="1" customHeight="1" x14ac:dyDescent="0.35">
      <c r="A105" s="7"/>
      <c r="B105" s="9" t="s">
        <v>239</v>
      </c>
      <c r="C105" s="20">
        <v>105546200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f t="shared" si="39"/>
        <v>105546200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f t="shared" si="40"/>
        <v>0</v>
      </c>
    </row>
    <row r="106" spans="1:15" ht="36" hidden="1" x14ac:dyDescent="0.35">
      <c r="A106" s="7" t="s">
        <v>280</v>
      </c>
      <c r="B106" s="9" t="s">
        <v>282</v>
      </c>
      <c r="C106" s="20">
        <f t="shared" ref="C106:H106" si="58">C107</f>
        <v>0</v>
      </c>
      <c r="D106" s="20">
        <f t="shared" si="58"/>
        <v>3325000</v>
      </c>
      <c r="E106" s="20">
        <f t="shared" si="58"/>
        <v>0</v>
      </c>
      <c r="F106" s="20">
        <f t="shared" si="58"/>
        <v>0</v>
      </c>
      <c r="G106" s="20">
        <f t="shared" si="58"/>
        <v>0</v>
      </c>
      <c r="H106" s="20">
        <f t="shared" si="58"/>
        <v>0</v>
      </c>
      <c r="I106" s="20">
        <f t="shared" si="39"/>
        <v>3325000</v>
      </c>
      <c r="J106" s="20">
        <f>J107</f>
        <v>0</v>
      </c>
      <c r="K106" s="20">
        <f>K107</f>
        <v>0</v>
      </c>
      <c r="L106" s="20">
        <f>L107</f>
        <v>0</v>
      </c>
      <c r="M106" s="20">
        <f>M107</f>
        <v>0</v>
      </c>
      <c r="N106" s="20">
        <f>N107</f>
        <v>0</v>
      </c>
      <c r="O106" s="20">
        <f t="shared" si="40"/>
        <v>0</v>
      </c>
    </row>
    <row r="107" spans="1:15" ht="54" hidden="1" x14ac:dyDescent="0.35">
      <c r="A107" s="7" t="s">
        <v>279</v>
      </c>
      <c r="B107" s="9" t="s">
        <v>281</v>
      </c>
      <c r="C107" s="20">
        <v>0</v>
      </c>
      <c r="D107" s="20">
        <v>3325000</v>
      </c>
      <c r="E107" s="20">
        <v>0</v>
      </c>
      <c r="F107" s="20">
        <v>0</v>
      </c>
      <c r="G107" s="20">
        <v>0</v>
      </c>
      <c r="H107" s="20">
        <v>0</v>
      </c>
      <c r="I107" s="20">
        <f t="shared" si="39"/>
        <v>3325000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f t="shared" si="40"/>
        <v>0</v>
      </c>
    </row>
    <row r="108" spans="1:15" ht="36" x14ac:dyDescent="0.35">
      <c r="A108" s="7" t="s">
        <v>276</v>
      </c>
      <c r="B108" s="9" t="s">
        <v>278</v>
      </c>
      <c r="C108" s="20">
        <f t="shared" ref="C108:H108" si="59">C109</f>
        <v>0</v>
      </c>
      <c r="D108" s="20">
        <f t="shared" si="59"/>
        <v>2930430.01</v>
      </c>
      <c r="E108" s="20">
        <f t="shared" si="59"/>
        <v>0</v>
      </c>
      <c r="F108" s="20">
        <f t="shared" si="59"/>
        <v>0</v>
      </c>
      <c r="G108" s="20">
        <f t="shared" si="59"/>
        <v>0</v>
      </c>
      <c r="H108" s="20">
        <f t="shared" si="59"/>
        <v>-2930430.01</v>
      </c>
      <c r="I108" s="20">
        <f t="shared" si="39"/>
        <v>0</v>
      </c>
      <c r="J108" s="20">
        <f>J109</f>
        <v>0</v>
      </c>
      <c r="K108" s="20">
        <f>K109</f>
        <v>0</v>
      </c>
      <c r="L108" s="20">
        <f>L109</f>
        <v>0</v>
      </c>
      <c r="M108" s="20">
        <f>M109</f>
        <v>0</v>
      </c>
      <c r="N108" s="20">
        <f>N109</f>
        <v>0</v>
      </c>
      <c r="O108" s="20">
        <f t="shared" si="40"/>
        <v>0</v>
      </c>
    </row>
    <row r="109" spans="1:15" ht="43.5" customHeight="1" x14ac:dyDescent="0.35">
      <c r="A109" s="7" t="s">
        <v>275</v>
      </c>
      <c r="B109" s="9" t="s">
        <v>277</v>
      </c>
      <c r="C109" s="20">
        <v>0</v>
      </c>
      <c r="D109" s="20">
        <v>2930430.01</v>
      </c>
      <c r="E109" s="20">
        <v>0</v>
      </c>
      <c r="F109" s="20">
        <v>0</v>
      </c>
      <c r="G109" s="20">
        <v>0</v>
      </c>
      <c r="H109" s="20">
        <v>-2930430.01</v>
      </c>
      <c r="I109" s="20">
        <f t="shared" si="39"/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f t="shared" si="40"/>
        <v>0</v>
      </c>
    </row>
    <row r="110" spans="1:15" ht="36" hidden="1" x14ac:dyDescent="0.35">
      <c r="A110" s="7" t="s">
        <v>259</v>
      </c>
      <c r="B110" s="8" t="s">
        <v>260</v>
      </c>
      <c r="C110" s="20">
        <f t="shared" ref="C110:H110" si="60">C111</f>
        <v>4319300</v>
      </c>
      <c r="D110" s="20">
        <f t="shared" si="60"/>
        <v>36.520000000000003</v>
      </c>
      <c r="E110" s="20">
        <f t="shared" si="60"/>
        <v>0</v>
      </c>
      <c r="F110" s="20">
        <f t="shared" si="60"/>
        <v>0</v>
      </c>
      <c r="G110" s="20">
        <f t="shared" si="60"/>
        <v>0</v>
      </c>
      <c r="H110" s="20">
        <f t="shared" si="60"/>
        <v>0</v>
      </c>
      <c r="I110" s="20">
        <f t="shared" si="39"/>
        <v>4319336.5199999996</v>
      </c>
      <c r="J110" s="20">
        <f>J111</f>
        <v>4485800</v>
      </c>
      <c r="K110" s="20">
        <f>K111</f>
        <v>-27.22</v>
      </c>
      <c r="L110" s="20">
        <f>L111</f>
        <v>0</v>
      </c>
      <c r="M110" s="20">
        <f>M111</f>
        <v>0</v>
      </c>
      <c r="N110" s="20">
        <f>N111</f>
        <v>0</v>
      </c>
      <c r="O110" s="20">
        <f t="shared" si="40"/>
        <v>4485772.78</v>
      </c>
    </row>
    <row r="111" spans="1:15" ht="36" hidden="1" x14ac:dyDescent="0.35">
      <c r="A111" s="7" t="s">
        <v>261</v>
      </c>
      <c r="B111" s="8" t="s">
        <v>262</v>
      </c>
      <c r="C111" s="20">
        <v>4319300</v>
      </c>
      <c r="D111" s="20">
        <v>36.520000000000003</v>
      </c>
      <c r="E111" s="20">
        <v>0</v>
      </c>
      <c r="F111" s="20">
        <v>0</v>
      </c>
      <c r="G111" s="20">
        <v>0</v>
      </c>
      <c r="H111" s="20">
        <v>0</v>
      </c>
      <c r="I111" s="20">
        <f t="shared" si="39"/>
        <v>4319336.5199999996</v>
      </c>
      <c r="J111" s="20">
        <v>4485800</v>
      </c>
      <c r="K111" s="20">
        <v>-27.22</v>
      </c>
      <c r="L111" s="20">
        <v>0</v>
      </c>
      <c r="M111" s="20">
        <v>0</v>
      </c>
      <c r="N111" s="20">
        <v>0</v>
      </c>
      <c r="O111" s="20">
        <f t="shared" si="40"/>
        <v>4485772.78</v>
      </c>
    </row>
    <row r="112" spans="1:15" ht="36" hidden="1" x14ac:dyDescent="0.35">
      <c r="A112" s="7" t="s">
        <v>241</v>
      </c>
      <c r="B112" s="8" t="s">
        <v>242</v>
      </c>
      <c r="C112" s="20">
        <f t="shared" ref="C112:H112" si="61">C113</f>
        <v>6055100</v>
      </c>
      <c r="D112" s="22">
        <f t="shared" si="61"/>
        <v>-7.04</v>
      </c>
      <c r="E112" s="22">
        <f t="shared" si="61"/>
        <v>0</v>
      </c>
      <c r="F112" s="22">
        <f t="shared" si="61"/>
        <v>0</v>
      </c>
      <c r="G112" s="22">
        <f t="shared" si="61"/>
        <v>0</v>
      </c>
      <c r="H112" s="22">
        <f t="shared" si="61"/>
        <v>0</v>
      </c>
      <c r="I112" s="20">
        <f t="shared" si="39"/>
        <v>6055092.96</v>
      </c>
      <c r="J112" s="20">
        <f>J113</f>
        <v>8978100</v>
      </c>
      <c r="K112" s="22">
        <f>K113</f>
        <v>-37</v>
      </c>
      <c r="L112" s="22">
        <f>L113</f>
        <v>0</v>
      </c>
      <c r="M112" s="22">
        <f>M113</f>
        <v>0</v>
      </c>
      <c r="N112" s="22">
        <f>N113</f>
        <v>-2069990.71</v>
      </c>
      <c r="O112" s="20">
        <f t="shared" si="40"/>
        <v>6908072.29</v>
      </c>
    </row>
    <row r="113" spans="1:15" ht="36" hidden="1" x14ac:dyDescent="0.35">
      <c r="A113" s="7" t="s">
        <v>243</v>
      </c>
      <c r="B113" s="8" t="s">
        <v>244</v>
      </c>
      <c r="C113" s="20">
        <f t="shared" ref="C113:H113" si="62">C114+C115</f>
        <v>6055100</v>
      </c>
      <c r="D113" s="22">
        <f t="shared" si="62"/>
        <v>-7.04</v>
      </c>
      <c r="E113" s="22">
        <f t="shared" si="62"/>
        <v>0</v>
      </c>
      <c r="F113" s="22">
        <f t="shared" si="62"/>
        <v>0</v>
      </c>
      <c r="G113" s="22">
        <f t="shared" si="62"/>
        <v>0</v>
      </c>
      <c r="H113" s="22">
        <f t="shared" si="62"/>
        <v>0</v>
      </c>
      <c r="I113" s="20">
        <f t="shared" si="39"/>
        <v>6055092.96</v>
      </c>
      <c r="J113" s="20">
        <f>J114+J115</f>
        <v>8978100</v>
      </c>
      <c r="K113" s="22">
        <f>K114+K115</f>
        <v>-37</v>
      </c>
      <c r="L113" s="22">
        <f>L114+L115</f>
        <v>0</v>
      </c>
      <c r="M113" s="22">
        <f>M114+M115</f>
        <v>0</v>
      </c>
      <c r="N113" s="22">
        <f>N114+N115</f>
        <v>-2069990.71</v>
      </c>
      <c r="O113" s="20">
        <f t="shared" si="40"/>
        <v>6908072.29</v>
      </c>
    </row>
    <row r="114" spans="1:15" ht="36" hidden="1" x14ac:dyDescent="0.35">
      <c r="A114" s="7"/>
      <c r="B114" s="8" t="s">
        <v>256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f t="shared" si="39"/>
        <v>0</v>
      </c>
      <c r="J114" s="20">
        <v>3084500</v>
      </c>
      <c r="K114" s="20">
        <v>-47.75</v>
      </c>
      <c r="L114" s="20">
        <v>0</v>
      </c>
      <c r="M114" s="20">
        <v>0</v>
      </c>
      <c r="N114" s="20">
        <v>-2069990.71</v>
      </c>
      <c r="O114" s="20">
        <f t="shared" si="40"/>
        <v>1014461.54</v>
      </c>
    </row>
    <row r="115" spans="1:15" ht="36" hidden="1" x14ac:dyDescent="0.35">
      <c r="A115" s="7"/>
      <c r="B115" s="8" t="s">
        <v>257</v>
      </c>
      <c r="C115" s="20">
        <v>6055100</v>
      </c>
      <c r="D115" s="20">
        <v>-7.04</v>
      </c>
      <c r="E115" s="20">
        <v>0</v>
      </c>
      <c r="F115" s="20">
        <v>0</v>
      </c>
      <c r="G115" s="20">
        <v>0</v>
      </c>
      <c r="H115" s="20">
        <v>0</v>
      </c>
      <c r="I115" s="20">
        <f t="shared" si="39"/>
        <v>6055092.96</v>
      </c>
      <c r="J115" s="20">
        <v>5893600</v>
      </c>
      <c r="K115" s="20">
        <v>10.75</v>
      </c>
      <c r="L115" s="20">
        <v>0</v>
      </c>
      <c r="M115" s="20">
        <v>0</v>
      </c>
      <c r="N115" s="20">
        <v>0</v>
      </c>
      <c r="O115" s="20">
        <f t="shared" si="40"/>
        <v>5893610.75</v>
      </c>
    </row>
    <row r="116" spans="1:15" ht="54" hidden="1" x14ac:dyDescent="0.35">
      <c r="A116" s="7" t="s">
        <v>252</v>
      </c>
      <c r="B116" s="8" t="s">
        <v>253</v>
      </c>
      <c r="C116" s="20">
        <f t="shared" ref="C116:H116" si="63">C117</f>
        <v>6346300</v>
      </c>
      <c r="D116" s="20">
        <f t="shared" si="63"/>
        <v>-4.09</v>
      </c>
      <c r="E116" s="20">
        <f t="shared" si="63"/>
        <v>0</v>
      </c>
      <c r="F116" s="20">
        <f t="shared" si="63"/>
        <v>0</v>
      </c>
      <c r="G116" s="20">
        <f t="shared" si="63"/>
        <v>0</v>
      </c>
      <c r="H116" s="20">
        <f t="shared" si="63"/>
        <v>0</v>
      </c>
      <c r="I116" s="20">
        <f t="shared" si="39"/>
        <v>6346295.9100000001</v>
      </c>
      <c r="J116" s="20">
        <f>J117</f>
        <v>0</v>
      </c>
      <c r="K116" s="20">
        <f>K117</f>
        <v>0</v>
      </c>
      <c r="L116" s="20">
        <f>L117</f>
        <v>0</v>
      </c>
      <c r="M116" s="20">
        <f>M117</f>
        <v>0</v>
      </c>
      <c r="N116" s="20">
        <f>N117</f>
        <v>0</v>
      </c>
      <c r="O116" s="20">
        <f t="shared" si="40"/>
        <v>0</v>
      </c>
    </row>
    <row r="117" spans="1:15" ht="72" hidden="1" x14ac:dyDescent="0.35">
      <c r="A117" s="7" t="s">
        <v>254</v>
      </c>
      <c r="B117" s="8" t="s">
        <v>255</v>
      </c>
      <c r="C117" s="20">
        <v>6346300</v>
      </c>
      <c r="D117" s="20">
        <v>-4.09</v>
      </c>
      <c r="E117" s="20">
        <v>0</v>
      </c>
      <c r="F117" s="20">
        <v>0</v>
      </c>
      <c r="G117" s="20">
        <v>0</v>
      </c>
      <c r="H117" s="20">
        <v>0</v>
      </c>
      <c r="I117" s="20">
        <f t="shared" si="39"/>
        <v>6346295.9100000001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f t="shared" si="40"/>
        <v>0</v>
      </c>
    </row>
    <row r="118" spans="1:15" hidden="1" x14ac:dyDescent="0.35">
      <c r="A118" s="7" t="s">
        <v>174</v>
      </c>
      <c r="B118" s="8" t="s">
        <v>175</v>
      </c>
      <c r="C118" s="20">
        <f t="shared" ref="C118:H118" si="64">C119</f>
        <v>40735000</v>
      </c>
      <c r="D118" s="20">
        <f t="shared" si="64"/>
        <v>69600</v>
      </c>
      <c r="E118" s="20">
        <f t="shared" si="64"/>
        <v>0</v>
      </c>
      <c r="F118" s="20">
        <f t="shared" si="64"/>
        <v>223500</v>
      </c>
      <c r="G118" s="20">
        <f t="shared" si="64"/>
        <v>0</v>
      </c>
      <c r="H118" s="20">
        <f t="shared" si="64"/>
        <v>1500000</v>
      </c>
      <c r="I118" s="20">
        <f t="shared" si="39"/>
        <v>42528100</v>
      </c>
      <c r="J118" s="20">
        <f>J119</f>
        <v>37804600</v>
      </c>
      <c r="K118" s="20">
        <f>K119</f>
        <v>6279186.9400000004</v>
      </c>
      <c r="L118" s="20">
        <f>L119</f>
        <v>0</v>
      </c>
      <c r="M118" s="20">
        <f>M119</f>
        <v>181500</v>
      </c>
      <c r="N118" s="20">
        <f>N119</f>
        <v>0</v>
      </c>
      <c r="O118" s="20">
        <f t="shared" si="40"/>
        <v>44265286.939999998</v>
      </c>
    </row>
    <row r="119" spans="1:15" x14ac:dyDescent="0.35">
      <c r="A119" s="7" t="s">
        <v>176</v>
      </c>
      <c r="B119" s="8" t="s">
        <v>177</v>
      </c>
      <c r="C119" s="20">
        <f>C120+C121+C122+C123+C124</f>
        <v>40735000</v>
      </c>
      <c r="D119" s="20">
        <f>D120+D121+D122+D123+D124+D125+D126</f>
        <v>69600</v>
      </c>
      <c r="E119" s="20">
        <f>E120+E121+E122+E123+E124+E125+E126</f>
        <v>0</v>
      </c>
      <c r="F119" s="20">
        <f>F120+F121+F122+F123+F124+F125+F126+F127</f>
        <v>223500</v>
      </c>
      <c r="G119" s="20">
        <f>G120+G121+G122+G123+G124+G125+G126+G127</f>
        <v>0</v>
      </c>
      <c r="H119" s="20">
        <f>H120+H121+H122+H123+H124+H125+H126+H127</f>
        <v>1500000</v>
      </c>
      <c r="I119" s="20">
        <f t="shared" si="39"/>
        <v>42528100</v>
      </c>
      <c r="J119" s="20">
        <f>J120+J121+J122+J123+J124</f>
        <v>37804600</v>
      </c>
      <c r="K119" s="20">
        <f>K120+K121+K122+K123+K124+K125+K126</f>
        <v>6279186.9400000004</v>
      </c>
      <c r="L119" s="20">
        <f>L120+L121+L122+L123+L124+L125+L126</f>
        <v>0</v>
      </c>
      <c r="M119" s="20">
        <f>M120+M121+M122+M123+M124+M125+M126+M127</f>
        <v>181500</v>
      </c>
      <c r="N119" s="20">
        <f>N120+N121+N122+N123+N124+N125+N126+N127</f>
        <v>0</v>
      </c>
      <c r="O119" s="20">
        <f t="shared" si="40"/>
        <v>44265286.939999998</v>
      </c>
    </row>
    <row r="120" spans="1:15" ht="54" hidden="1" x14ac:dyDescent="0.35">
      <c r="A120" s="7"/>
      <c r="B120" s="17" t="s">
        <v>230</v>
      </c>
      <c r="C120" s="20">
        <v>76900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f t="shared" si="39"/>
        <v>76900</v>
      </c>
      <c r="J120" s="20">
        <v>76900</v>
      </c>
      <c r="K120" s="20">
        <v>0</v>
      </c>
      <c r="L120" s="20">
        <v>0</v>
      </c>
      <c r="M120" s="20">
        <v>0</v>
      </c>
      <c r="N120" s="20">
        <v>0</v>
      </c>
      <c r="O120" s="20">
        <f t="shared" si="40"/>
        <v>76900</v>
      </c>
    </row>
    <row r="121" spans="1:15" ht="72" hidden="1" x14ac:dyDescent="0.35">
      <c r="A121" s="7"/>
      <c r="B121" s="9" t="s">
        <v>231</v>
      </c>
      <c r="C121" s="20">
        <v>27657300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f t="shared" si="39"/>
        <v>27657300</v>
      </c>
      <c r="J121" s="20">
        <v>27657300</v>
      </c>
      <c r="K121" s="20">
        <v>0</v>
      </c>
      <c r="L121" s="20">
        <v>0</v>
      </c>
      <c r="M121" s="20">
        <v>0</v>
      </c>
      <c r="N121" s="20">
        <v>0</v>
      </c>
      <c r="O121" s="20">
        <f t="shared" si="40"/>
        <v>27657300</v>
      </c>
    </row>
    <row r="122" spans="1:15" ht="36" hidden="1" x14ac:dyDescent="0.35">
      <c r="A122" s="7"/>
      <c r="B122" s="9" t="s">
        <v>232</v>
      </c>
      <c r="C122" s="20">
        <v>10000000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f t="shared" si="39"/>
        <v>10000000</v>
      </c>
      <c r="J122" s="20">
        <v>10000000</v>
      </c>
      <c r="K122" s="20">
        <v>0</v>
      </c>
      <c r="L122" s="20">
        <v>0</v>
      </c>
      <c r="M122" s="20">
        <v>0</v>
      </c>
      <c r="N122" s="20">
        <v>0</v>
      </c>
      <c r="O122" s="20">
        <f t="shared" si="40"/>
        <v>10000000</v>
      </c>
    </row>
    <row r="123" spans="1:15" ht="36" hidden="1" x14ac:dyDescent="0.35">
      <c r="A123" s="7"/>
      <c r="B123" s="9" t="s">
        <v>251</v>
      </c>
      <c r="C123" s="20">
        <v>70400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f t="shared" si="39"/>
        <v>70400</v>
      </c>
      <c r="J123" s="20">
        <v>70400</v>
      </c>
      <c r="K123" s="20">
        <v>0</v>
      </c>
      <c r="L123" s="20">
        <v>0</v>
      </c>
      <c r="M123" s="20">
        <v>0</v>
      </c>
      <c r="N123" s="20">
        <v>0</v>
      </c>
      <c r="O123" s="20">
        <f t="shared" si="40"/>
        <v>70400</v>
      </c>
    </row>
    <row r="124" spans="1:15" ht="54" hidden="1" x14ac:dyDescent="0.35">
      <c r="A124" s="7"/>
      <c r="B124" s="9" t="s">
        <v>258</v>
      </c>
      <c r="C124" s="20">
        <v>2930400</v>
      </c>
      <c r="D124" s="20">
        <v>-2930400</v>
      </c>
      <c r="E124" s="20">
        <v>0</v>
      </c>
      <c r="F124" s="20">
        <v>0</v>
      </c>
      <c r="G124" s="20">
        <v>0</v>
      </c>
      <c r="H124" s="20">
        <v>0</v>
      </c>
      <c r="I124" s="20">
        <f t="shared" si="39"/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f t="shared" si="40"/>
        <v>0</v>
      </c>
    </row>
    <row r="125" spans="1:15" ht="54" hidden="1" x14ac:dyDescent="0.35">
      <c r="A125" s="7"/>
      <c r="B125" s="9" t="s">
        <v>229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f t="shared" si="39"/>
        <v>0</v>
      </c>
      <c r="J125" s="20">
        <v>0</v>
      </c>
      <c r="K125" s="20">
        <v>6279186.9400000004</v>
      </c>
      <c r="L125" s="20">
        <v>0</v>
      </c>
      <c r="M125" s="20">
        <v>0</v>
      </c>
      <c r="N125" s="20">
        <v>0</v>
      </c>
      <c r="O125" s="20">
        <f t="shared" si="40"/>
        <v>6279186.9400000004</v>
      </c>
    </row>
    <row r="126" spans="1:15" x14ac:dyDescent="0.35">
      <c r="A126" s="7"/>
      <c r="B126" s="9" t="s">
        <v>283</v>
      </c>
      <c r="C126" s="20">
        <v>0</v>
      </c>
      <c r="D126" s="20">
        <v>3000000</v>
      </c>
      <c r="E126" s="20">
        <v>0</v>
      </c>
      <c r="F126" s="20">
        <v>0</v>
      </c>
      <c r="G126" s="20">
        <v>0</v>
      </c>
      <c r="H126" s="20">
        <v>1500000</v>
      </c>
      <c r="I126" s="20">
        <f t="shared" si="39"/>
        <v>4500000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f t="shared" si="40"/>
        <v>0</v>
      </c>
    </row>
    <row r="127" spans="1:15" ht="54" hidden="1" x14ac:dyDescent="0.35">
      <c r="A127" s="7"/>
      <c r="B127" s="9" t="s">
        <v>290</v>
      </c>
      <c r="C127" s="20"/>
      <c r="D127" s="20"/>
      <c r="E127" s="20"/>
      <c r="F127" s="20">
        <v>223500</v>
      </c>
      <c r="G127" s="20">
        <v>0</v>
      </c>
      <c r="H127" s="20">
        <v>0</v>
      </c>
      <c r="I127" s="20">
        <f t="shared" si="39"/>
        <v>223500</v>
      </c>
      <c r="J127" s="20"/>
      <c r="K127" s="20"/>
      <c r="L127" s="20"/>
      <c r="M127" s="20">
        <v>181500</v>
      </c>
      <c r="N127" s="20">
        <v>0</v>
      </c>
      <c r="O127" s="20">
        <f t="shared" si="40"/>
        <v>181500</v>
      </c>
    </row>
    <row r="128" spans="1:15" hidden="1" x14ac:dyDescent="0.35">
      <c r="A128" s="7" t="s">
        <v>178</v>
      </c>
      <c r="B128" s="8" t="s">
        <v>179</v>
      </c>
      <c r="C128" s="20">
        <f>C129+C145+C147+C149+C153+C155+C157</f>
        <v>164578800</v>
      </c>
      <c r="D128" s="20">
        <f>D129+D145+D147+D149+D153+D155+D157+D151</f>
        <v>-25.420000000012806</v>
      </c>
      <c r="E128" s="20">
        <f>E129+E145+E147+E149+E153+E155+E157+E151</f>
        <v>-3668400</v>
      </c>
      <c r="F128" s="20">
        <f>F129+F145+F147+F149+F153+F155+F157+F151</f>
        <v>0</v>
      </c>
      <c r="G128" s="20">
        <f>G129+G145+G147+G149+G153+G155+G157+G151</f>
        <v>0</v>
      </c>
      <c r="H128" s="20">
        <f>H129+H145+H147+H149+H153+H155+H157+H151</f>
        <v>0</v>
      </c>
      <c r="I128" s="20">
        <f t="shared" si="39"/>
        <v>160910374.58000001</v>
      </c>
      <c r="J128" s="20">
        <f>J129+J145+J147+J149+J153+J155+J157</f>
        <v>166400800</v>
      </c>
      <c r="K128" s="20">
        <f>K129+K145+K147+K149+K153+K155+K157+K151</f>
        <v>31.040000000008149</v>
      </c>
      <c r="L128" s="20">
        <f>L129+L145+L147+L149+L153+L155+L157+L151</f>
        <v>-3668400</v>
      </c>
      <c r="M128" s="20">
        <f>M129+M145+M147+M149+M153+M155+M157+M151</f>
        <v>0</v>
      </c>
      <c r="N128" s="20">
        <f>N129+N145+N147+N149+N153+N155+N157+N151</f>
        <v>0</v>
      </c>
      <c r="O128" s="20">
        <f t="shared" si="40"/>
        <v>162732431.03999999</v>
      </c>
    </row>
    <row r="129" spans="1:15" ht="36" hidden="1" x14ac:dyDescent="0.35">
      <c r="A129" s="7" t="s">
        <v>180</v>
      </c>
      <c r="B129" s="8" t="s">
        <v>181</v>
      </c>
      <c r="C129" s="20">
        <f t="shared" ref="C129:H129" si="65">C130</f>
        <v>149402800</v>
      </c>
      <c r="D129" s="20">
        <f t="shared" si="65"/>
        <v>186700</v>
      </c>
      <c r="E129" s="20">
        <f t="shared" si="65"/>
        <v>-3668400</v>
      </c>
      <c r="F129" s="20">
        <f t="shared" si="65"/>
        <v>0</v>
      </c>
      <c r="G129" s="20">
        <f t="shared" si="65"/>
        <v>0</v>
      </c>
      <c r="H129" s="20">
        <f t="shared" si="65"/>
        <v>0</v>
      </c>
      <c r="I129" s="20">
        <f t="shared" si="39"/>
        <v>145921100</v>
      </c>
      <c r="J129" s="20">
        <f>J130</f>
        <v>149742400</v>
      </c>
      <c r="K129" s="20">
        <f>K130</f>
        <v>199500</v>
      </c>
      <c r="L129" s="20">
        <f>L130</f>
        <v>-3668400</v>
      </c>
      <c r="M129" s="20">
        <f>M130</f>
        <v>0</v>
      </c>
      <c r="N129" s="20">
        <f>N130</f>
        <v>0</v>
      </c>
      <c r="O129" s="20">
        <f t="shared" si="40"/>
        <v>146273500</v>
      </c>
    </row>
    <row r="130" spans="1:15" ht="36" hidden="1" x14ac:dyDescent="0.35">
      <c r="A130" s="7" t="s">
        <v>182</v>
      </c>
      <c r="B130" s="8" t="s">
        <v>183</v>
      </c>
      <c r="C130" s="20">
        <f>C131+C132+C133+C134+C135+C136+C137+C138+C139+C140+C141+C142</f>
        <v>149402800</v>
      </c>
      <c r="D130" s="20">
        <f>D131+D132+D133+D134+D135+D136+D137+D138+D139+D140+D141+D142+D143</f>
        <v>186700</v>
      </c>
      <c r="E130" s="20">
        <f>E131+E132+E133+E134+E135+E136+E137+E138+E139+E140+E141+E142+E143</f>
        <v>-3668400</v>
      </c>
      <c r="F130" s="20">
        <f>F131+F132+F133+F134+F135+F136+F137+F138+F139+F140+F141+F142+F143</f>
        <v>0</v>
      </c>
      <c r="G130" s="20">
        <f>G131+G132+G133+G134+G135+G136+G137+G138+G139+G140+G141+G142+G143</f>
        <v>0</v>
      </c>
      <c r="H130" s="20">
        <f>H131+H132+H133+H134+H135+H136+H137+H138+H139+H140+H141+H142+H143</f>
        <v>0</v>
      </c>
      <c r="I130" s="20">
        <f t="shared" si="39"/>
        <v>145921100</v>
      </c>
      <c r="J130" s="20">
        <f>J131+J132+J133+J134+J135+J136+J137+J138+J139+J140+J141+J142</f>
        <v>149742400</v>
      </c>
      <c r="K130" s="20">
        <f>K131+K132+K133+K134+K135+K136+K137+K138+K139+K140+K141+K142+K143+K144</f>
        <v>199500</v>
      </c>
      <c r="L130" s="20">
        <f>L131+L132+L133+L134+L135+L136+L137+L138+L139+L140+L141+L142+L143+L144</f>
        <v>-3668400</v>
      </c>
      <c r="M130" s="20">
        <f>M131+M132+M133+M134+M135+M136+M137+M138+M139+M140+M141+M142+M143+M144</f>
        <v>0</v>
      </c>
      <c r="N130" s="20">
        <f>N131+N132+N133+N134+N135+N136+N137+N138+N139+N140+N141+N142+N143+N144</f>
        <v>0</v>
      </c>
      <c r="O130" s="20">
        <f t="shared" si="40"/>
        <v>146273500</v>
      </c>
    </row>
    <row r="131" spans="1:15" ht="36" hidden="1" x14ac:dyDescent="0.35">
      <c r="A131" s="7"/>
      <c r="B131" s="10" t="s">
        <v>218</v>
      </c>
      <c r="C131" s="11">
        <v>141047700</v>
      </c>
      <c r="D131" s="11">
        <v>0</v>
      </c>
      <c r="E131" s="11">
        <v>-3680800</v>
      </c>
      <c r="F131" s="11">
        <v>0</v>
      </c>
      <c r="G131" s="11">
        <v>0</v>
      </c>
      <c r="H131" s="11">
        <v>0</v>
      </c>
      <c r="I131" s="20">
        <f t="shared" si="39"/>
        <v>137366900</v>
      </c>
      <c r="J131" s="11">
        <v>141371600</v>
      </c>
      <c r="K131" s="11">
        <v>0</v>
      </c>
      <c r="L131" s="11">
        <v>-3680800</v>
      </c>
      <c r="M131" s="11">
        <v>0</v>
      </c>
      <c r="N131" s="11">
        <v>0</v>
      </c>
      <c r="O131" s="20">
        <f t="shared" si="40"/>
        <v>137690800</v>
      </c>
    </row>
    <row r="132" spans="1:15" ht="72" hidden="1" x14ac:dyDescent="0.35">
      <c r="A132" s="7"/>
      <c r="B132" s="12" t="s">
        <v>220</v>
      </c>
      <c r="C132" s="11">
        <v>2100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20">
        <f t="shared" si="39"/>
        <v>2100</v>
      </c>
      <c r="J132" s="11">
        <v>2100</v>
      </c>
      <c r="K132" s="11">
        <v>0</v>
      </c>
      <c r="L132" s="11">
        <v>0</v>
      </c>
      <c r="M132" s="11">
        <v>0</v>
      </c>
      <c r="N132" s="11">
        <v>0</v>
      </c>
      <c r="O132" s="20">
        <f t="shared" si="40"/>
        <v>2100</v>
      </c>
    </row>
    <row r="133" spans="1:15" ht="36" hidden="1" x14ac:dyDescent="0.35">
      <c r="A133" s="7"/>
      <c r="B133" s="23" t="s">
        <v>288</v>
      </c>
      <c r="C133" s="11">
        <v>30700</v>
      </c>
      <c r="D133" s="11">
        <v>0</v>
      </c>
      <c r="E133" s="11">
        <v>12400</v>
      </c>
      <c r="F133" s="11">
        <v>0</v>
      </c>
      <c r="G133" s="11">
        <v>0</v>
      </c>
      <c r="H133" s="11">
        <v>0</v>
      </c>
      <c r="I133" s="20">
        <f t="shared" si="39"/>
        <v>43100</v>
      </c>
      <c r="J133" s="11">
        <v>30700</v>
      </c>
      <c r="K133" s="11">
        <v>0</v>
      </c>
      <c r="L133" s="11">
        <v>12400</v>
      </c>
      <c r="M133" s="11">
        <v>0</v>
      </c>
      <c r="N133" s="11">
        <v>0</v>
      </c>
      <c r="O133" s="20">
        <f t="shared" si="40"/>
        <v>43100</v>
      </c>
    </row>
    <row r="134" spans="1:15" ht="72" hidden="1" x14ac:dyDescent="0.35">
      <c r="A134" s="7"/>
      <c r="B134" s="12" t="s">
        <v>221</v>
      </c>
      <c r="C134" s="11">
        <v>54100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20">
        <f t="shared" si="39"/>
        <v>54100</v>
      </c>
      <c r="J134" s="11">
        <v>54100</v>
      </c>
      <c r="K134" s="11">
        <v>0</v>
      </c>
      <c r="L134" s="11">
        <v>0</v>
      </c>
      <c r="M134" s="11">
        <v>0</v>
      </c>
      <c r="N134" s="11">
        <v>0</v>
      </c>
      <c r="O134" s="20">
        <f t="shared" si="40"/>
        <v>54100</v>
      </c>
    </row>
    <row r="135" spans="1:15" hidden="1" x14ac:dyDescent="0.35">
      <c r="A135" s="7"/>
      <c r="B135" s="13" t="s">
        <v>222</v>
      </c>
      <c r="C135" s="11">
        <v>2169200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20">
        <f t="shared" si="39"/>
        <v>2169200</v>
      </c>
      <c r="J135" s="11">
        <v>2169200</v>
      </c>
      <c r="K135" s="11">
        <v>0</v>
      </c>
      <c r="L135" s="11">
        <v>0</v>
      </c>
      <c r="M135" s="11">
        <v>0</v>
      </c>
      <c r="N135" s="11">
        <v>0</v>
      </c>
      <c r="O135" s="20">
        <f t="shared" si="40"/>
        <v>2169200</v>
      </c>
    </row>
    <row r="136" spans="1:15" ht="126" hidden="1" x14ac:dyDescent="0.35">
      <c r="A136" s="7"/>
      <c r="B136" s="12" t="s">
        <v>223</v>
      </c>
      <c r="C136" s="11">
        <v>4735500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20">
        <f t="shared" si="39"/>
        <v>4735500</v>
      </c>
      <c r="J136" s="11">
        <v>4751200</v>
      </c>
      <c r="K136" s="11">
        <v>0</v>
      </c>
      <c r="L136" s="11">
        <v>0</v>
      </c>
      <c r="M136" s="11">
        <v>0</v>
      </c>
      <c r="N136" s="11">
        <v>0</v>
      </c>
      <c r="O136" s="20">
        <f t="shared" si="40"/>
        <v>4751200</v>
      </c>
    </row>
    <row r="137" spans="1:15" ht="36" hidden="1" x14ac:dyDescent="0.35">
      <c r="A137" s="7"/>
      <c r="B137" s="13" t="s">
        <v>224</v>
      </c>
      <c r="C137" s="11">
        <v>783800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20">
        <f t="shared" si="39"/>
        <v>783800</v>
      </c>
      <c r="J137" s="11">
        <v>783800</v>
      </c>
      <c r="K137" s="11">
        <v>0</v>
      </c>
      <c r="L137" s="11">
        <v>0</v>
      </c>
      <c r="M137" s="11">
        <v>0</v>
      </c>
      <c r="N137" s="11">
        <v>0</v>
      </c>
      <c r="O137" s="20">
        <f t="shared" si="40"/>
        <v>783800</v>
      </c>
    </row>
    <row r="138" spans="1:15" ht="36" hidden="1" x14ac:dyDescent="0.35">
      <c r="A138" s="7"/>
      <c r="B138" s="13" t="s">
        <v>225</v>
      </c>
      <c r="C138" s="11">
        <v>45400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20">
        <f t="shared" si="39"/>
        <v>45400</v>
      </c>
      <c r="J138" s="11">
        <v>45400</v>
      </c>
      <c r="K138" s="11">
        <v>0</v>
      </c>
      <c r="L138" s="11">
        <v>0</v>
      </c>
      <c r="M138" s="11">
        <v>0</v>
      </c>
      <c r="N138" s="11">
        <v>0</v>
      </c>
      <c r="O138" s="20">
        <f t="shared" si="40"/>
        <v>45400</v>
      </c>
    </row>
    <row r="139" spans="1:15" ht="36" hidden="1" x14ac:dyDescent="0.35">
      <c r="A139" s="7"/>
      <c r="B139" s="13" t="s">
        <v>226</v>
      </c>
      <c r="C139" s="11">
        <v>521800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20">
        <f t="shared" si="39"/>
        <v>521800</v>
      </c>
      <c r="J139" s="11">
        <v>521800</v>
      </c>
      <c r="K139" s="11">
        <v>0</v>
      </c>
      <c r="L139" s="11">
        <v>0</v>
      </c>
      <c r="M139" s="11">
        <v>0</v>
      </c>
      <c r="N139" s="11">
        <v>0</v>
      </c>
      <c r="O139" s="20">
        <f t="shared" si="40"/>
        <v>521800</v>
      </c>
    </row>
    <row r="140" spans="1:15" ht="72" hidden="1" x14ac:dyDescent="0.35">
      <c r="A140" s="7"/>
      <c r="B140" s="12" t="s">
        <v>227</v>
      </c>
      <c r="C140" s="11">
        <v>600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20">
        <f t="shared" ref="I140:I169" si="66">C140+D140+E140+F140+G140+H140</f>
        <v>600</v>
      </c>
      <c r="J140" s="11">
        <v>600</v>
      </c>
      <c r="K140" s="11">
        <v>0</v>
      </c>
      <c r="L140" s="11">
        <v>0</v>
      </c>
      <c r="M140" s="11">
        <v>0</v>
      </c>
      <c r="N140" s="11">
        <v>0</v>
      </c>
      <c r="O140" s="20">
        <f t="shared" ref="O140:O169" si="67">J140+K140+L140+M140+N140</f>
        <v>600</v>
      </c>
    </row>
    <row r="141" spans="1:15" ht="72" hidden="1" x14ac:dyDescent="0.35">
      <c r="A141" s="7"/>
      <c r="B141" s="12" t="s">
        <v>228</v>
      </c>
      <c r="C141" s="11">
        <v>9800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20">
        <f t="shared" si="66"/>
        <v>9800</v>
      </c>
      <c r="J141" s="11">
        <v>9800</v>
      </c>
      <c r="K141" s="11">
        <v>0</v>
      </c>
      <c r="L141" s="11">
        <v>0</v>
      </c>
      <c r="M141" s="11">
        <v>0</v>
      </c>
      <c r="N141" s="11">
        <v>0</v>
      </c>
      <c r="O141" s="20">
        <f t="shared" si="67"/>
        <v>9800</v>
      </c>
    </row>
    <row r="142" spans="1:15" ht="36" hidden="1" x14ac:dyDescent="0.35">
      <c r="A142" s="7"/>
      <c r="B142" s="10" t="s">
        <v>219</v>
      </c>
      <c r="C142" s="11">
        <v>2100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20">
        <f t="shared" si="66"/>
        <v>2100</v>
      </c>
      <c r="J142" s="11">
        <v>2100</v>
      </c>
      <c r="K142" s="11">
        <v>0</v>
      </c>
      <c r="L142" s="11">
        <v>0</v>
      </c>
      <c r="M142" s="11">
        <v>0</v>
      </c>
      <c r="N142" s="11">
        <v>0</v>
      </c>
      <c r="O142" s="20">
        <f t="shared" si="67"/>
        <v>2100</v>
      </c>
    </row>
    <row r="143" spans="1:15" ht="54" hidden="1" x14ac:dyDescent="0.35">
      <c r="A143" s="7"/>
      <c r="B143" s="9" t="s">
        <v>235</v>
      </c>
      <c r="C143" s="11">
        <v>0</v>
      </c>
      <c r="D143" s="11">
        <v>186700</v>
      </c>
      <c r="E143" s="11">
        <v>0</v>
      </c>
      <c r="F143" s="11">
        <v>0</v>
      </c>
      <c r="G143" s="11">
        <v>0</v>
      </c>
      <c r="H143" s="11">
        <v>0</v>
      </c>
      <c r="I143" s="20">
        <f t="shared" si="66"/>
        <v>186700</v>
      </c>
      <c r="J143" s="11">
        <v>0</v>
      </c>
      <c r="K143" s="11">
        <v>186700</v>
      </c>
      <c r="L143" s="11">
        <v>0</v>
      </c>
      <c r="M143" s="11">
        <v>0</v>
      </c>
      <c r="N143" s="11">
        <v>0</v>
      </c>
      <c r="O143" s="20">
        <f t="shared" si="67"/>
        <v>186700</v>
      </c>
    </row>
    <row r="144" spans="1:15" ht="54" hidden="1" x14ac:dyDescent="0.35">
      <c r="A144" s="7"/>
      <c r="B144" s="9" t="s">
        <v>234</v>
      </c>
      <c r="C144" s="11"/>
      <c r="D144" s="11"/>
      <c r="E144" s="11"/>
      <c r="F144" s="11"/>
      <c r="G144" s="11"/>
      <c r="H144" s="11"/>
      <c r="I144" s="20">
        <f t="shared" si="66"/>
        <v>0</v>
      </c>
      <c r="J144" s="11"/>
      <c r="K144" s="11">
        <v>12800</v>
      </c>
      <c r="L144" s="11">
        <v>0</v>
      </c>
      <c r="M144" s="11">
        <v>0</v>
      </c>
      <c r="N144" s="11">
        <v>0</v>
      </c>
      <c r="O144" s="20">
        <f t="shared" si="67"/>
        <v>12800</v>
      </c>
    </row>
    <row r="145" spans="1:15" ht="72" hidden="1" x14ac:dyDescent="0.35">
      <c r="A145" s="7" t="s">
        <v>184</v>
      </c>
      <c r="B145" s="8" t="s">
        <v>185</v>
      </c>
      <c r="C145" s="20">
        <f t="shared" ref="C145:H145" si="68">C146</f>
        <v>13047200</v>
      </c>
      <c r="D145" s="20">
        <f t="shared" si="68"/>
        <v>36.4</v>
      </c>
      <c r="E145" s="20">
        <f t="shared" si="68"/>
        <v>0</v>
      </c>
      <c r="F145" s="20">
        <f t="shared" si="68"/>
        <v>0</v>
      </c>
      <c r="G145" s="20">
        <f t="shared" si="68"/>
        <v>0</v>
      </c>
      <c r="H145" s="20">
        <f t="shared" si="68"/>
        <v>0</v>
      </c>
      <c r="I145" s="20">
        <f t="shared" si="66"/>
        <v>13047236.4</v>
      </c>
      <c r="J145" s="20">
        <f>J146</f>
        <v>13047200</v>
      </c>
      <c r="K145" s="20">
        <f>K146</f>
        <v>36.4</v>
      </c>
      <c r="L145" s="20">
        <f>L146</f>
        <v>0</v>
      </c>
      <c r="M145" s="20">
        <f>M146</f>
        <v>0</v>
      </c>
      <c r="N145" s="20">
        <f>N146</f>
        <v>0</v>
      </c>
      <c r="O145" s="20">
        <f t="shared" si="67"/>
        <v>13047236.4</v>
      </c>
    </row>
    <row r="146" spans="1:15" ht="72" hidden="1" x14ac:dyDescent="0.35">
      <c r="A146" s="7" t="s">
        <v>186</v>
      </c>
      <c r="B146" s="8" t="s">
        <v>187</v>
      </c>
      <c r="C146" s="20">
        <v>13047200</v>
      </c>
      <c r="D146" s="20">
        <v>36.4</v>
      </c>
      <c r="E146" s="20">
        <v>0</v>
      </c>
      <c r="F146" s="20">
        <v>0</v>
      </c>
      <c r="G146" s="20">
        <v>0</v>
      </c>
      <c r="H146" s="20">
        <v>0</v>
      </c>
      <c r="I146" s="20">
        <f t="shared" si="66"/>
        <v>13047236.4</v>
      </c>
      <c r="J146" s="20">
        <v>13047200</v>
      </c>
      <c r="K146" s="20">
        <v>36.4</v>
      </c>
      <c r="L146" s="20">
        <v>0</v>
      </c>
      <c r="M146" s="20">
        <v>0</v>
      </c>
      <c r="N146" s="20">
        <v>0</v>
      </c>
      <c r="O146" s="20">
        <f t="shared" si="67"/>
        <v>13047236.4</v>
      </c>
    </row>
    <row r="147" spans="1:15" ht="36" hidden="1" x14ac:dyDescent="0.35">
      <c r="A147" s="7" t="s">
        <v>188</v>
      </c>
      <c r="B147" s="8" t="s">
        <v>189</v>
      </c>
      <c r="C147" s="20">
        <f t="shared" ref="C147:H147" si="69">C148</f>
        <v>448300</v>
      </c>
      <c r="D147" s="20">
        <f t="shared" si="69"/>
        <v>0</v>
      </c>
      <c r="E147" s="20">
        <f t="shared" si="69"/>
        <v>0</v>
      </c>
      <c r="F147" s="20">
        <f t="shared" si="69"/>
        <v>0</v>
      </c>
      <c r="G147" s="20">
        <f t="shared" si="69"/>
        <v>0</v>
      </c>
      <c r="H147" s="20">
        <f t="shared" si="69"/>
        <v>0</v>
      </c>
      <c r="I147" s="20">
        <f t="shared" si="66"/>
        <v>448300</v>
      </c>
      <c r="J147" s="20">
        <f>J148</f>
        <v>474500</v>
      </c>
      <c r="K147" s="20">
        <f>K148</f>
        <v>0</v>
      </c>
      <c r="L147" s="20">
        <f>L148</f>
        <v>0</v>
      </c>
      <c r="M147" s="20">
        <f>M148</f>
        <v>0</v>
      </c>
      <c r="N147" s="20">
        <f>N148</f>
        <v>0</v>
      </c>
      <c r="O147" s="20">
        <f t="shared" si="67"/>
        <v>474500</v>
      </c>
    </row>
    <row r="148" spans="1:15" ht="36" hidden="1" x14ac:dyDescent="0.35">
      <c r="A148" s="7" t="s">
        <v>190</v>
      </c>
      <c r="B148" s="8" t="s">
        <v>191</v>
      </c>
      <c r="C148" s="20">
        <v>448300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f t="shared" si="66"/>
        <v>448300</v>
      </c>
      <c r="J148" s="20">
        <v>474500</v>
      </c>
      <c r="K148" s="20">
        <v>0</v>
      </c>
      <c r="L148" s="20">
        <v>0</v>
      </c>
      <c r="M148" s="20">
        <v>0</v>
      </c>
      <c r="N148" s="20">
        <v>0</v>
      </c>
      <c r="O148" s="20">
        <f t="shared" si="67"/>
        <v>474500</v>
      </c>
    </row>
    <row r="149" spans="1:15" ht="54" hidden="1" x14ac:dyDescent="0.35">
      <c r="A149" s="7" t="s">
        <v>192</v>
      </c>
      <c r="B149" s="8" t="s">
        <v>193</v>
      </c>
      <c r="C149" s="20">
        <f t="shared" ref="C149:H149" si="70">C150</f>
        <v>3300</v>
      </c>
      <c r="D149" s="20">
        <f t="shared" si="70"/>
        <v>0</v>
      </c>
      <c r="E149" s="20">
        <f t="shared" si="70"/>
        <v>0</v>
      </c>
      <c r="F149" s="20">
        <f t="shared" si="70"/>
        <v>0</v>
      </c>
      <c r="G149" s="20">
        <f t="shared" si="70"/>
        <v>0</v>
      </c>
      <c r="H149" s="20">
        <f t="shared" si="70"/>
        <v>0</v>
      </c>
      <c r="I149" s="20">
        <f t="shared" si="66"/>
        <v>3300</v>
      </c>
      <c r="J149" s="20">
        <f>J150</f>
        <v>27000</v>
      </c>
      <c r="K149" s="20">
        <f>K150</f>
        <v>0</v>
      </c>
      <c r="L149" s="20">
        <f>L150</f>
        <v>0</v>
      </c>
      <c r="M149" s="20">
        <f>M150</f>
        <v>0</v>
      </c>
      <c r="N149" s="20">
        <f>N150</f>
        <v>0</v>
      </c>
      <c r="O149" s="20">
        <f t="shared" si="67"/>
        <v>27000</v>
      </c>
    </row>
    <row r="150" spans="1:15" ht="72" hidden="1" x14ac:dyDescent="0.35">
      <c r="A150" s="7" t="s">
        <v>194</v>
      </c>
      <c r="B150" s="8" t="s">
        <v>195</v>
      </c>
      <c r="C150" s="20">
        <v>3300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f t="shared" si="66"/>
        <v>3300</v>
      </c>
      <c r="J150" s="20">
        <v>27000</v>
      </c>
      <c r="K150" s="20">
        <v>0</v>
      </c>
      <c r="L150" s="20">
        <v>0</v>
      </c>
      <c r="M150" s="20">
        <v>0</v>
      </c>
      <c r="N150" s="20">
        <v>0</v>
      </c>
      <c r="O150" s="20">
        <f t="shared" si="67"/>
        <v>27000</v>
      </c>
    </row>
    <row r="151" spans="1:15" ht="54" hidden="1" x14ac:dyDescent="0.35">
      <c r="A151" s="7" t="s">
        <v>271</v>
      </c>
      <c r="B151" s="8" t="s">
        <v>272</v>
      </c>
      <c r="C151" s="20">
        <f t="shared" ref="C151:H151" si="71">C152</f>
        <v>0</v>
      </c>
      <c r="D151" s="20">
        <f t="shared" si="71"/>
        <v>70</v>
      </c>
      <c r="E151" s="20">
        <f t="shared" si="71"/>
        <v>0</v>
      </c>
      <c r="F151" s="20">
        <f t="shared" si="71"/>
        <v>0</v>
      </c>
      <c r="G151" s="20">
        <f t="shared" si="71"/>
        <v>0</v>
      </c>
      <c r="H151" s="20">
        <f t="shared" si="71"/>
        <v>0</v>
      </c>
      <c r="I151" s="20">
        <f t="shared" si="66"/>
        <v>70</v>
      </c>
      <c r="J151" s="20">
        <f>J152</f>
        <v>0</v>
      </c>
      <c r="K151" s="20">
        <f>K152</f>
        <v>0</v>
      </c>
      <c r="L151" s="20">
        <f>L152</f>
        <v>0</v>
      </c>
      <c r="M151" s="20">
        <f>M152</f>
        <v>0</v>
      </c>
      <c r="N151" s="20">
        <f>N152</f>
        <v>0</v>
      </c>
      <c r="O151" s="20">
        <f t="shared" si="67"/>
        <v>0</v>
      </c>
    </row>
    <row r="152" spans="1:15" ht="54" hidden="1" x14ac:dyDescent="0.35">
      <c r="A152" s="7" t="s">
        <v>273</v>
      </c>
      <c r="B152" s="8" t="s">
        <v>274</v>
      </c>
      <c r="C152" s="20">
        <v>0</v>
      </c>
      <c r="D152" s="20">
        <v>70</v>
      </c>
      <c r="E152" s="20">
        <v>0</v>
      </c>
      <c r="F152" s="20">
        <v>0</v>
      </c>
      <c r="G152" s="20">
        <v>0</v>
      </c>
      <c r="H152" s="20">
        <v>0</v>
      </c>
      <c r="I152" s="20">
        <f t="shared" si="66"/>
        <v>70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f t="shared" si="67"/>
        <v>0</v>
      </c>
    </row>
    <row r="153" spans="1:15" ht="54" hidden="1" x14ac:dyDescent="0.35">
      <c r="A153" s="7" t="s">
        <v>196</v>
      </c>
      <c r="B153" s="8" t="s">
        <v>197</v>
      </c>
      <c r="C153" s="20">
        <f t="shared" ref="C153:H153" si="72">C154</f>
        <v>100</v>
      </c>
      <c r="D153" s="20">
        <f t="shared" si="72"/>
        <v>-100</v>
      </c>
      <c r="E153" s="20">
        <f t="shared" si="72"/>
        <v>0</v>
      </c>
      <c r="F153" s="20">
        <f t="shared" si="72"/>
        <v>0</v>
      </c>
      <c r="G153" s="20">
        <f t="shared" si="72"/>
        <v>0</v>
      </c>
      <c r="H153" s="20">
        <f t="shared" si="72"/>
        <v>0</v>
      </c>
      <c r="I153" s="20">
        <f t="shared" si="66"/>
        <v>0</v>
      </c>
      <c r="J153" s="20">
        <f>J154</f>
        <v>0</v>
      </c>
      <c r="K153" s="20">
        <f>K154</f>
        <v>0</v>
      </c>
      <c r="L153" s="20">
        <f>L154</f>
        <v>0</v>
      </c>
      <c r="M153" s="20">
        <f>M154</f>
        <v>0</v>
      </c>
      <c r="N153" s="20">
        <f>N154</f>
        <v>0</v>
      </c>
      <c r="O153" s="20">
        <f t="shared" si="67"/>
        <v>0</v>
      </c>
    </row>
    <row r="154" spans="1:15" ht="54" hidden="1" x14ac:dyDescent="0.35">
      <c r="A154" s="7" t="s">
        <v>198</v>
      </c>
      <c r="B154" s="8" t="s">
        <v>199</v>
      </c>
      <c r="C154" s="20">
        <v>100</v>
      </c>
      <c r="D154" s="20">
        <v>-100</v>
      </c>
      <c r="E154" s="20">
        <v>0</v>
      </c>
      <c r="F154" s="20">
        <v>0</v>
      </c>
      <c r="G154" s="20">
        <v>0</v>
      </c>
      <c r="H154" s="20">
        <v>0</v>
      </c>
      <c r="I154" s="20">
        <f t="shared" si="66"/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f t="shared" si="67"/>
        <v>0</v>
      </c>
    </row>
    <row r="155" spans="1:15" ht="36" hidden="1" x14ac:dyDescent="0.35">
      <c r="A155" s="7" t="s">
        <v>200</v>
      </c>
      <c r="B155" s="8" t="s">
        <v>201</v>
      </c>
      <c r="C155" s="20">
        <f t="shared" ref="C155:H155" si="73">C156</f>
        <v>1362500</v>
      </c>
      <c r="D155" s="20">
        <f t="shared" si="73"/>
        <v>0</v>
      </c>
      <c r="E155" s="20">
        <f t="shared" si="73"/>
        <v>0</v>
      </c>
      <c r="F155" s="20">
        <f t="shared" si="73"/>
        <v>0</v>
      </c>
      <c r="G155" s="20">
        <f t="shared" si="73"/>
        <v>0</v>
      </c>
      <c r="H155" s="20">
        <f t="shared" si="73"/>
        <v>0</v>
      </c>
      <c r="I155" s="20">
        <f t="shared" si="66"/>
        <v>1362500</v>
      </c>
      <c r="J155" s="20">
        <f>J156</f>
        <v>1498800</v>
      </c>
      <c r="K155" s="20">
        <f>K156</f>
        <v>0</v>
      </c>
      <c r="L155" s="20">
        <f>L156</f>
        <v>0</v>
      </c>
      <c r="M155" s="20">
        <f>M156</f>
        <v>0</v>
      </c>
      <c r="N155" s="20">
        <f>N156</f>
        <v>0</v>
      </c>
      <c r="O155" s="20">
        <f t="shared" si="67"/>
        <v>1498800</v>
      </c>
    </row>
    <row r="156" spans="1:15" ht="36" hidden="1" x14ac:dyDescent="0.35">
      <c r="A156" s="7" t="s">
        <v>202</v>
      </c>
      <c r="B156" s="8" t="s">
        <v>203</v>
      </c>
      <c r="C156" s="20">
        <v>1362500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f t="shared" si="66"/>
        <v>1362500</v>
      </c>
      <c r="J156" s="20">
        <v>1498800</v>
      </c>
      <c r="K156" s="20">
        <v>0</v>
      </c>
      <c r="L156" s="20">
        <v>0</v>
      </c>
      <c r="M156" s="20">
        <v>0</v>
      </c>
      <c r="N156" s="20">
        <v>0</v>
      </c>
      <c r="O156" s="20">
        <f t="shared" si="67"/>
        <v>1498800</v>
      </c>
    </row>
    <row r="157" spans="1:15" hidden="1" x14ac:dyDescent="0.35">
      <c r="A157" s="7" t="s">
        <v>204</v>
      </c>
      <c r="B157" s="8" t="s">
        <v>205</v>
      </c>
      <c r="C157" s="20">
        <f t="shared" ref="C157:H157" si="74">C158</f>
        <v>314600</v>
      </c>
      <c r="D157" s="20">
        <f t="shared" si="74"/>
        <v>-186731.82</v>
      </c>
      <c r="E157" s="20">
        <f t="shared" si="74"/>
        <v>0</v>
      </c>
      <c r="F157" s="20">
        <f t="shared" si="74"/>
        <v>0</v>
      </c>
      <c r="G157" s="20">
        <f t="shared" si="74"/>
        <v>0</v>
      </c>
      <c r="H157" s="20">
        <f t="shared" si="74"/>
        <v>0</v>
      </c>
      <c r="I157" s="20">
        <f t="shared" si="66"/>
        <v>127868.18</v>
      </c>
      <c r="J157" s="20">
        <f>J158</f>
        <v>1610900</v>
      </c>
      <c r="K157" s="20">
        <f>K158</f>
        <v>-199505.36</v>
      </c>
      <c r="L157" s="20">
        <f>L158</f>
        <v>0</v>
      </c>
      <c r="M157" s="20">
        <f>M158</f>
        <v>0</v>
      </c>
      <c r="N157" s="20">
        <f>N158</f>
        <v>0</v>
      </c>
      <c r="O157" s="20">
        <f t="shared" si="67"/>
        <v>1411394.6400000001</v>
      </c>
    </row>
    <row r="158" spans="1:15" hidden="1" x14ac:dyDescent="0.35">
      <c r="A158" s="7" t="s">
        <v>206</v>
      </c>
      <c r="B158" s="8" t="s">
        <v>207</v>
      </c>
      <c r="C158" s="20">
        <f t="shared" ref="C158:H158" si="75">C159+C160+C161</f>
        <v>314600</v>
      </c>
      <c r="D158" s="20">
        <f t="shared" si="75"/>
        <v>-186731.82</v>
      </c>
      <c r="E158" s="20">
        <f t="shared" si="75"/>
        <v>0</v>
      </c>
      <c r="F158" s="20">
        <f t="shared" si="75"/>
        <v>0</v>
      </c>
      <c r="G158" s="20">
        <f t="shared" si="75"/>
        <v>0</v>
      </c>
      <c r="H158" s="20">
        <f t="shared" si="75"/>
        <v>0</v>
      </c>
      <c r="I158" s="20">
        <f t="shared" si="66"/>
        <v>127868.18</v>
      </c>
      <c r="J158" s="20">
        <f>J159+J160+J161</f>
        <v>1610900</v>
      </c>
      <c r="K158" s="20">
        <f>K159+K160+K161</f>
        <v>-199505.36</v>
      </c>
      <c r="L158" s="20">
        <f>L159+L160+L161</f>
        <v>0</v>
      </c>
      <c r="M158" s="20">
        <f>M159+M160+M161</f>
        <v>0</v>
      </c>
      <c r="N158" s="20">
        <f>N159+N160+N161</f>
        <v>0</v>
      </c>
      <c r="O158" s="20">
        <f t="shared" si="67"/>
        <v>1411394.6400000001</v>
      </c>
    </row>
    <row r="159" spans="1:15" ht="54" hidden="1" x14ac:dyDescent="0.35">
      <c r="A159" s="7"/>
      <c r="B159" s="14" t="s">
        <v>233</v>
      </c>
      <c r="C159" s="20">
        <v>127900</v>
      </c>
      <c r="D159" s="20">
        <v>-31.82</v>
      </c>
      <c r="E159" s="20">
        <v>0</v>
      </c>
      <c r="F159" s="20">
        <v>0</v>
      </c>
      <c r="G159" s="20">
        <v>0</v>
      </c>
      <c r="H159" s="20">
        <v>0</v>
      </c>
      <c r="I159" s="20">
        <f t="shared" si="66"/>
        <v>127868.18</v>
      </c>
      <c r="J159" s="20">
        <v>132100</v>
      </c>
      <c r="K159" s="20">
        <v>-25.36</v>
      </c>
      <c r="L159" s="20">
        <v>0</v>
      </c>
      <c r="M159" s="20">
        <v>0</v>
      </c>
      <c r="N159" s="20">
        <v>0</v>
      </c>
      <c r="O159" s="20">
        <f t="shared" si="67"/>
        <v>132074.64000000001</v>
      </c>
    </row>
    <row r="160" spans="1:15" ht="54" hidden="1" x14ac:dyDescent="0.35">
      <c r="A160" s="7"/>
      <c r="B160" s="9" t="s">
        <v>234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f t="shared" si="66"/>
        <v>0</v>
      </c>
      <c r="J160" s="20">
        <v>1292100</v>
      </c>
      <c r="K160" s="20">
        <v>-12780</v>
      </c>
      <c r="L160" s="20">
        <v>0</v>
      </c>
      <c r="M160" s="20">
        <v>0</v>
      </c>
      <c r="N160" s="20">
        <v>0</v>
      </c>
      <c r="O160" s="20">
        <f t="shared" si="67"/>
        <v>1279320</v>
      </c>
    </row>
    <row r="161" spans="1:15" ht="54" hidden="1" x14ac:dyDescent="0.35">
      <c r="A161" s="7"/>
      <c r="B161" s="9" t="s">
        <v>235</v>
      </c>
      <c r="C161" s="20">
        <v>186700</v>
      </c>
      <c r="D161" s="20">
        <v>-186700</v>
      </c>
      <c r="E161" s="20">
        <v>0</v>
      </c>
      <c r="F161" s="20">
        <v>0</v>
      </c>
      <c r="G161" s="20">
        <v>0</v>
      </c>
      <c r="H161" s="20">
        <v>0</v>
      </c>
      <c r="I161" s="20">
        <f t="shared" si="66"/>
        <v>0</v>
      </c>
      <c r="J161" s="20">
        <v>186700</v>
      </c>
      <c r="K161" s="20">
        <v>-186700</v>
      </c>
      <c r="L161" s="20">
        <v>0</v>
      </c>
      <c r="M161" s="20">
        <v>0</v>
      </c>
      <c r="N161" s="20">
        <v>0</v>
      </c>
      <c r="O161" s="20">
        <f t="shared" si="67"/>
        <v>0</v>
      </c>
    </row>
    <row r="162" spans="1:15" hidden="1" x14ac:dyDescent="0.35">
      <c r="A162" s="7" t="s">
        <v>208</v>
      </c>
      <c r="B162" s="8" t="s">
        <v>209</v>
      </c>
      <c r="C162" s="20">
        <f>C165</f>
        <v>15236100</v>
      </c>
      <c r="D162" s="20">
        <f>D165</f>
        <v>5776038</v>
      </c>
      <c r="E162" s="20">
        <f>E165</f>
        <v>-4342286.22</v>
      </c>
      <c r="F162" s="20">
        <f>F165</f>
        <v>0</v>
      </c>
      <c r="G162" s="20">
        <f>G165+G163</f>
        <v>8624400</v>
      </c>
      <c r="H162" s="20">
        <f>H165+H163</f>
        <v>0</v>
      </c>
      <c r="I162" s="20">
        <f t="shared" si="66"/>
        <v>25294251.780000001</v>
      </c>
      <c r="J162" s="20">
        <f>J165</f>
        <v>0</v>
      </c>
      <c r="K162" s="20">
        <f>K165</f>
        <v>6072544</v>
      </c>
      <c r="L162" s="20">
        <f>L165</f>
        <v>0</v>
      </c>
      <c r="M162" s="20">
        <f>M165</f>
        <v>0</v>
      </c>
      <c r="N162" s="20">
        <f>N165+N163</f>
        <v>8624400</v>
      </c>
      <c r="O162" s="20">
        <f t="shared" si="67"/>
        <v>14696944</v>
      </c>
    </row>
    <row r="163" spans="1:15" ht="54" hidden="1" x14ac:dyDescent="0.35">
      <c r="A163" s="7" t="s">
        <v>292</v>
      </c>
      <c r="B163" s="8" t="s">
        <v>293</v>
      </c>
      <c r="C163" s="20"/>
      <c r="D163" s="20"/>
      <c r="E163" s="20"/>
      <c r="F163" s="20"/>
      <c r="G163" s="20">
        <f>G164</f>
        <v>8624400</v>
      </c>
      <c r="H163" s="20">
        <f>H164</f>
        <v>0</v>
      </c>
      <c r="I163" s="20">
        <f t="shared" si="66"/>
        <v>8624400</v>
      </c>
      <c r="J163" s="20"/>
      <c r="K163" s="20"/>
      <c r="L163" s="20"/>
      <c r="M163" s="20"/>
      <c r="N163" s="20">
        <f>N164</f>
        <v>8624400</v>
      </c>
      <c r="O163" s="20">
        <f t="shared" si="67"/>
        <v>8624400</v>
      </c>
    </row>
    <row r="164" spans="1:15" ht="72" hidden="1" x14ac:dyDescent="0.35">
      <c r="A164" s="7" t="s">
        <v>294</v>
      </c>
      <c r="B164" s="8" t="s">
        <v>295</v>
      </c>
      <c r="C164" s="20"/>
      <c r="D164" s="20"/>
      <c r="E164" s="20"/>
      <c r="F164" s="20"/>
      <c r="G164" s="20">
        <v>8624400</v>
      </c>
      <c r="H164" s="20">
        <v>0</v>
      </c>
      <c r="I164" s="20">
        <f t="shared" si="66"/>
        <v>8624400</v>
      </c>
      <c r="J164" s="20"/>
      <c r="K164" s="20"/>
      <c r="L164" s="20"/>
      <c r="M164" s="20"/>
      <c r="N164" s="20">
        <v>8624400</v>
      </c>
      <c r="O164" s="20">
        <f t="shared" si="67"/>
        <v>8624400</v>
      </c>
    </row>
    <row r="165" spans="1:15" hidden="1" x14ac:dyDescent="0.35">
      <c r="A165" s="7" t="s">
        <v>210</v>
      </c>
      <c r="B165" s="8" t="s">
        <v>211</v>
      </c>
      <c r="C165" s="20">
        <f t="shared" ref="C165:H165" si="76">C166</f>
        <v>15236100</v>
      </c>
      <c r="D165" s="20">
        <f t="shared" si="76"/>
        <v>5776038</v>
      </c>
      <c r="E165" s="20">
        <f t="shared" si="76"/>
        <v>-4342286.22</v>
      </c>
      <c r="F165" s="20">
        <f t="shared" si="76"/>
        <v>0</v>
      </c>
      <c r="G165" s="20">
        <f t="shared" si="76"/>
        <v>0</v>
      </c>
      <c r="H165" s="20">
        <f t="shared" si="76"/>
        <v>0</v>
      </c>
      <c r="I165" s="20">
        <f t="shared" si="66"/>
        <v>16669851.780000001</v>
      </c>
      <c r="J165" s="20">
        <f t="shared" ref="J165:N165" si="77">J166</f>
        <v>0</v>
      </c>
      <c r="K165" s="20">
        <f t="shared" si="77"/>
        <v>6072544</v>
      </c>
      <c r="L165" s="20">
        <f t="shared" si="77"/>
        <v>0</v>
      </c>
      <c r="M165" s="20">
        <f t="shared" si="77"/>
        <v>0</v>
      </c>
      <c r="N165" s="20">
        <f t="shared" si="77"/>
        <v>0</v>
      </c>
      <c r="O165" s="20">
        <f t="shared" si="67"/>
        <v>6072544</v>
      </c>
    </row>
    <row r="166" spans="1:15" ht="36" hidden="1" x14ac:dyDescent="0.35">
      <c r="A166" s="7" t="s">
        <v>212</v>
      </c>
      <c r="B166" s="8" t="s">
        <v>213</v>
      </c>
      <c r="C166" s="20">
        <f>C167+C168</f>
        <v>15236100</v>
      </c>
      <c r="D166" s="20">
        <f>D167+D168+D169</f>
        <v>5776038</v>
      </c>
      <c r="E166" s="20">
        <f>E167+E168</f>
        <v>-4342286.22</v>
      </c>
      <c r="F166" s="20">
        <f>F167+F168</f>
        <v>0</v>
      </c>
      <c r="G166" s="20">
        <f>G167+G168</f>
        <v>0</v>
      </c>
      <c r="H166" s="20">
        <f>H167+H168</f>
        <v>0</v>
      </c>
      <c r="I166" s="20">
        <f t="shared" si="66"/>
        <v>16669851.780000001</v>
      </c>
      <c r="J166" s="20">
        <f>J167+J168</f>
        <v>0</v>
      </c>
      <c r="K166" s="20">
        <f>K167+K168+K169</f>
        <v>6072544</v>
      </c>
      <c r="L166" s="20">
        <f>L167+L168</f>
        <v>0</v>
      </c>
      <c r="M166" s="20">
        <f>M167+M168</f>
        <v>0</v>
      </c>
      <c r="N166" s="20">
        <f>N167+N168</f>
        <v>0</v>
      </c>
      <c r="O166" s="20">
        <f t="shared" si="67"/>
        <v>6072544</v>
      </c>
    </row>
    <row r="167" spans="1:15" ht="36" hidden="1" x14ac:dyDescent="0.35">
      <c r="A167" s="15"/>
      <c r="B167" s="9" t="s">
        <v>236</v>
      </c>
      <c r="C167" s="21">
        <v>14474300</v>
      </c>
      <c r="D167" s="21">
        <v>-12.6</v>
      </c>
      <c r="E167" s="21">
        <v>-4342286.22</v>
      </c>
      <c r="F167" s="21">
        <v>0</v>
      </c>
      <c r="G167" s="21">
        <v>0</v>
      </c>
      <c r="H167" s="21">
        <v>0</v>
      </c>
      <c r="I167" s="20">
        <f t="shared" si="66"/>
        <v>10132001.18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0">
        <f t="shared" si="67"/>
        <v>0</v>
      </c>
    </row>
    <row r="168" spans="1:15" ht="54" hidden="1" x14ac:dyDescent="0.35">
      <c r="A168" s="15"/>
      <c r="B168" s="9" t="s">
        <v>237</v>
      </c>
      <c r="C168" s="21">
        <v>761800</v>
      </c>
      <c r="D168" s="21">
        <v>4.5999999999999996</v>
      </c>
      <c r="E168" s="21">
        <v>0</v>
      </c>
      <c r="F168" s="21">
        <v>0</v>
      </c>
      <c r="G168" s="21">
        <v>0</v>
      </c>
      <c r="H168" s="21">
        <v>0</v>
      </c>
      <c r="I168" s="20">
        <f t="shared" si="66"/>
        <v>761804.6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0">
        <f t="shared" si="67"/>
        <v>0</v>
      </c>
    </row>
    <row r="169" spans="1:15" ht="36" hidden="1" x14ac:dyDescent="0.35">
      <c r="A169" s="15"/>
      <c r="B169" s="9" t="s">
        <v>284</v>
      </c>
      <c r="C169" s="21">
        <v>0</v>
      </c>
      <c r="D169" s="21">
        <v>5776046</v>
      </c>
      <c r="E169" s="21">
        <v>0</v>
      </c>
      <c r="F169" s="21">
        <v>0</v>
      </c>
      <c r="G169" s="21">
        <v>0</v>
      </c>
      <c r="H169" s="21">
        <v>0</v>
      </c>
      <c r="I169" s="20">
        <f t="shared" si="66"/>
        <v>5776046</v>
      </c>
      <c r="J169" s="21">
        <v>0</v>
      </c>
      <c r="K169" s="21">
        <v>6072544</v>
      </c>
      <c r="L169" s="21">
        <v>0</v>
      </c>
      <c r="M169" s="21">
        <v>0</v>
      </c>
      <c r="N169" s="21">
        <v>0</v>
      </c>
      <c r="O169" s="20">
        <f t="shared" si="67"/>
        <v>6072544</v>
      </c>
    </row>
  </sheetData>
  <mergeCells count="16">
    <mergeCell ref="K7:K9"/>
    <mergeCell ref="O7:O9"/>
    <mergeCell ref="A5:O5"/>
    <mergeCell ref="C7:C9"/>
    <mergeCell ref="A7:A9"/>
    <mergeCell ref="B7:B9"/>
    <mergeCell ref="J7:J9"/>
    <mergeCell ref="D7:D9"/>
    <mergeCell ref="I7:I9"/>
    <mergeCell ref="E7:E9"/>
    <mergeCell ref="L7:L9"/>
    <mergeCell ref="F7:F9"/>
    <mergeCell ref="M7:M9"/>
    <mergeCell ref="G7:G9"/>
    <mergeCell ref="N7:N9"/>
    <mergeCell ref="H7:H9"/>
  </mergeCells>
  <pageMargins left="0.78740157480314965" right="0.39370078740157483" top="0.59055118110236227" bottom="0.59055118110236227" header="0.39370078740157483" footer="0.3937007874015748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2021 - 2022 годы</vt:lpstr>
      <vt:lpstr>'2021 - 2022 годы'!Заголовки_для_печати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2020-11-12T11:27:16Z</cp:lastPrinted>
  <dcterms:created xsi:type="dcterms:W3CDTF">2019-10-23T04:40:53Z</dcterms:created>
  <dcterms:modified xsi:type="dcterms:W3CDTF">2020-11-27T07:02:10Z</dcterms:modified>
</cp:coreProperties>
</file>