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1 год" sheetId="1" r:id="rId1"/>
    <sheet name="2022-2023 гг" sheetId="2" r:id="rId2"/>
  </sheets>
  <definedNames>
    <definedName name="_xlnm.Print_Titles" localSheetId="0">'2021 год'!$8:$11</definedName>
    <definedName name="_xlnm.Print_Titles" localSheetId="1">'2022-2023 гг'!$8:$11</definedName>
  </definedNames>
  <calcPr calcId="124519"/>
</workbook>
</file>

<file path=xl/calcChain.xml><?xml version="1.0" encoding="utf-8"?>
<calcChain xmlns="http://schemas.openxmlformats.org/spreadsheetml/2006/main">
  <c r="D181" i="1"/>
  <c r="H34" i="2"/>
  <c r="E34"/>
  <c r="D32"/>
  <c r="D174" i="1" l="1"/>
  <c r="D173" s="1"/>
  <c r="E176"/>
  <c r="G167" i="2"/>
  <c r="D167"/>
  <c r="H169"/>
  <c r="E169"/>
  <c r="E187" i="1"/>
  <c r="D127" i="2"/>
  <c r="D126" s="1"/>
  <c r="H135"/>
  <c r="E135"/>
  <c r="D140" i="1"/>
  <c r="D139" s="1"/>
  <c r="E147"/>
  <c r="H134" i="2"/>
  <c r="E134"/>
  <c r="H16"/>
  <c r="H17"/>
  <c r="H18"/>
  <c r="H22"/>
  <c r="H24"/>
  <c r="H26"/>
  <c r="H28"/>
  <c r="H31"/>
  <c r="H33"/>
  <c r="H37"/>
  <c r="H39"/>
  <c r="H40"/>
  <c r="H43"/>
  <c r="H45"/>
  <c r="H48"/>
  <c r="H52"/>
  <c r="H54"/>
  <c r="H56"/>
  <c r="H58"/>
  <c r="H61"/>
  <c r="H64"/>
  <c r="H67"/>
  <c r="H69"/>
  <c r="H70"/>
  <c r="H74"/>
  <c r="H77"/>
  <c r="H81"/>
  <c r="H84"/>
  <c r="H86"/>
  <c r="H90"/>
  <c r="H92"/>
  <c r="H94"/>
  <c r="H96"/>
  <c r="H98"/>
  <c r="H100"/>
  <c r="H102"/>
  <c r="H104"/>
  <c r="H107"/>
  <c r="H109"/>
  <c r="H112"/>
  <c r="H114"/>
  <c r="H119"/>
  <c r="H122"/>
  <c r="H125"/>
  <c r="H128"/>
  <c r="H129"/>
  <c r="H130"/>
  <c r="H131"/>
  <c r="H132"/>
  <c r="H133"/>
  <c r="H139"/>
  <c r="H140"/>
  <c r="H141"/>
  <c r="H142"/>
  <c r="H143"/>
  <c r="H144"/>
  <c r="H145"/>
  <c r="H146"/>
  <c r="H147"/>
  <c r="H148"/>
  <c r="H149"/>
  <c r="H150"/>
  <c r="H151"/>
  <c r="H153"/>
  <c r="H155"/>
  <c r="H157"/>
  <c r="H159"/>
  <c r="H162"/>
  <c r="H165"/>
  <c r="H168"/>
  <c r="G164"/>
  <c r="G161"/>
  <c r="G160"/>
  <c r="G158"/>
  <c r="G156"/>
  <c r="G154"/>
  <c r="G152"/>
  <c r="G138"/>
  <c r="G137" s="1"/>
  <c r="G127"/>
  <c r="G126" s="1"/>
  <c r="G124"/>
  <c r="G123" s="1"/>
  <c r="G121"/>
  <c r="G118"/>
  <c r="G117" s="1"/>
  <c r="G113"/>
  <c r="G111"/>
  <c r="G110" s="1"/>
  <c r="G108"/>
  <c r="G106"/>
  <c r="G103"/>
  <c r="G101"/>
  <c r="G99"/>
  <c r="G97"/>
  <c r="G95"/>
  <c r="G93"/>
  <c r="G91"/>
  <c r="G89"/>
  <c r="G85"/>
  <c r="G83"/>
  <c r="G80"/>
  <c r="G79" s="1"/>
  <c r="G76"/>
  <c r="G75" s="1"/>
  <c r="G73"/>
  <c r="G72" s="1"/>
  <c r="G68"/>
  <c r="G66" s="1"/>
  <c r="G65" s="1"/>
  <c r="G63"/>
  <c r="G62" s="1"/>
  <c r="G60"/>
  <c r="G59" s="1"/>
  <c r="G57"/>
  <c r="G55"/>
  <c r="G53"/>
  <c r="G51"/>
  <c r="G47"/>
  <c r="G46" s="1"/>
  <c r="G44"/>
  <c r="G42"/>
  <c r="G38"/>
  <c r="G36"/>
  <c r="H32"/>
  <c r="G30"/>
  <c r="G27"/>
  <c r="G25"/>
  <c r="G23"/>
  <c r="G21"/>
  <c r="G15"/>
  <c r="G14" s="1"/>
  <c r="E16"/>
  <c r="E17"/>
  <c r="E18"/>
  <c r="E22"/>
  <c r="E24"/>
  <c r="E26"/>
  <c r="E28"/>
  <c r="E31"/>
  <c r="E32"/>
  <c r="E33"/>
  <c r="E37"/>
  <c r="E39"/>
  <c r="E40"/>
  <c r="E43"/>
  <c r="E45"/>
  <c r="E48"/>
  <c r="E52"/>
  <c r="E54"/>
  <c r="E56"/>
  <c r="E58"/>
  <c r="E61"/>
  <c r="E64"/>
  <c r="E67"/>
  <c r="E69"/>
  <c r="E70"/>
  <c r="E74"/>
  <c r="E77"/>
  <c r="E81"/>
  <c r="E84"/>
  <c r="E86"/>
  <c r="E90"/>
  <c r="E92"/>
  <c r="E94"/>
  <c r="E96"/>
  <c r="E98"/>
  <c r="E100"/>
  <c r="E102"/>
  <c r="E104"/>
  <c r="E107"/>
  <c r="E109"/>
  <c r="E112"/>
  <c r="E114"/>
  <c r="E119"/>
  <c r="E122"/>
  <c r="E125"/>
  <c r="E128"/>
  <c r="E129"/>
  <c r="E130"/>
  <c r="E131"/>
  <c r="E132"/>
  <c r="E133"/>
  <c r="E139"/>
  <c r="E140"/>
  <c r="E141"/>
  <c r="E142"/>
  <c r="E143"/>
  <c r="E144"/>
  <c r="E145"/>
  <c r="E146"/>
  <c r="E147"/>
  <c r="E148"/>
  <c r="E149"/>
  <c r="E150"/>
  <c r="E151"/>
  <c r="E153"/>
  <c r="E155"/>
  <c r="E157"/>
  <c r="E159"/>
  <c r="E162"/>
  <c r="E165"/>
  <c r="E168"/>
  <c r="D166"/>
  <c r="D164"/>
  <c r="D161"/>
  <c r="D160" s="1"/>
  <c r="D158"/>
  <c r="D156"/>
  <c r="D154"/>
  <c r="D152"/>
  <c r="D138"/>
  <c r="D137" s="1"/>
  <c r="D124"/>
  <c r="D123" s="1"/>
  <c r="D121"/>
  <c r="D118"/>
  <c r="D117" s="1"/>
  <c r="D113"/>
  <c r="D111"/>
  <c r="D110" s="1"/>
  <c r="D108"/>
  <c r="D106"/>
  <c r="D105" s="1"/>
  <c r="D103"/>
  <c r="D101"/>
  <c r="D99"/>
  <c r="D97"/>
  <c r="D95"/>
  <c r="D93"/>
  <c r="D91"/>
  <c r="D89"/>
  <c r="D85"/>
  <c r="D83"/>
  <c r="D80"/>
  <c r="D79" s="1"/>
  <c r="D76"/>
  <c r="D75" s="1"/>
  <c r="D73"/>
  <c r="D72" s="1"/>
  <c r="D68"/>
  <c r="D66" s="1"/>
  <c r="D65" s="1"/>
  <c r="D63"/>
  <c r="D62" s="1"/>
  <c r="D60"/>
  <c r="D59" s="1"/>
  <c r="D57"/>
  <c r="D55"/>
  <c r="D53"/>
  <c r="D51"/>
  <c r="D47"/>
  <c r="D46" s="1"/>
  <c r="D44"/>
  <c r="D42"/>
  <c r="D38"/>
  <c r="D36"/>
  <c r="D30"/>
  <c r="D27"/>
  <c r="D25"/>
  <c r="D23"/>
  <c r="D21"/>
  <c r="D15"/>
  <c r="D14" s="1"/>
  <c r="E146" i="1"/>
  <c r="D180"/>
  <c r="E186"/>
  <c r="E145"/>
  <c r="E16"/>
  <c r="E17"/>
  <c r="E18"/>
  <c r="E22"/>
  <c r="E24"/>
  <c r="E26"/>
  <c r="E28"/>
  <c r="E31"/>
  <c r="E33"/>
  <c r="E37"/>
  <c r="E39"/>
  <c r="E40"/>
  <c r="E43"/>
  <c r="E45"/>
  <c r="E48"/>
  <c r="E52"/>
  <c r="E54"/>
  <c r="E56"/>
  <c r="E58"/>
  <c r="E61"/>
  <c r="E64"/>
  <c r="E67"/>
  <c r="E69"/>
  <c r="E70"/>
  <c r="E74"/>
  <c r="E77"/>
  <c r="E81"/>
  <c r="E84"/>
  <c r="E86"/>
  <c r="E90"/>
  <c r="E92"/>
  <c r="E94"/>
  <c r="E96"/>
  <c r="E98"/>
  <c r="E100"/>
  <c r="E102"/>
  <c r="E104"/>
  <c r="E107"/>
  <c r="E109"/>
  <c r="E112"/>
  <c r="E114"/>
  <c r="E117"/>
  <c r="E119"/>
  <c r="E124"/>
  <c r="E126"/>
  <c r="E130"/>
  <c r="E132"/>
  <c r="E135"/>
  <c r="E138"/>
  <c r="E141"/>
  <c r="E142"/>
  <c r="E143"/>
  <c r="E144"/>
  <c r="E151"/>
  <c r="E152"/>
  <c r="E153"/>
  <c r="E154"/>
  <c r="E155"/>
  <c r="E156"/>
  <c r="E157"/>
  <c r="E158"/>
  <c r="E159"/>
  <c r="E160"/>
  <c r="E161"/>
  <c r="E162"/>
  <c r="E163"/>
  <c r="E164"/>
  <c r="E166"/>
  <c r="E168"/>
  <c r="E170"/>
  <c r="E172"/>
  <c r="E175"/>
  <c r="E179"/>
  <c r="E182"/>
  <c r="E183"/>
  <c r="E184"/>
  <c r="E185"/>
  <c r="D178"/>
  <c r="D171"/>
  <c r="D169"/>
  <c r="D167"/>
  <c r="D165"/>
  <c r="D150"/>
  <c r="D149" s="1"/>
  <c r="D137"/>
  <c r="D136" s="1"/>
  <c r="D134"/>
  <c r="D133" s="1"/>
  <c r="D131"/>
  <c r="D129"/>
  <c r="D128" s="1"/>
  <c r="D125"/>
  <c r="D123"/>
  <c r="D118"/>
  <c r="D116"/>
  <c r="D113"/>
  <c r="D111"/>
  <c r="D110" s="1"/>
  <c r="D108"/>
  <c r="D106"/>
  <c r="D103"/>
  <c r="D101"/>
  <c r="D99"/>
  <c r="D97"/>
  <c r="D95"/>
  <c r="D93"/>
  <c r="D91"/>
  <c r="D89"/>
  <c r="D85"/>
  <c r="D83"/>
  <c r="D80"/>
  <c r="D79" s="1"/>
  <c r="D76"/>
  <c r="D75" s="1"/>
  <c r="D73"/>
  <c r="D72" s="1"/>
  <c r="D68"/>
  <c r="D66" s="1"/>
  <c r="D65" s="1"/>
  <c r="D63"/>
  <c r="D62" s="1"/>
  <c r="D60"/>
  <c r="D59" s="1"/>
  <c r="D57"/>
  <c r="D55"/>
  <c r="D53"/>
  <c r="D51"/>
  <c r="D47"/>
  <c r="D46" s="1"/>
  <c r="D44"/>
  <c r="D42"/>
  <c r="D38"/>
  <c r="D36"/>
  <c r="D30"/>
  <c r="D27"/>
  <c r="D25"/>
  <c r="D23"/>
  <c r="D21"/>
  <c r="D15"/>
  <c r="D14" s="1"/>
  <c r="C118"/>
  <c r="D163" i="2" l="1"/>
  <c r="G41"/>
  <c r="G50"/>
  <c r="G49" s="1"/>
  <c r="G105"/>
  <c r="D177" i="1"/>
  <c r="D88"/>
  <c r="D115"/>
  <c r="E118"/>
  <c r="G29" i="2"/>
  <c r="G166"/>
  <c r="G136"/>
  <c r="G88"/>
  <c r="G87" s="1"/>
  <c r="G82"/>
  <c r="G78" s="1"/>
  <c r="G35"/>
  <c r="G20"/>
  <c r="G19" s="1"/>
  <c r="G120"/>
  <c r="G71"/>
  <c r="D136"/>
  <c r="D120"/>
  <c r="D88"/>
  <c r="D87" s="1"/>
  <c r="D78"/>
  <c r="D82"/>
  <c r="D50"/>
  <c r="D41"/>
  <c r="D35" s="1"/>
  <c r="D29"/>
  <c r="D20"/>
  <c r="D19" s="1"/>
  <c r="D49"/>
  <c r="D71"/>
  <c r="D71" i="1"/>
  <c r="D41"/>
  <c r="D35" s="1"/>
  <c r="D148"/>
  <c r="D127"/>
  <c r="D122"/>
  <c r="D105"/>
  <c r="D82"/>
  <c r="D78" s="1"/>
  <c r="D50"/>
  <c r="D49" s="1"/>
  <c r="D29"/>
  <c r="D20"/>
  <c r="D19" s="1"/>
  <c r="F167" i="2"/>
  <c r="H167" s="1"/>
  <c r="C167"/>
  <c r="E167" s="1"/>
  <c r="F138"/>
  <c r="H138" s="1"/>
  <c r="C138"/>
  <c r="E138" s="1"/>
  <c r="F127"/>
  <c r="H127" s="1"/>
  <c r="C127"/>
  <c r="E127" s="1"/>
  <c r="G163" l="1"/>
  <c r="D87" i="1"/>
  <c r="D13" s="1"/>
  <c r="G116" i="2"/>
  <c r="G13"/>
  <c r="D116"/>
  <c r="D13"/>
  <c r="D121" i="1"/>
  <c r="D120" s="1"/>
  <c r="F166" i="2"/>
  <c r="H166" s="1"/>
  <c r="F164"/>
  <c r="H164" s="1"/>
  <c r="F161"/>
  <c r="F158"/>
  <c r="H158" s="1"/>
  <c r="F156"/>
  <c r="H156" s="1"/>
  <c r="F154"/>
  <c r="H154" s="1"/>
  <c r="F152"/>
  <c r="H152" s="1"/>
  <c r="F137"/>
  <c r="H137" s="1"/>
  <c r="F126"/>
  <c r="H126" s="1"/>
  <c r="F124"/>
  <c r="F121"/>
  <c r="H121" s="1"/>
  <c r="F118"/>
  <c r="F113"/>
  <c r="H113" s="1"/>
  <c r="F111"/>
  <c r="F108"/>
  <c r="H108" s="1"/>
  <c r="F106"/>
  <c r="H106" s="1"/>
  <c r="F103"/>
  <c r="H103" s="1"/>
  <c r="F101"/>
  <c r="H101" s="1"/>
  <c r="F99"/>
  <c r="H99" s="1"/>
  <c r="F97"/>
  <c r="H97" s="1"/>
  <c r="F95"/>
  <c r="H95" s="1"/>
  <c r="F93"/>
  <c r="H93" s="1"/>
  <c r="F91"/>
  <c r="H91" s="1"/>
  <c r="F89"/>
  <c r="H89" s="1"/>
  <c r="F85"/>
  <c r="H85" s="1"/>
  <c r="F83"/>
  <c r="H83" s="1"/>
  <c r="F80"/>
  <c r="F76"/>
  <c r="F73"/>
  <c r="F68"/>
  <c r="F63"/>
  <c r="F60"/>
  <c r="F57"/>
  <c r="H57" s="1"/>
  <c r="F55"/>
  <c r="H55" s="1"/>
  <c r="F53"/>
  <c r="H53" s="1"/>
  <c r="F51"/>
  <c r="H51" s="1"/>
  <c r="F47"/>
  <c r="F44"/>
  <c r="H44" s="1"/>
  <c r="F42"/>
  <c r="H42" s="1"/>
  <c r="F38"/>
  <c r="H38" s="1"/>
  <c r="F36"/>
  <c r="H36" s="1"/>
  <c r="F32"/>
  <c r="F30"/>
  <c r="H30" s="1"/>
  <c r="F27"/>
  <c r="H27" s="1"/>
  <c r="F25"/>
  <c r="H25" s="1"/>
  <c r="F23"/>
  <c r="H23" s="1"/>
  <c r="F21"/>
  <c r="H21" s="1"/>
  <c r="F15"/>
  <c r="C166"/>
  <c r="E166" s="1"/>
  <c r="C164"/>
  <c r="E164" s="1"/>
  <c r="C161"/>
  <c r="C158"/>
  <c r="E158" s="1"/>
  <c r="C156"/>
  <c r="E156" s="1"/>
  <c r="C154"/>
  <c r="E154" s="1"/>
  <c r="C152"/>
  <c r="E152" s="1"/>
  <c r="C137"/>
  <c r="E137" s="1"/>
  <c r="C126"/>
  <c r="E126" s="1"/>
  <c r="C124"/>
  <c r="C121"/>
  <c r="E121" s="1"/>
  <c r="C118"/>
  <c r="C113"/>
  <c r="E113" s="1"/>
  <c r="C111"/>
  <c r="C108"/>
  <c r="E108" s="1"/>
  <c r="C106"/>
  <c r="E106" s="1"/>
  <c r="C103"/>
  <c r="E103" s="1"/>
  <c r="C101"/>
  <c r="E101" s="1"/>
  <c r="C99"/>
  <c r="E99" s="1"/>
  <c r="C97"/>
  <c r="E97" s="1"/>
  <c r="C95"/>
  <c r="E95" s="1"/>
  <c r="C93"/>
  <c r="E93" s="1"/>
  <c r="C91"/>
  <c r="E91" s="1"/>
  <c r="C89"/>
  <c r="E89" s="1"/>
  <c r="C85"/>
  <c r="E85" s="1"/>
  <c r="C83"/>
  <c r="E83" s="1"/>
  <c r="C80"/>
  <c r="C76"/>
  <c r="C73"/>
  <c r="C68"/>
  <c r="C63"/>
  <c r="C60"/>
  <c r="C57"/>
  <c r="E57" s="1"/>
  <c r="C55"/>
  <c r="E55" s="1"/>
  <c r="C53"/>
  <c r="E53" s="1"/>
  <c r="C51"/>
  <c r="E51" s="1"/>
  <c r="C47"/>
  <c r="C44"/>
  <c r="E44" s="1"/>
  <c r="C42"/>
  <c r="E42" s="1"/>
  <c r="C38"/>
  <c r="E38" s="1"/>
  <c r="C36"/>
  <c r="E36" s="1"/>
  <c r="C32"/>
  <c r="C30"/>
  <c r="E30" s="1"/>
  <c r="C27"/>
  <c r="E27" s="1"/>
  <c r="C25"/>
  <c r="E25" s="1"/>
  <c r="C23"/>
  <c r="E23" s="1"/>
  <c r="C21"/>
  <c r="E21" s="1"/>
  <c r="C15"/>
  <c r="C116" i="1"/>
  <c r="C150"/>
  <c r="E150" s="1"/>
  <c r="C174"/>
  <c r="E174" s="1"/>
  <c r="C181"/>
  <c r="E181" s="1"/>
  <c r="C178"/>
  <c r="E178" s="1"/>
  <c r="C134"/>
  <c r="E134" s="1"/>
  <c r="C137"/>
  <c r="E137" s="1"/>
  <c r="C160" i="2" l="1"/>
  <c r="E160" s="1"/>
  <c r="E161"/>
  <c r="F160"/>
  <c r="H160" s="1"/>
  <c r="H161"/>
  <c r="C123"/>
  <c r="E123" s="1"/>
  <c r="E124"/>
  <c r="F123"/>
  <c r="H123" s="1"/>
  <c r="H124"/>
  <c r="C117"/>
  <c r="E117" s="1"/>
  <c r="E118"/>
  <c r="F117"/>
  <c r="H117" s="1"/>
  <c r="H118"/>
  <c r="C66"/>
  <c r="E68"/>
  <c r="C110"/>
  <c r="E110" s="1"/>
  <c r="E111"/>
  <c r="F66"/>
  <c r="H68"/>
  <c r="F110"/>
  <c r="H110" s="1"/>
  <c r="H111"/>
  <c r="C62"/>
  <c r="E62" s="1"/>
  <c r="E63"/>
  <c r="C79"/>
  <c r="E79" s="1"/>
  <c r="E80"/>
  <c r="F62"/>
  <c r="H62" s="1"/>
  <c r="H63"/>
  <c r="F79"/>
  <c r="H79" s="1"/>
  <c r="H80"/>
  <c r="C59"/>
  <c r="E59" s="1"/>
  <c r="E60"/>
  <c r="C75"/>
  <c r="E75" s="1"/>
  <c r="E76"/>
  <c r="F59"/>
  <c r="H59" s="1"/>
  <c r="H60"/>
  <c r="F75"/>
  <c r="H75" s="1"/>
  <c r="H76"/>
  <c r="C46"/>
  <c r="E46" s="1"/>
  <c r="E47"/>
  <c r="C72"/>
  <c r="E72" s="1"/>
  <c r="E73"/>
  <c r="F46"/>
  <c r="H46" s="1"/>
  <c r="H47"/>
  <c r="F72"/>
  <c r="H72" s="1"/>
  <c r="H73"/>
  <c r="C14"/>
  <c r="E14" s="1"/>
  <c r="E15"/>
  <c r="F14"/>
  <c r="H14" s="1"/>
  <c r="H15"/>
  <c r="G115"/>
  <c r="G12" s="1"/>
  <c r="D115"/>
  <c r="E116" i="1"/>
  <c r="C115"/>
  <c r="E115" s="1"/>
  <c r="D12"/>
  <c r="F120" i="2"/>
  <c r="H120" s="1"/>
  <c r="C88"/>
  <c r="E88" s="1"/>
  <c r="C29"/>
  <c r="E29" s="1"/>
  <c r="F29"/>
  <c r="H29" s="1"/>
  <c r="F41"/>
  <c r="F163"/>
  <c r="H163" s="1"/>
  <c r="F136"/>
  <c r="H136" s="1"/>
  <c r="C41"/>
  <c r="C50"/>
  <c r="F88"/>
  <c r="H88" s="1"/>
  <c r="C82"/>
  <c r="C105"/>
  <c r="E105" s="1"/>
  <c r="C163"/>
  <c r="E163" s="1"/>
  <c r="F105"/>
  <c r="H105" s="1"/>
  <c r="F82"/>
  <c r="F71"/>
  <c r="H71" s="1"/>
  <c r="F50"/>
  <c r="F20"/>
  <c r="C20"/>
  <c r="C136" l="1"/>
  <c r="E136" s="1"/>
  <c r="C120"/>
  <c r="E120" s="1"/>
  <c r="D12"/>
  <c r="C35"/>
  <c r="E35" s="1"/>
  <c r="E41"/>
  <c r="F35"/>
  <c r="H35" s="1"/>
  <c r="H41"/>
  <c r="C49"/>
  <c r="E49" s="1"/>
  <c r="E50"/>
  <c r="F49"/>
  <c r="H49" s="1"/>
  <c r="H50"/>
  <c r="F65"/>
  <c r="H65" s="1"/>
  <c r="H66"/>
  <c r="C65"/>
  <c r="E65" s="1"/>
  <c r="E66"/>
  <c r="F78"/>
  <c r="H78" s="1"/>
  <c r="H82"/>
  <c r="C78"/>
  <c r="E78" s="1"/>
  <c r="E82"/>
  <c r="C71"/>
  <c r="E71" s="1"/>
  <c r="F19"/>
  <c r="H19" s="1"/>
  <c r="H20"/>
  <c r="C19"/>
  <c r="E19" s="1"/>
  <c r="E20"/>
  <c r="C87"/>
  <c r="F116"/>
  <c r="F87"/>
  <c r="H87" s="1"/>
  <c r="C116" l="1"/>
  <c r="C115" s="1"/>
  <c r="F115"/>
  <c r="H115" s="1"/>
  <c r="H116"/>
  <c r="C13"/>
  <c r="E13" s="1"/>
  <c r="E87"/>
  <c r="F13"/>
  <c r="H13" s="1"/>
  <c r="E116" l="1"/>
  <c r="E115"/>
  <c r="C12"/>
  <c r="E12" s="1"/>
  <c r="F12"/>
  <c r="H12" s="1"/>
  <c r="C125" i="1"/>
  <c r="E125" s="1"/>
  <c r="C97"/>
  <c r="E97" s="1"/>
  <c r="C89"/>
  <c r="E89" s="1"/>
  <c r="C101"/>
  <c r="E101" s="1"/>
  <c r="C103"/>
  <c r="E103" s="1"/>
  <c r="C106"/>
  <c r="E106" s="1"/>
  <c r="C108"/>
  <c r="E108" s="1"/>
  <c r="C111"/>
  <c r="C113"/>
  <c r="E113" s="1"/>
  <c r="C99"/>
  <c r="E99" s="1"/>
  <c r="C95"/>
  <c r="E95" s="1"/>
  <c r="C93"/>
  <c r="E93" s="1"/>
  <c r="C91"/>
  <c r="E91" s="1"/>
  <c r="C80"/>
  <c r="E80" s="1"/>
  <c r="C110" l="1"/>
  <c r="E110" s="1"/>
  <c r="E111"/>
  <c r="C105"/>
  <c r="E105" s="1"/>
  <c r="C88"/>
  <c r="E88" s="1"/>
  <c r="C21"/>
  <c r="E21" s="1"/>
  <c r="C87" l="1"/>
  <c r="E87" s="1"/>
  <c r="C15"/>
  <c r="E15" s="1"/>
  <c r="C63" l="1"/>
  <c r="C62" l="1"/>
  <c r="E62" s="1"/>
  <c r="E63"/>
  <c r="C131"/>
  <c r="E131" s="1"/>
  <c r="C136"/>
  <c r="E136" s="1"/>
  <c r="C140"/>
  <c r="E140" s="1"/>
  <c r="C68"/>
  <c r="E68" s="1"/>
  <c r="C23"/>
  <c r="E23" s="1"/>
  <c r="C25"/>
  <c r="E25" s="1"/>
  <c r="C27"/>
  <c r="E27" s="1"/>
  <c r="C30"/>
  <c r="E30" s="1"/>
  <c r="C32"/>
  <c r="E32" s="1"/>
  <c r="C36"/>
  <c r="E36" s="1"/>
  <c r="C38"/>
  <c r="E38" s="1"/>
  <c r="C42"/>
  <c r="E42" s="1"/>
  <c r="C44"/>
  <c r="E44" s="1"/>
  <c r="C47"/>
  <c r="E47" s="1"/>
  <c r="C51"/>
  <c r="E51" s="1"/>
  <c r="C53"/>
  <c r="E53" s="1"/>
  <c r="C55"/>
  <c r="E55" s="1"/>
  <c r="C57"/>
  <c r="E57" s="1"/>
  <c r="C60"/>
  <c r="E60" s="1"/>
  <c r="C73"/>
  <c r="E73" s="1"/>
  <c r="C76"/>
  <c r="E76" s="1"/>
  <c r="C79"/>
  <c r="E79" s="1"/>
  <c r="C83"/>
  <c r="E83" s="1"/>
  <c r="C85"/>
  <c r="E85" s="1"/>
  <c r="C123"/>
  <c r="C129"/>
  <c r="E129" s="1"/>
  <c r="C165"/>
  <c r="E165" s="1"/>
  <c r="C167"/>
  <c r="E167" s="1"/>
  <c r="C169"/>
  <c r="E169" s="1"/>
  <c r="C171"/>
  <c r="E171" s="1"/>
  <c r="C122" l="1"/>
  <c r="E122" s="1"/>
  <c r="E123"/>
  <c r="C139"/>
  <c r="E139" s="1"/>
  <c r="C14"/>
  <c r="E14" s="1"/>
  <c r="C128"/>
  <c r="E128" s="1"/>
  <c r="C82"/>
  <c r="E82" s="1"/>
  <c r="C173"/>
  <c r="E173" s="1"/>
  <c r="C149"/>
  <c r="E149" s="1"/>
  <c r="C72"/>
  <c r="E72" s="1"/>
  <c r="C41"/>
  <c r="E41" s="1"/>
  <c r="C75"/>
  <c r="E75" s="1"/>
  <c r="C46"/>
  <c r="E46" s="1"/>
  <c r="C66"/>
  <c r="E66" s="1"/>
  <c r="C133"/>
  <c r="E133" s="1"/>
  <c r="C59"/>
  <c r="E59" s="1"/>
  <c r="C180"/>
  <c r="C29"/>
  <c r="E29" s="1"/>
  <c r="C50"/>
  <c r="E50" s="1"/>
  <c r="C20"/>
  <c r="E20" s="1"/>
  <c r="C177" l="1"/>
  <c r="E177" s="1"/>
  <c r="E180"/>
  <c r="C49"/>
  <c r="E49" s="1"/>
  <c r="C127"/>
  <c r="E127" s="1"/>
  <c r="C148"/>
  <c r="E148" s="1"/>
  <c r="C78"/>
  <c r="E78" s="1"/>
  <c r="C19"/>
  <c r="E19" s="1"/>
  <c r="C65"/>
  <c r="E65" s="1"/>
  <c r="C71"/>
  <c r="C35"/>
  <c r="E35" s="1"/>
  <c r="C13" l="1"/>
  <c r="E13" s="1"/>
  <c r="E71"/>
  <c r="C121"/>
  <c r="C120" l="1"/>
  <c r="E120" s="1"/>
  <c r="E121"/>
  <c r="C12" l="1"/>
  <c r="E12" s="1"/>
</calcChain>
</file>

<file path=xl/sharedStrings.xml><?xml version="1.0" encoding="utf-8"?>
<sst xmlns="http://schemas.openxmlformats.org/spreadsheetml/2006/main" count="641" uniqueCount="339">
  <si>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</si>
  <si>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</si>
  <si>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</si>
  <si>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</si>
  <si>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</si>
  <si>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</si>
  <si>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</si>
  <si>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</si>
  <si>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</si>
  <si>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</si>
  <si>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</si>
  <si>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</si>
  <si>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</si>
  <si>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</si>
  <si>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</si>
  <si>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</si>
  <si>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</si>
  <si>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</si>
  <si>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</si>
  <si>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</si>
  <si>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</si>
  <si>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</si>
  <si>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</si>
  <si>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</si>
  <si>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</si>
  <si>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</si>
  <si>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</si>
  <si>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</si>
  <si>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</si>
  <si>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</si>
  <si>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</si>
  <si>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</si>
  <si>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</si>
  <si>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</si>
  <si>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</si>
  <si>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</si>
  <si>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</si>
  <si>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</si>
  <si>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</si>
  <si>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</si>
  <si>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</si>
  <si>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</si>
  <si>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</si>
  <si>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</si>
  <si>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</si>
  <si>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</si>
  <si>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</si>
  <si>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</si>
  <si>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</si>
  <si>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</si>
  <si>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</si>
  <si>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</si>
  <si>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</si>
  <si>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</si>
  <si>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</si>
  <si>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</si>
  <si>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</si>
  <si>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</si>
  <si>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</si>
  <si>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</si>
  <si>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</si>
  <si>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</si>
  <si>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</si>
  <si>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</si>
  <si>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</si>
  <si>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</si>
  <si>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</si>
  <si>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</si>
  <si>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</si>
  <si>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</si>
  <si>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</si>
  <si>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</si>
  <si>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</si>
  <si>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</si>
  <si>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</si>
  <si>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</si>
  <si>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</si>
  <si>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</si>
  <si>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</si>
  <si>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</si>
  <si>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</si>
  <si>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</si>
  <si>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</si>
  <si>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</si>
  <si>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</si>
  <si>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</si>
  <si>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</si>
  <si>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</si>
  <si>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</si>
  <si>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</si>
  <si>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</si>
  <si>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</si>
  <si>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</si>
  <si>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</si>
  <si>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</si>
  <si>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</si>
  <si>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</si>
  <si>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</si>
  <si>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</si>
  <si>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</si>
  <si>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</si>
  <si>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</si>
  <si>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</si>
  <si>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</si>
  <si>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</si>
  <si>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</si>
  <si>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</si>
  <si>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</si>
  <si>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</si>
  <si>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</si>
  <si>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</si>
  <si>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</si>
  <si>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</si>
  <si>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</si>
  <si>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</si>
  <si>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</si>
  <si>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</si>
  <si>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</si>
  <si>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</si>
  <si>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</si>
  <si>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</si>
  <si>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</si>
  <si>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</si>
  <si>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</si>
  <si>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</si>
  <si>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</si>
  <si>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</si>
  <si>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</si>
  <si>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</si>
  <si>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</si>
  <si>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</si>
  <si>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</si>
  <si>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</si>
  <si>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</si>
  <si>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</si>
  <si>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</si>
  <si>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</si>
  <si>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</si>
  <si>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</si>
  <si>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</si>
  <si>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</si>
  <si>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</si>
  <si>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</si>
  <si>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</si>
  <si>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</si>
  <si>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</si>
  <si>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</si>
  <si>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</si>
  <si>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</si>
  <si>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</si>
  <si>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</si>
  <si>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</si>
  <si>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</si>
  <si>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</si>
  <si>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</si>
  <si>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</si>
  <si>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</si>
  <si>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</si>
  <si>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</si>
  <si>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</si>
  <si>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</si>
  <si>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</si>
  <si>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</si>
  <si>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</si>
  <si>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</si>
  <si>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</si>
  <si>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</si>
  <si>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</si>
  <si>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</si>
  <si>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</si>
  <si>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</si>
  <si>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</si>
  <si>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</si>
  <si>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</si>
  <si>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</si>
  <si>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</si>
  <si>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</si>
  <si>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</si>
  <si>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</si>
  <si>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</si>
  <si>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</si>
  <si>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</si>
  <si>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</si>
  <si>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</si>
  <si>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</si>
  <si>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</si>
  <si>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</si>
  <si>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</si>
  <si>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</si>
  <si>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</si>
  <si>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</si>
  <si>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</si>
  <si>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</si>
  <si>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</si>
  <si>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</si>
  <si>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</si>
  <si>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</si>
  <si>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</si>
  <si>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</si>
  <si>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</si>
  <si>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</si>
  <si>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</si>
  <si>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</si>
  <si>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</si>
  <si>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</si>
  <si>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</si>
  <si>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</si>
  <si>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</si>
  <si>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</si>
  <si>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</si>
  <si>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</si>
  <si>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</si>
  <si>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</si>
  <si>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</si>
  <si>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</si>
  <si>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</si>
  <si>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</si>
  <si>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</si>
  <si>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</si>
  <si>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</si>
  <si>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</si>
  <si>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</si>
  <si>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</si>
  <si>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</si>
  <si>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</si>
  <si>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</si>
  <si>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</si>
  <si>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</si>
  <si>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</si>
  <si>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</si>
  <si>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</si>
  <si>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</si>
  <si>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</si>
  <si>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</si>
  <si>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</si>
  <si>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</si>
  <si>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</si>
  <si>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</si>
  <si>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</si>
  <si>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</si>
  <si>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</si>
  <si>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</si>
  <si>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</si>
  <si>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</si>
  <si>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</si>
  <si>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</si>
  <si>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</si>
  <si>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</si>
  <si>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</si>
  <si>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</si>
  <si>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Приложение 2</t>
  </si>
  <si>
    <t>2022 год</t>
  </si>
  <si>
    <t>2023 год</t>
  </si>
  <si>
    <t>4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</si>
  <si>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</si>
  <si>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</si>
  <si>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</si>
  <si>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</si>
  <si>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</si>
  <si>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</si>
  <si>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</si>
  <si>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</si>
  <si>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</si>
  <si>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</si>
  <si>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</si>
  <si>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</si>
  <si>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</si>
  <si>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</si>
  <si>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</si>
  <si>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</si>
  <si>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</si>
  <si>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</si>
  <si>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</si>
  <si>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</si>
  <si>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</si>
  <si>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</si>
  <si>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</si>
  <si>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</si>
  <si>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</si>
  <si>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</si>
  <si>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</si>
  <si>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</si>
  <si>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</si>
  <si>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</si>
  <si>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</si>
  <si>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</si>
  <si>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</si>
  <si>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</si>
  <si>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</si>
  <si>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</si>
  <si>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</si>
  <si>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</si>
  <si>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</si>
  <si>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</si>
  <si>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</si>
  <si>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</si>
  <si>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</si>
  <si>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</si>
  <si>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</si>
  <si>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</si>
  <si>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</si>
  <si>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</si>
  <si>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</si>
  <si>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</si>
  <si>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</si>
  <si>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</si>
  <si>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</si>
  <si>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</si>
  <si>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</si>
  <si>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</si>
  <si>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</si>
  <si>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</si>
  <si>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</si>
  <si>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</si>
  <si>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</si>
  <si>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</si>
  <si>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</si>
  <si>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</si>
  <si>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</si>
  <si>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</si>
  <si>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</si>
  <si>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</si>
  <si>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</si>
  <si>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</si>
  <si>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 xml:space="preserve">от 25 февраля 2021 г. № 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</si>
  <si>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</si>
  <si>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</si>
  <si>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</si>
  <si>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</si>
  <si>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</si>
  <si>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</si>
  <si>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по отдельным строкам доходов бюджета Уинского муниципального округа на 2022 - 2023 годы, рублей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</si>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</sst>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7"/>
  <sheetViews>
    <sheetView tabSelected="1" topLeftCell="A7" workbookViewId="0">
      <selection activeCell="J177" sqref="J177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3" width="23.28515625" style="4" hidden="1" customWidth="1"/>
    <col min="4" max="4" width="18" style="4" hidden="1" customWidth="1"/>
    <col min="5" max="5" width="39.5703125" style="4" customWidth="1"/>
    <col min="6" max="16384" width="9.140625" style="4"/>
  </cols>
  <sheetData>
    <row r="1" spans="1:5" ht="18" customHeight="1">
      <c r="C1" s="10"/>
      <c r="E1" s="10" t="s">
        <v>179</v>
      </c>
    </row>
    <row r="2" spans="1:5" ht="18" customHeight="1">
      <c r="C2" s="10"/>
      <c r="E2" s="10" t="s">
        <v>180</v>
      </c>
    </row>
    <row r="3" spans="1:5" ht="18" customHeight="1">
      <c r="C3" s="10"/>
      <c r="E3" s="10" t="s">
        <v>181</v>
      </c>
    </row>
    <row r="4" spans="1:5" ht="18" customHeight="1">
      <c r="C4" s="10"/>
      <c r="E4" s="10" t="s">
        <v>324</v>
      </c>
    </row>
    <row r="5" spans="1:5" ht="18.75">
      <c r="A5" s="3"/>
      <c r="B5" s="3"/>
      <c r="C5" s="10"/>
      <c r="D5" s="10"/>
      <c r="E5" s="10"/>
    </row>
    <row r="6" spans="1:5" ht="18.75">
      <c r="A6" s="28" t="s">
        <v>325</v>
      </c>
      <c r="B6" s="28"/>
      <c r="C6" s="28"/>
      <c r="D6" s="26"/>
    </row>
    <row r="7" spans="1:5" ht="18.75"/>
    <row r="8" spans="1:5" ht="15" customHeight="1">
      <c r="A8" s="32" t="s">
        <v>145</v>
      </c>
      <c r="B8" s="32" t="s">
        <v>319</v>
      </c>
      <c r="C8" s="29" t="s">
        <v>327</v>
      </c>
      <c r="D8" s="29" t="s">
        <v>326</v>
      </c>
      <c r="E8" s="29" t="s">
        <v>182</v>
      </c>
    </row>
    <row r="9" spans="1:5" ht="15" customHeight="1">
      <c r="A9" s="32"/>
      <c r="B9" s="32"/>
      <c r="C9" s="30"/>
      <c r="D9" s="30"/>
      <c r="E9" s="30"/>
    </row>
    <row r="10" spans="1:5" ht="24.75" customHeight="1">
      <c r="A10" s="32"/>
      <c r="B10" s="32"/>
      <c r="C10" s="31"/>
      <c r="D10" s="31"/>
      <c r="E10" s="31"/>
    </row>
    <row r="11" spans="1:5" ht="18.399999999999999" customHeight="1">
      <c r="A11" s="1" t="s">
        <v>0</v>
      </c>
      <c r="B11" s="1" t="s">
        <v>1</v>
      </c>
      <c r="C11" s="1" t="s">
        <v>2</v>
      </c>
      <c r="D11" s="1" t="s">
        <v>253</v>
      </c>
      <c r="E11" s="1" t="s">
        <v>2</v>
      </c>
    </row>
    <row r="12" spans="1:5" s="2" customFormat="1" ht="31.5" customHeight="1">
      <c r="A12" s="5"/>
      <c r="B12" s="6" t="s">
        <v>3</v>
      </c>
      <c r="C12" s="11">
        <f>C13+C120</f>
        <v>550448252.78999996</v>
      </c>
      <c r="D12" s="11">
        <f>D13+D120</f>
        <v>14932479.699999999</v>
      </c>
      <c r="E12" s="11">
        <f>C12+D12</f>
        <v>565380732.49000001</v>
      </c>
    </row>
    <row r="13" spans="1:5" ht="31.5" customHeight="1">
      <c r="A13" s="5" t="s">
        <v>4</v>
      </c>
      <c r="B13" s="6" t="s">
        <v>5</v>
      </c>
      <c r="C13" s="11">
        <f>C14+C19+C29+C35+C46+C49+C65+C71+C78+C87+C115</f>
        <v>77075919.090000004</v>
      </c>
      <c r="D13" s="11">
        <f>D14+D19+D29+D35+D46+D49+D65+D71+D78+D87+D115</f>
        <v>0</v>
      </c>
      <c r="E13" s="11">
        <f t="shared" ref="E13:E77" si="0">C13+D13</f>
        <v>77075919.090000004</v>
      </c>
    </row>
    <row r="14" spans="1:5" ht="30.75" hidden="1" customHeight="1">
      <c r="A14" s="5" t="s">
        <v>6</v>
      </c>
      <c r="B14" s="6" t="s">
        <v>7</v>
      </c>
      <c r="C14" s="11">
        <f t="shared" ref="C14:D14" si="1">C15</f>
        <v>20404000</v>
      </c>
      <c r="D14" s="11">
        <f t="shared" si="1"/>
        <v>0</v>
      </c>
      <c r="E14" s="11">
        <f t="shared" si="0"/>
        <v>20404000</v>
      </c>
    </row>
    <row r="15" spans="1:5" ht="27.75" hidden="1" customHeight="1">
      <c r="A15" s="7" t="s">
        <v>8</v>
      </c>
      <c r="B15" s="8" t="s">
        <v>9</v>
      </c>
      <c r="C15" s="12">
        <f>C16+C18+C17</f>
        <v>20404000</v>
      </c>
      <c r="D15" s="12">
        <f>D16+D18+D17</f>
        <v>0</v>
      </c>
      <c r="E15" s="12">
        <f t="shared" si="0"/>
        <v>20404000</v>
      </c>
    </row>
    <row r="16" spans="1:5" ht="75" hidden="1">
      <c r="A16" s="7" t="s">
        <v>10</v>
      </c>
      <c r="B16" s="8" t="s">
        <v>11</v>
      </c>
      <c r="C16" s="12">
        <v>20261000</v>
      </c>
      <c r="D16" s="12">
        <v>0</v>
      </c>
      <c r="E16" s="12">
        <f t="shared" si="0"/>
        <v>20261000</v>
      </c>
    </row>
    <row r="17" spans="1:5" ht="112.5" hidden="1">
      <c r="A17" s="7" t="s">
        <v>183</v>
      </c>
      <c r="B17" s="8" t="s">
        <v>184</v>
      </c>
      <c r="C17" s="12">
        <v>20000</v>
      </c>
      <c r="D17" s="12">
        <v>0</v>
      </c>
      <c r="E17" s="12">
        <f t="shared" si="0"/>
        <v>20000</v>
      </c>
    </row>
    <row r="18" spans="1:5" ht="56.25" hidden="1">
      <c r="A18" s="7" t="s">
        <v>12</v>
      </c>
      <c r="B18" s="8" t="s">
        <v>13</v>
      </c>
      <c r="C18" s="12">
        <v>123000</v>
      </c>
      <c r="D18" s="12">
        <v>0</v>
      </c>
      <c r="E18" s="12">
        <f t="shared" si="0"/>
        <v>123000</v>
      </c>
    </row>
    <row r="19" spans="1:5" ht="37.5" hidden="1">
      <c r="A19" s="5" t="s">
        <v>14</v>
      </c>
      <c r="B19" s="6" t="s">
        <v>15</v>
      </c>
      <c r="C19" s="11">
        <f t="shared" ref="C19:D19" si="2">C20</f>
        <v>7926000</v>
      </c>
      <c r="D19" s="11">
        <f t="shared" si="2"/>
        <v>0</v>
      </c>
      <c r="E19" s="11">
        <f t="shared" si="0"/>
        <v>7926000</v>
      </c>
    </row>
    <row r="20" spans="1:5" ht="37.5" hidden="1">
      <c r="A20" s="7" t="s">
        <v>16</v>
      </c>
      <c r="B20" s="8" t="s">
        <v>17</v>
      </c>
      <c r="C20" s="12">
        <f t="shared" ref="C20" si="3">C21+C23+C25+C27</f>
        <v>7926000</v>
      </c>
      <c r="D20" s="12">
        <f t="shared" ref="D20" si="4">D21+D23+D25+D27</f>
        <v>0</v>
      </c>
      <c r="E20" s="12">
        <f t="shared" si="0"/>
        <v>7926000</v>
      </c>
    </row>
    <row r="21" spans="1:5" ht="75" hidden="1">
      <c r="A21" s="7" t="s">
        <v>18</v>
      </c>
      <c r="B21" s="8" t="s">
        <v>19</v>
      </c>
      <c r="C21" s="12">
        <f t="shared" ref="C21:D21" si="5">C22</f>
        <v>3714000</v>
      </c>
      <c r="D21" s="12">
        <f t="shared" si="5"/>
        <v>0</v>
      </c>
      <c r="E21" s="12">
        <f t="shared" si="0"/>
        <v>3714000</v>
      </c>
    </row>
    <row r="22" spans="1:5" ht="112.5" hidden="1">
      <c r="A22" s="7" t="s">
        <v>20</v>
      </c>
      <c r="B22" s="8" t="s">
        <v>21</v>
      </c>
      <c r="C22" s="12">
        <v>3714000</v>
      </c>
      <c r="D22" s="12">
        <v>0</v>
      </c>
      <c r="E22" s="12">
        <f t="shared" si="0"/>
        <v>3714000</v>
      </c>
    </row>
    <row r="23" spans="1:5" ht="93.75" hidden="1">
      <c r="A23" s="7" t="s">
        <v>22</v>
      </c>
      <c r="B23" s="8" t="s">
        <v>23</v>
      </c>
      <c r="C23" s="12">
        <f t="shared" ref="C23:D23" si="6">C24</f>
        <v>25000</v>
      </c>
      <c r="D23" s="12">
        <f t="shared" si="6"/>
        <v>0</v>
      </c>
      <c r="E23" s="12">
        <f t="shared" si="0"/>
        <v>25000</v>
      </c>
    </row>
    <row r="24" spans="1:5" ht="131.25" hidden="1">
      <c r="A24" s="7" t="s">
        <v>24</v>
      </c>
      <c r="B24" s="8" t="s">
        <v>25</v>
      </c>
      <c r="C24" s="12">
        <v>25000</v>
      </c>
      <c r="D24" s="12">
        <v>0</v>
      </c>
      <c r="E24" s="12">
        <f t="shared" si="0"/>
        <v>25000</v>
      </c>
    </row>
    <row r="25" spans="1:5" ht="75" hidden="1">
      <c r="A25" s="7" t="s">
        <v>26</v>
      </c>
      <c r="B25" s="8" t="s">
        <v>27</v>
      </c>
      <c r="C25" s="12">
        <f t="shared" ref="C25:D25" si="7">C26</f>
        <v>4915000</v>
      </c>
      <c r="D25" s="12">
        <f t="shared" si="7"/>
        <v>0</v>
      </c>
      <c r="E25" s="12">
        <f t="shared" si="0"/>
        <v>4915000</v>
      </c>
    </row>
    <row r="26" spans="1:5" ht="112.5" hidden="1">
      <c r="A26" s="7" t="s">
        <v>28</v>
      </c>
      <c r="B26" s="8" t="s">
        <v>29</v>
      </c>
      <c r="C26" s="12">
        <v>4915000</v>
      </c>
      <c r="D26" s="12">
        <v>0</v>
      </c>
      <c r="E26" s="12">
        <f t="shared" si="0"/>
        <v>4915000</v>
      </c>
    </row>
    <row r="27" spans="1:5" ht="75" hidden="1">
      <c r="A27" s="7" t="s">
        <v>30</v>
      </c>
      <c r="B27" s="8" t="s">
        <v>31</v>
      </c>
      <c r="C27" s="12">
        <f t="shared" ref="C27:D27" si="8">C28</f>
        <v>-728000</v>
      </c>
      <c r="D27" s="12">
        <f t="shared" si="8"/>
        <v>0</v>
      </c>
      <c r="E27" s="12">
        <f t="shared" si="0"/>
        <v>-728000</v>
      </c>
    </row>
    <row r="28" spans="1:5" ht="112.5" hidden="1">
      <c r="A28" s="7" t="s">
        <v>32</v>
      </c>
      <c r="B28" s="8" t="s">
        <v>33</v>
      </c>
      <c r="C28" s="12">
        <v>-728000</v>
      </c>
      <c r="D28" s="12">
        <v>0</v>
      </c>
      <c r="E28" s="12">
        <f t="shared" si="0"/>
        <v>-728000</v>
      </c>
    </row>
    <row r="29" spans="1:5" ht="30.75" customHeight="1">
      <c r="A29" s="5" t="s">
        <v>34</v>
      </c>
      <c r="B29" s="6" t="s">
        <v>35</v>
      </c>
      <c r="C29" s="11">
        <f t="shared" ref="C29" si="9">C30+C32</f>
        <v>393000</v>
      </c>
      <c r="D29" s="11">
        <f t="shared" ref="D29" si="10">D30+D32</f>
        <v>0</v>
      </c>
      <c r="E29" s="11">
        <f t="shared" si="0"/>
        <v>393000</v>
      </c>
    </row>
    <row r="30" spans="1:5" ht="30" hidden="1" customHeight="1">
      <c r="A30" s="7" t="s">
        <v>36</v>
      </c>
      <c r="B30" s="8" t="s">
        <v>37</v>
      </c>
      <c r="C30" s="12">
        <f t="shared" ref="C30:D30" si="11">C31</f>
        <v>71000</v>
      </c>
      <c r="D30" s="12">
        <f t="shared" si="11"/>
        <v>0</v>
      </c>
      <c r="E30" s="12">
        <f t="shared" si="0"/>
        <v>71000</v>
      </c>
    </row>
    <row r="31" spans="1:5" ht="31.5" hidden="1" customHeight="1">
      <c r="A31" s="7" t="s">
        <v>38</v>
      </c>
      <c r="B31" s="8" t="s">
        <v>37</v>
      </c>
      <c r="C31" s="12">
        <v>71000</v>
      </c>
      <c r="D31" s="12">
        <v>0</v>
      </c>
      <c r="E31" s="12">
        <f t="shared" si="0"/>
        <v>71000</v>
      </c>
    </row>
    <row r="32" spans="1:5" ht="37.5">
      <c r="A32" s="7" t="s">
        <v>39</v>
      </c>
      <c r="B32" s="8" t="s">
        <v>40</v>
      </c>
      <c r="C32" s="12">
        <f t="shared" ref="C32" si="12">C33</f>
        <v>322000</v>
      </c>
      <c r="D32" s="12">
        <v>0</v>
      </c>
      <c r="E32" s="12">
        <f t="shared" si="0"/>
        <v>322000</v>
      </c>
    </row>
    <row r="33" spans="1:5" ht="37.5">
      <c r="A33" s="7" t="s">
        <v>41</v>
      </c>
      <c r="B33" s="8" t="s">
        <v>42</v>
      </c>
      <c r="C33" s="12">
        <v>322000</v>
      </c>
      <c r="D33" s="12">
        <v>-322000</v>
      </c>
      <c r="E33" s="12">
        <f t="shared" si="0"/>
        <v>0</v>
      </c>
    </row>
    <row r="34" spans="1:5" ht="37.5">
      <c r="A34" s="7" t="s">
        <v>337</v>
      </c>
      <c r="B34" s="8" t="s">
        <v>338</v>
      </c>
      <c r="C34" s="12">
        <v>0</v>
      </c>
      <c r="D34" s="12">
        <v>322000</v>
      </c>
      <c r="E34" s="12">
        <v>322000</v>
      </c>
    </row>
    <row r="35" spans="1:5" ht="28.5" hidden="1" customHeight="1">
      <c r="A35" s="5" t="s">
        <v>43</v>
      </c>
      <c r="B35" s="6" t="s">
        <v>44</v>
      </c>
      <c r="C35" s="11">
        <f t="shared" ref="C35" si="13">C36+C38+C41</f>
        <v>14246000</v>
      </c>
      <c r="D35" s="11">
        <f t="shared" ref="D35" si="14">D36+D38+D41</f>
        <v>0</v>
      </c>
      <c r="E35" s="11">
        <f t="shared" si="0"/>
        <v>14246000</v>
      </c>
    </row>
    <row r="36" spans="1:5" ht="18.75" hidden="1">
      <c r="A36" s="7" t="s">
        <v>45</v>
      </c>
      <c r="B36" s="8" t="s">
        <v>46</v>
      </c>
      <c r="C36" s="12">
        <f t="shared" ref="C36:D36" si="15">C37</f>
        <v>1579000</v>
      </c>
      <c r="D36" s="12">
        <f t="shared" si="15"/>
        <v>0</v>
      </c>
      <c r="E36" s="12">
        <f t="shared" si="0"/>
        <v>1579000</v>
      </c>
    </row>
    <row r="37" spans="1:5" ht="56.25" hidden="1">
      <c r="A37" s="7" t="s">
        <v>314</v>
      </c>
      <c r="B37" s="8" t="s">
        <v>313</v>
      </c>
      <c r="C37" s="12">
        <v>1579000</v>
      </c>
      <c r="D37" s="12">
        <v>0</v>
      </c>
      <c r="E37" s="12">
        <f t="shared" si="0"/>
        <v>1579000</v>
      </c>
    </row>
    <row r="38" spans="1:5" ht="24" hidden="1" customHeight="1">
      <c r="A38" s="7" t="s">
        <v>47</v>
      </c>
      <c r="B38" s="8" t="s">
        <v>48</v>
      </c>
      <c r="C38" s="12">
        <f t="shared" ref="C38" si="16">C39+C40</f>
        <v>10661000</v>
      </c>
      <c r="D38" s="12">
        <f t="shared" ref="D38" si="17">D39+D40</f>
        <v>0</v>
      </c>
      <c r="E38" s="12">
        <f t="shared" si="0"/>
        <v>10661000</v>
      </c>
    </row>
    <row r="39" spans="1:5" ht="18.75" hidden="1">
      <c r="A39" s="7" t="s">
        <v>49</v>
      </c>
      <c r="B39" s="8" t="s">
        <v>50</v>
      </c>
      <c r="C39" s="12">
        <v>935000</v>
      </c>
      <c r="D39" s="12">
        <v>0</v>
      </c>
      <c r="E39" s="12">
        <f t="shared" si="0"/>
        <v>935000</v>
      </c>
    </row>
    <row r="40" spans="1:5" ht="18.75" hidden="1">
      <c r="A40" s="7" t="s">
        <v>51</v>
      </c>
      <c r="B40" s="8" t="s">
        <v>52</v>
      </c>
      <c r="C40" s="12">
        <v>9726000</v>
      </c>
      <c r="D40" s="12">
        <v>0</v>
      </c>
      <c r="E40" s="12">
        <f t="shared" si="0"/>
        <v>9726000</v>
      </c>
    </row>
    <row r="41" spans="1:5" ht="18.75" hidden="1">
      <c r="A41" s="7" t="s">
        <v>53</v>
      </c>
      <c r="B41" s="8" t="s">
        <v>54</v>
      </c>
      <c r="C41" s="12">
        <f t="shared" ref="C41" si="18">C42+C44</f>
        <v>2006000</v>
      </c>
      <c r="D41" s="12">
        <f t="shared" ref="D41" si="19">D42+D44</f>
        <v>0</v>
      </c>
      <c r="E41" s="12">
        <f t="shared" si="0"/>
        <v>2006000</v>
      </c>
    </row>
    <row r="42" spans="1:5" ht="18.75" hidden="1">
      <c r="A42" s="7" t="s">
        <v>55</v>
      </c>
      <c r="B42" s="8" t="s">
        <v>56</v>
      </c>
      <c r="C42" s="12">
        <f t="shared" ref="C42:D42" si="20">C43</f>
        <v>808000</v>
      </c>
      <c r="D42" s="12">
        <f t="shared" si="20"/>
        <v>0</v>
      </c>
      <c r="E42" s="12">
        <f t="shared" si="0"/>
        <v>808000</v>
      </c>
    </row>
    <row r="43" spans="1:5" ht="37.5" hidden="1">
      <c r="A43" s="7" t="s">
        <v>315</v>
      </c>
      <c r="B43" s="8" t="s">
        <v>317</v>
      </c>
      <c r="C43" s="12">
        <v>808000</v>
      </c>
      <c r="D43" s="12">
        <v>0</v>
      </c>
      <c r="E43" s="12">
        <f t="shared" si="0"/>
        <v>808000</v>
      </c>
    </row>
    <row r="44" spans="1:5" ht="18.75" hidden="1">
      <c r="A44" s="7" t="s">
        <v>57</v>
      </c>
      <c r="B44" s="8" t="s">
        <v>58</v>
      </c>
      <c r="C44" s="12">
        <f t="shared" ref="C44:D44" si="21">C45</f>
        <v>1198000</v>
      </c>
      <c r="D44" s="12">
        <f t="shared" si="21"/>
        <v>0</v>
      </c>
      <c r="E44" s="12">
        <f t="shared" si="0"/>
        <v>1198000</v>
      </c>
    </row>
    <row r="45" spans="1:5" ht="37.5" hidden="1">
      <c r="A45" s="7" t="s">
        <v>316</v>
      </c>
      <c r="B45" s="8" t="s">
        <v>318</v>
      </c>
      <c r="C45" s="12">
        <v>1198000</v>
      </c>
      <c r="D45" s="12">
        <v>0</v>
      </c>
      <c r="E45" s="12">
        <f t="shared" si="0"/>
        <v>1198000</v>
      </c>
    </row>
    <row r="46" spans="1:5" ht="27.75" hidden="1" customHeight="1">
      <c r="A46" s="5" t="s">
        <v>59</v>
      </c>
      <c r="B46" s="6" t="s">
        <v>60</v>
      </c>
      <c r="C46" s="11">
        <f t="shared" ref="C46:D47" si="22">C47</f>
        <v>713000</v>
      </c>
      <c r="D46" s="11">
        <f t="shared" si="22"/>
        <v>0</v>
      </c>
      <c r="E46" s="11">
        <f t="shared" si="0"/>
        <v>713000</v>
      </c>
    </row>
    <row r="47" spans="1:5" ht="37.5" hidden="1">
      <c r="A47" s="7" t="s">
        <v>61</v>
      </c>
      <c r="B47" s="8" t="s">
        <v>62</v>
      </c>
      <c r="C47" s="12">
        <f t="shared" si="22"/>
        <v>713000</v>
      </c>
      <c r="D47" s="12">
        <f t="shared" si="22"/>
        <v>0</v>
      </c>
      <c r="E47" s="12">
        <f t="shared" si="0"/>
        <v>713000</v>
      </c>
    </row>
    <row r="48" spans="1:5" ht="56.25" hidden="1">
      <c r="A48" s="7" t="s">
        <v>63</v>
      </c>
      <c r="B48" s="8" t="s">
        <v>64</v>
      </c>
      <c r="C48" s="12">
        <v>713000</v>
      </c>
      <c r="D48" s="12">
        <v>0</v>
      </c>
      <c r="E48" s="12">
        <f t="shared" si="0"/>
        <v>713000</v>
      </c>
    </row>
    <row r="49" spans="1:5" ht="56.25" hidden="1">
      <c r="A49" s="5" t="s">
        <v>65</v>
      </c>
      <c r="B49" s="6" t="s">
        <v>66</v>
      </c>
      <c r="C49" s="11">
        <f>C50+C59+C62</f>
        <v>20329100</v>
      </c>
      <c r="D49" s="11">
        <f>D50+D59+D62</f>
        <v>0</v>
      </c>
      <c r="E49" s="11">
        <f t="shared" si="0"/>
        <v>20329100</v>
      </c>
    </row>
    <row r="50" spans="1:5" ht="93.75" hidden="1">
      <c r="A50" s="7" t="s">
        <v>67</v>
      </c>
      <c r="B50" s="8" t="s">
        <v>68</v>
      </c>
      <c r="C50" s="12">
        <f t="shared" ref="C50" si="23">C51+C53+C55+C57</f>
        <v>19980600</v>
      </c>
      <c r="D50" s="12">
        <f t="shared" ref="D50" si="24">D51+D53+D55+D57</f>
        <v>0</v>
      </c>
      <c r="E50" s="12">
        <f t="shared" si="0"/>
        <v>19980600</v>
      </c>
    </row>
    <row r="51" spans="1:5" ht="75" hidden="1">
      <c r="A51" s="7" t="s">
        <v>69</v>
      </c>
      <c r="B51" s="8" t="s">
        <v>70</v>
      </c>
      <c r="C51" s="12">
        <f t="shared" ref="C51:D51" si="25">C52</f>
        <v>18960800</v>
      </c>
      <c r="D51" s="12">
        <f t="shared" si="25"/>
        <v>0</v>
      </c>
      <c r="E51" s="12">
        <f t="shared" si="0"/>
        <v>18960800</v>
      </c>
    </row>
    <row r="52" spans="1:5" ht="93.75" hidden="1">
      <c r="A52" s="7" t="s">
        <v>256</v>
      </c>
      <c r="B52" s="8" t="s">
        <v>255</v>
      </c>
      <c r="C52" s="12">
        <v>18960800</v>
      </c>
      <c r="D52" s="12">
        <v>0</v>
      </c>
      <c r="E52" s="12">
        <f t="shared" si="0"/>
        <v>18960800</v>
      </c>
    </row>
    <row r="53" spans="1:5" ht="75" hidden="1">
      <c r="A53" s="7" t="s">
        <v>71</v>
      </c>
      <c r="B53" s="8" t="s">
        <v>72</v>
      </c>
      <c r="C53" s="12">
        <f t="shared" ref="C53:D53" si="26">C54</f>
        <v>88000</v>
      </c>
      <c r="D53" s="12">
        <f t="shared" si="26"/>
        <v>0</v>
      </c>
      <c r="E53" s="12">
        <f t="shared" si="0"/>
        <v>88000</v>
      </c>
    </row>
    <row r="54" spans="1:5" ht="75" hidden="1">
      <c r="A54" s="7" t="s">
        <v>257</v>
      </c>
      <c r="B54" s="8" t="s">
        <v>258</v>
      </c>
      <c r="C54" s="12">
        <v>88000</v>
      </c>
      <c r="D54" s="12">
        <v>0</v>
      </c>
      <c r="E54" s="12">
        <f t="shared" si="0"/>
        <v>88000</v>
      </c>
    </row>
    <row r="55" spans="1:5" ht="93.75" hidden="1">
      <c r="A55" s="7" t="s">
        <v>73</v>
      </c>
      <c r="B55" s="8" t="s">
        <v>74</v>
      </c>
      <c r="C55" s="12">
        <f t="shared" ref="C55:D55" si="27">C56</f>
        <v>148500</v>
      </c>
      <c r="D55" s="12">
        <f t="shared" si="27"/>
        <v>0</v>
      </c>
      <c r="E55" s="12">
        <f t="shared" si="0"/>
        <v>148500</v>
      </c>
    </row>
    <row r="56" spans="1:5" ht="75" hidden="1">
      <c r="A56" s="7" t="s">
        <v>259</v>
      </c>
      <c r="B56" s="8" t="s">
        <v>260</v>
      </c>
      <c r="C56" s="12">
        <v>148500</v>
      </c>
      <c r="D56" s="12">
        <v>0</v>
      </c>
      <c r="E56" s="12">
        <f t="shared" si="0"/>
        <v>148500</v>
      </c>
    </row>
    <row r="57" spans="1:5" ht="37.5" hidden="1">
      <c r="A57" s="7" t="s">
        <v>75</v>
      </c>
      <c r="B57" s="8" t="s">
        <v>76</v>
      </c>
      <c r="C57" s="12">
        <f t="shared" ref="C57:D57" si="28">C58</f>
        <v>783300</v>
      </c>
      <c r="D57" s="12">
        <f t="shared" si="28"/>
        <v>0</v>
      </c>
      <c r="E57" s="12">
        <f t="shared" si="0"/>
        <v>783300</v>
      </c>
    </row>
    <row r="58" spans="1:5" ht="37.5" hidden="1">
      <c r="A58" s="7" t="s">
        <v>261</v>
      </c>
      <c r="B58" s="8" t="s">
        <v>262</v>
      </c>
      <c r="C58" s="12">
        <v>783300</v>
      </c>
      <c r="D58" s="12">
        <v>0</v>
      </c>
      <c r="E58" s="12">
        <f t="shared" si="0"/>
        <v>783300</v>
      </c>
    </row>
    <row r="59" spans="1:5" ht="18.75" hidden="1">
      <c r="A59" s="7" t="s">
        <v>77</v>
      </c>
      <c r="B59" s="8" t="s">
        <v>78</v>
      </c>
      <c r="C59" s="12">
        <f t="shared" ref="C59:D60" si="29">C60</f>
        <v>10500</v>
      </c>
      <c r="D59" s="12">
        <f t="shared" si="29"/>
        <v>0</v>
      </c>
      <c r="E59" s="12">
        <f t="shared" si="0"/>
        <v>10500</v>
      </c>
    </row>
    <row r="60" spans="1:5" ht="56.25" hidden="1">
      <c r="A60" s="7" t="s">
        <v>79</v>
      </c>
      <c r="B60" s="8" t="s">
        <v>80</v>
      </c>
      <c r="C60" s="12">
        <f t="shared" si="29"/>
        <v>10500</v>
      </c>
      <c r="D60" s="12">
        <f t="shared" si="29"/>
        <v>0</v>
      </c>
      <c r="E60" s="12">
        <f t="shared" si="0"/>
        <v>10500</v>
      </c>
    </row>
    <row r="61" spans="1:5" ht="56.25" hidden="1">
      <c r="A61" s="7" t="s">
        <v>263</v>
      </c>
      <c r="B61" s="8" t="s">
        <v>264</v>
      </c>
      <c r="C61" s="12">
        <v>10500</v>
      </c>
      <c r="D61" s="12">
        <v>0</v>
      </c>
      <c r="E61" s="12">
        <f t="shared" si="0"/>
        <v>10500</v>
      </c>
    </row>
    <row r="62" spans="1:5" ht="93.75" hidden="1">
      <c r="A62" s="7" t="s">
        <v>81</v>
      </c>
      <c r="B62" s="8" t="s">
        <v>82</v>
      </c>
      <c r="C62" s="12">
        <f>C63</f>
        <v>338000</v>
      </c>
      <c r="D62" s="12">
        <f>D63</f>
        <v>0</v>
      </c>
      <c r="E62" s="12">
        <f t="shared" si="0"/>
        <v>338000</v>
      </c>
    </row>
    <row r="63" spans="1:5" ht="93.75" hidden="1">
      <c r="A63" s="7" t="s">
        <v>177</v>
      </c>
      <c r="B63" s="8" t="s">
        <v>176</v>
      </c>
      <c r="C63" s="12">
        <f t="shared" ref="C63:D63" si="30">C64</f>
        <v>338000</v>
      </c>
      <c r="D63" s="12">
        <f t="shared" si="30"/>
        <v>0</v>
      </c>
      <c r="E63" s="12">
        <f t="shared" si="0"/>
        <v>338000</v>
      </c>
    </row>
    <row r="64" spans="1:5" ht="75" hidden="1">
      <c r="A64" s="7" t="s">
        <v>265</v>
      </c>
      <c r="B64" s="8" t="s">
        <v>266</v>
      </c>
      <c r="C64" s="12">
        <v>338000</v>
      </c>
      <c r="D64" s="12">
        <v>0</v>
      </c>
      <c r="E64" s="12">
        <f t="shared" si="0"/>
        <v>338000</v>
      </c>
    </row>
    <row r="65" spans="1:5" ht="37.5" hidden="1">
      <c r="A65" s="5" t="s">
        <v>83</v>
      </c>
      <c r="B65" s="6" t="s">
        <v>84</v>
      </c>
      <c r="C65" s="11">
        <f t="shared" ref="C65:D65" si="31">C66</f>
        <v>61300</v>
      </c>
      <c r="D65" s="11">
        <f t="shared" si="31"/>
        <v>0</v>
      </c>
      <c r="E65" s="11">
        <f t="shared" si="0"/>
        <v>61300</v>
      </c>
    </row>
    <row r="66" spans="1:5" ht="18.75" hidden="1">
      <c r="A66" s="7" t="s">
        <v>85</v>
      </c>
      <c r="B66" s="8" t="s">
        <v>86</v>
      </c>
      <c r="C66" s="12">
        <f t="shared" ref="C66" si="32">C67+C68+C70</f>
        <v>61300</v>
      </c>
      <c r="D66" s="12">
        <f t="shared" ref="D66" si="33">D67+D68+D70</f>
        <v>0</v>
      </c>
      <c r="E66" s="12">
        <f t="shared" si="0"/>
        <v>61300</v>
      </c>
    </row>
    <row r="67" spans="1:5" ht="37.5" hidden="1">
      <c r="A67" s="7" t="s">
        <v>87</v>
      </c>
      <c r="B67" s="8" t="s">
        <v>88</v>
      </c>
      <c r="C67" s="12">
        <v>43000</v>
      </c>
      <c r="D67" s="12">
        <v>0</v>
      </c>
      <c r="E67" s="12">
        <f t="shared" si="0"/>
        <v>43000</v>
      </c>
    </row>
    <row r="68" spans="1:5" ht="18.75" hidden="1">
      <c r="A68" s="7" t="s">
        <v>163</v>
      </c>
      <c r="B68" s="8" t="s">
        <v>168</v>
      </c>
      <c r="C68" s="12">
        <f t="shared" ref="C68:D68" si="34">C69</f>
        <v>1500</v>
      </c>
      <c r="D68" s="12">
        <f t="shared" si="34"/>
        <v>0</v>
      </c>
      <c r="E68" s="12">
        <f t="shared" si="0"/>
        <v>1500</v>
      </c>
    </row>
    <row r="69" spans="1:5" ht="18.75" hidden="1">
      <c r="A69" s="7" t="s">
        <v>165</v>
      </c>
      <c r="B69" s="8" t="s">
        <v>166</v>
      </c>
      <c r="C69" s="12">
        <v>1500</v>
      </c>
      <c r="D69" s="12">
        <v>0</v>
      </c>
      <c r="E69" s="12">
        <f t="shared" si="0"/>
        <v>1500</v>
      </c>
    </row>
    <row r="70" spans="1:5" ht="37.5" hidden="1">
      <c r="A70" s="7" t="s">
        <v>164</v>
      </c>
      <c r="B70" s="8" t="s">
        <v>167</v>
      </c>
      <c r="C70" s="12">
        <v>16800</v>
      </c>
      <c r="D70" s="12">
        <v>0</v>
      </c>
      <c r="E70" s="12">
        <f t="shared" si="0"/>
        <v>16800</v>
      </c>
    </row>
    <row r="71" spans="1:5" ht="37.5" hidden="1">
      <c r="A71" s="5" t="s">
        <v>89</v>
      </c>
      <c r="B71" s="6" t="s">
        <v>90</v>
      </c>
      <c r="C71" s="11">
        <f t="shared" ref="C71" si="35">C72+C75</f>
        <v>9097100</v>
      </c>
      <c r="D71" s="11">
        <f t="shared" ref="D71" si="36">D72+D75</f>
        <v>0</v>
      </c>
      <c r="E71" s="11">
        <f t="shared" si="0"/>
        <v>9097100</v>
      </c>
    </row>
    <row r="72" spans="1:5" ht="18.75" hidden="1">
      <c r="A72" s="7" t="s">
        <v>91</v>
      </c>
      <c r="B72" s="8" t="s">
        <v>92</v>
      </c>
      <c r="C72" s="12">
        <f t="shared" ref="C72:D73" si="37">C73</f>
        <v>8410400</v>
      </c>
      <c r="D72" s="12">
        <f t="shared" si="37"/>
        <v>0</v>
      </c>
      <c r="E72" s="12">
        <f t="shared" si="0"/>
        <v>8410400</v>
      </c>
    </row>
    <row r="73" spans="1:5" ht="18.75" hidden="1">
      <c r="A73" s="7" t="s">
        <v>93</v>
      </c>
      <c r="B73" s="8" t="s">
        <v>94</v>
      </c>
      <c r="C73" s="12">
        <f t="shared" si="37"/>
        <v>8410400</v>
      </c>
      <c r="D73" s="12">
        <f t="shared" si="37"/>
        <v>0</v>
      </c>
      <c r="E73" s="12">
        <f t="shared" si="0"/>
        <v>8410400</v>
      </c>
    </row>
    <row r="74" spans="1:5" ht="37.5" hidden="1">
      <c r="A74" s="7" t="s">
        <v>267</v>
      </c>
      <c r="B74" s="25" t="s">
        <v>268</v>
      </c>
      <c r="C74" s="12">
        <v>8410400</v>
      </c>
      <c r="D74" s="12">
        <v>0</v>
      </c>
      <c r="E74" s="12">
        <f t="shared" si="0"/>
        <v>8410400</v>
      </c>
    </row>
    <row r="75" spans="1:5" ht="18.75" hidden="1">
      <c r="A75" s="7" t="s">
        <v>95</v>
      </c>
      <c r="B75" s="8" t="s">
        <v>96</v>
      </c>
      <c r="C75" s="12">
        <f t="shared" ref="C75:D76" si="38">C76</f>
        <v>686700</v>
      </c>
      <c r="D75" s="12">
        <f t="shared" si="38"/>
        <v>0</v>
      </c>
      <c r="E75" s="12">
        <f t="shared" si="0"/>
        <v>686700</v>
      </c>
    </row>
    <row r="76" spans="1:5" ht="37.5" hidden="1">
      <c r="A76" s="7" t="s">
        <v>97</v>
      </c>
      <c r="B76" s="8" t="s">
        <v>98</v>
      </c>
      <c r="C76" s="12">
        <f t="shared" si="38"/>
        <v>686700</v>
      </c>
      <c r="D76" s="12">
        <f t="shared" si="38"/>
        <v>0</v>
      </c>
      <c r="E76" s="12">
        <f t="shared" si="0"/>
        <v>686700</v>
      </c>
    </row>
    <row r="77" spans="1:5" ht="37.5" hidden="1">
      <c r="A77" s="7" t="s">
        <v>269</v>
      </c>
      <c r="B77" s="25" t="s">
        <v>270</v>
      </c>
      <c r="C77" s="12">
        <v>686700</v>
      </c>
      <c r="D77" s="12">
        <v>0</v>
      </c>
      <c r="E77" s="12">
        <f t="shared" si="0"/>
        <v>686700</v>
      </c>
    </row>
    <row r="78" spans="1:5" ht="37.5" hidden="1">
      <c r="A78" s="5" t="s">
        <v>99</v>
      </c>
      <c r="B78" s="6" t="s">
        <v>100</v>
      </c>
      <c r="C78" s="11">
        <f t="shared" ref="C78" si="39">C79+C82</f>
        <v>1210000</v>
      </c>
      <c r="D78" s="11">
        <f t="shared" ref="D78" si="40">D79+D82</f>
        <v>0</v>
      </c>
      <c r="E78" s="11">
        <f t="shared" ref="E78:E141" si="41">C78+D78</f>
        <v>1210000</v>
      </c>
    </row>
    <row r="79" spans="1:5" ht="93.75" hidden="1">
      <c r="A79" s="7" t="s">
        <v>101</v>
      </c>
      <c r="B79" s="8" t="s">
        <v>102</v>
      </c>
      <c r="C79" s="12">
        <f t="shared" ref="C79:D79" si="42">C80</f>
        <v>885000</v>
      </c>
      <c r="D79" s="12">
        <f t="shared" si="42"/>
        <v>0</v>
      </c>
      <c r="E79" s="12">
        <f t="shared" si="41"/>
        <v>885000</v>
      </c>
    </row>
    <row r="80" spans="1:5" ht="93.75" hidden="1">
      <c r="A80" s="7" t="s">
        <v>103</v>
      </c>
      <c r="B80" s="8" t="s">
        <v>104</v>
      </c>
      <c r="C80" s="12">
        <f>C81</f>
        <v>885000</v>
      </c>
      <c r="D80" s="12">
        <f>D81</f>
        <v>0</v>
      </c>
      <c r="E80" s="12">
        <f t="shared" si="41"/>
        <v>885000</v>
      </c>
    </row>
    <row r="81" spans="1:5" ht="93.75" hidden="1">
      <c r="A81" s="7" t="s">
        <v>271</v>
      </c>
      <c r="B81" s="25" t="s">
        <v>272</v>
      </c>
      <c r="C81" s="12">
        <v>885000</v>
      </c>
      <c r="D81" s="12">
        <v>0</v>
      </c>
      <c r="E81" s="12">
        <f t="shared" si="41"/>
        <v>885000</v>
      </c>
    </row>
    <row r="82" spans="1:5" ht="37.5" hidden="1">
      <c r="A82" s="7" t="s">
        <v>105</v>
      </c>
      <c r="B82" s="8" t="s">
        <v>106</v>
      </c>
      <c r="C82" s="12">
        <f t="shared" ref="C82" si="43">C83+C85</f>
        <v>325000</v>
      </c>
      <c r="D82" s="12">
        <f t="shared" ref="D82" si="44">D83+D85</f>
        <v>0</v>
      </c>
      <c r="E82" s="12">
        <f t="shared" si="41"/>
        <v>325000</v>
      </c>
    </row>
    <row r="83" spans="1:5" ht="37.5" hidden="1">
      <c r="A83" s="7" t="s">
        <v>107</v>
      </c>
      <c r="B83" s="8" t="s">
        <v>108</v>
      </c>
      <c r="C83" s="12">
        <f t="shared" ref="C83:D83" si="45">C84</f>
        <v>25500</v>
      </c>
      <c r="D83" s="12">
        <f t="shared" si="45"/>
        <v>0</v>
      </c>
      <c r="E83" s="12">
        <f t="shared" si="41"/>
        <v>25500</v>
      </c>
    </row>
    <row r="84" spans="1:5" ht="56.25" hidden="1">
      <c r="A84" s="7" t="s">
        <v>273</v>
      </c>
      <c r="B84" s="25" t="s">
        <v>274</v>
      </c>
      <c r="C84" s="12">
        <v>25500</v>
      </c>
      <c r="D84" s="12">
        <v>0</v>
      </c>
      <c r="E84" s="12">
        <f t="shared" si="41"/>
        <v>25500</v>
      </c>
    </row>
    <row r="85" spans="1:5" ht="56.25" hidden="1">
      <c r="A85" s="7" t="s">
        <v>109</v>
      </c>
      <c r="B85" s="8" t="s">
        <v>110</v>
      </c>
      <c r="C85" s="12">
        <f t="shared" ref="C85:D85" si="46">C86</f>
        <v>299500</v>
      </c>
      <c r="D85" s="12">
        <f t="shared" si="46"/>
        <v>0</v>
      </c>
      <c r="E85" s="12">
        <f t="shared" si="41"/>
        <v>299500</v>
      </c>
    </row>
    <row r="86" spans="1:5" ht="56.25" hidden="1">
      <c r="A86" s="7" t="s">
        <v>275</v>
      </c>
      <c r="B86" s="25" t="s">
        <v>276</v>
      </c>
      <c r="C86" s="12">
        <v>299500</v>
      </c>
      <c r="D86" s="12">
        <v>0</v>
      </c>
      <c r="E86" s="12">
        <f t="shared" si="41"/>
        <v>299500</v>
      </c>
    </row>
    <row r="87" spans="1:5" ht="37.5" hidden="1">
      <c r="A87" s="5" t="s">
        <v>111</v>
      </c>
      <c r="B87" s="6" t="s">
        <v>112</v>
      </c>
      <c r="C87" s="11">
        <f>C88+C103+C105+C110+C113</f>
        <v>454000</v>
      </c>
      <c r="D87" s="11">
        <f>D88+D103+D105+D110+D113</f>
        <v>0</v>
      </c>
      <c r="E87" s="11">
        <f t="shared" si="41"/>
        <v>454000</v>
      </c>
    </row>
    <row r="88" spans="1:5" ht="37.5" hidden="1">
      <c r="A88" s="7" t="s">
        <v>228</v>
      </c>
      <c r="B88" s="8" t="s">
        <v>227</v>
      </c>
      <c r="C88" s="12">
        <f>C89+C91+C93+C95+C97+C99+C101</f>
        <v>228000</v>
      </c>
      <c r="D88" s="12">
        <f>D89+D91+D93+D95+D97+D99+D101</f>
        <v>0</v>
      </c>
      <c r="E88" s="12">
        <f t="shared" si="41"/>
        <v>228000</v>
      </c>
    </row>
    <row r="89" spans="1:5" ht="56.25" hidden="1">
      <c r="A89" s="7" t="s">
        <v>224</v>
      </c>
      <c r="B89" s="8" t="s">
        <v>226</v>
      </c>
      <c r="C89" s="12">
        <f>C90</f>
        <v>5000</v>
      </c>
      <c r="D89" s="12">
        <f>D90</f>
        <v>0</v>
      </c>
      <c r="E89" s="12">
        <f t="shared" si="41"/>
        <v>5000</v>
      </c>
    </row>
    <row r="90" spans="1:5" ht="75" hidden="1">
      <c r="A90" s="7" t="s">
        <v>223</v>
      </c>
      <c r="B90" s="8" t="s">
        <v>225</v>
      </c>
      <c r="C90" s="12">
        <v>5000</v>
      </c>
      <c r="D90" s="12">
        <v>0</v>
      </c>
      <c r="E90" s="12">
        <f t="shared" si="41"/>
        <v>5000</v>
      </c>
    </row>
    <row r="91" spans="1:5" ht="75" hidden="1">
      <c r="A91" s="7" t="s">
        <v>187</v>
      </c>
      <c r="B91" s="8" t="s">
        <v>188</v>
      </c>
      <c r="C91" s="12">
        <f>C92</f>
        <v>58000</v>
      </c>
      <c r="D91" s="12">
        <f>D92</f>
        <v>0</v>
      </c>
      <c r="E91" s="12">
        <f t="shared" si="41"/>
        <v>58000</v>
      </c>
    </row>
    <row r="92" spans="1:5" ht="123" hidden="1" customHeight="1">
      <c r="A92" s="7" t="s">
        <v>185</v>
      </c>
      <c r="B92" s="8" t="s">
        <v>186</v>
      </c>
      <c r="C92" s="12">
        <v>58000</v>
      </c>
      <c r="D92" s="12">
        <v>0</v>
      </c>
      <c r="E92" s="12">
        <f t="shared" si="41"/>
        <v>58000</v>
      </c>
    </row>
    <row r="93" spans="1:5" ht="56.25" hidden="1">
      <c r="A93" s="7" t="s">
        <v>189</v>
      </c>
      <c r="B93" s="8" t="s">
        <v>191</v>
      </c>
      <c r="C93" s="12">
        <f>C94</f>
        <v>32000</v>
      </c>
      <c r="D93" s="12">
        <f>D94</f>
        <v>0</v>
      </c>
      <c r="E93" s="12">
        <f t="shared" si="41"/>
        <v>32000</v>
      </c>
    </row>
    <row r="94" spans="1:5" ht="75" hidden="1">
      <c r="A94" s="7" t="s">
        <v>190</v>
      </c>
      <c r="B94" s="8" t="s">
        <v>192</v>
      </c>
      <c r="C94" s="12">
        <v>32000</v>
      </c>
      <c r="D94" s="12">
        <v>0</v>
      </c>
      <c r="E94" s="12">
        <f t="shared" si="41"/>
        <v>32000</v>
      </c>
    </row>
    <row r="95" spans="1:5" ht="75" hidden="1">
      <c r="A95" s="7" t="s">
        <v>193</v>
      </c>
      <c r="B95" s="8" t="s">
        <v>195</v>
      </c>
      <c r="C95" s="12">
        <f>C96</f>
        <v>26000</v>
      </c>
      <c r="D95" s="12">
        <f>D96</f>
        <v>0</v>
      </c>
      <c r="E95" s="12">
        <f t="shared" si="41"/>
        <v>26000</v>
      </c>
    </row>
    <row r="96" spans="1:5" ht="93.75" hidden="1">
      <c r="A96" s="7" t="s">
        <v>194</v>
      </c>
      <c r="B96" s="8" t="s">
        <v>196</v>
      </c>
      <c r="C96" s="12">
        <v>26000</v>
      </c>
      <c r="D96" s="12">
        <v>0</v>
      </c>
      <c r="E96" s="12">
        <f t="shared" si="41"/>
        <v>26000</v>
      </c>
    </row>
    <row r="97" spans="1:5" ht="56.25" hidden="1">
      <c r="A97" s="7" t="s">
        <v>229</v>
      </c>
      <c r="B97" s="8" t="s">
        <v>232</v>
      </c>
      <c r="C97" s="12">
        <f>C98</f>
        <v>4000</v>
      </c>
      <c r="D97" s="12">
        <f>D98</f>
        <v>0</v>
      </c>
      <c r="E97" s="12">
        <f t="shared" si="41"/>
        <v>4000</v>
      </c>
    </row>
    <row r="98" spans="1:5" ht="93.75" hidden="1">
      <c r="A98" s="7" t="s">
        <v>230</v>
      </c>
      <c r="B98" s="8" t="s">
        <v>231</v>
      </c>
      <c r="C98" s="12">
        <v>4000</v>
      </c>
      <c r="D98" s="12">
        <v>0</v>
      </c>
      <c r="E98" s="12">
        <f t="shared" si="41"/>
        <v>4000</v>
      </c>
    </row>
    <row r="99" spans="1:5" ht="56.25" hidden="1">
      <c r="A99" s="7" t="s">
        <v>197</v>
      </c>
      <c r="B99" s="8" t="s">
        <v>199</v>
      </c>
      <c r="C99" s="12">
        <f>C100</f>
        <v>67000</v>
      </c>
      <c r="D99" s="12">
        <f>D100</f>
        <v>0</v>
      </c>
      <c r="E99" s="12">
        <f t="shared" si="41"/>
        <v>67000</v>
      </c>
    </row>
    <row r="100" spans="1:5" ht="75" hidden="1">
      <c r="A100" s="7" t="s">
        <v>198</v>
      </c>
      <c r="B100" s="8" t="s">
        <v>200</v>
      </c>
      <c r="C100" s="12">
        <v>67000</v>
      </c>
      <c r="D100" s="12">
        <v>0</v>
      </c>
      <c r="E100" s="12">
        <f t="shared" si="41"/>
        <v>67000</v>
      </c>
    </row>
    <row r="101" spans="1:5" ht="75" hidden="1">
      <c r="A101" s="7" t="s">
        <v>221</v>
      </c>
      <c r="B101" s="8" t="s">
        <v>222</v>
      </c>
      <c r="C101" s="12">
        <f>C102</f>
        <v>36000</v>
      </c>
      <c r="D101" s="12">
        <f>D102</f>
        <v>0</v>
      </c>
      <c r="E101" s="12">
        <f t="shared" si="41"/>
        <v>36000</v>
      </c>
    </row>
    <row r="102" spans="1:5" ht="93.75" hidden="1">
      <c r="A102" s="7" t="s">
        <v>219</v>
      </c>
      <c r="B102" s="8" t="s">
        <v>220</v>
      </c>
      <c r="C102" s="12">
        <v>36000</v>
      </c>
      <c r="D102" s="12">
        <v>0</v>
      </c>
      <c r="E102" s="12">
        <f t="shared" si="41"/>
        <v>36000</v>
      </c>
    </row>
    <row r="103" spans="1:5" ht="131.25" hidden="1">
      <c r="A103" s="7" t="s">
        <v>217</v>
      </c>
      <c r="B103" s="8" t="s">
        <v>218</v>
      </c>
      <c r="C103" s="12">
        <f>C104</f>
        <v>15000</v>
      </c>
      <c r="D103" s="12">
        <f>D104</f>
        <v>0</v>
      </c>
      <c r="E103" s="12">
        <f t="shared" si="41"/>
        <v>15000</v>
      </c>
    </row>
    <row r="104" spans="1:5" ht="150" hidden="1">
      <c r="A104" s="7" t="s">
        <v>215</v>
      </c>
      <c r="B104" s="8" t="s">
        <v>216</v>
      </c>
      <c r="C104" s="12">
        <v>15000</v>
      </c>
      <c r="D104" s="12">
        <v>0</v>
      </c>
      <c r="E104" s="12">
        <f t="shared" si="41"/>
        <v>15000</v>
      </c>
    </row>
    <row r="105" spans="1:5" ht="112.5" hidden="1">
      <c r="A105" s="7" t="s">
        <v>233</v>
      </c>
      <c r="B105" s="8" t="s">
        <v>234</v>
      </c>
      <c r="C105" s="12">
        <f>C106+C108</f>
        <v>37000</v>
      </c>
      <c r="D105" s="12">
        <f>D106+D108</f>
        <v>0</v>
      </c>
      <c r="E105" s="12">
        <f t="shared" si="41"/>
        <v>37000</v>
      </c>
    </row>
    <row r="106" spans="1:5" ht="56.25" hidden="1">
      <c r="A106" s="7" t="s">
        <v>213</v>
      </c>
      <c r="B106" s="8" t="s">
        <v>214</v>
      </c>
      <c r="C106" s="12">
        <f>C107</f>
        <v>27000</v>
      </c>
      <c r="D106" s="12">
        <f>D107</f>
        <v>0</v>
      </c>
      <c r="E106" s="12">
        <f t="shared" si="41"/>
        <v>27000</v>
      </c>
    </row>
    <row r="107" spans="1:5" ht="75" hidden="1">
      <c r="A107" s="7" t="s">
        <v>277</v>
      </c>
      <c r="B107" s="25" t="s">
        <v>278</v>
      </c>
      <c r="C107" s="12">
        <v>27000</v>
      </c>
      <c r="D107" s="12">
        <v>0</v>
      </c>
      <c r="E107" s="12">
        <f t="shared" si="41"/>
        <v>27000</v>
      </c>
    </row>
    <row r="108" spans="1:5" ht="93.75" hidden="1">
      <c r="A108" s="7" t="s">
        <v>211</v>
      </c>
      <c r="B108" s="8" t="s">
        <v>212</v>
      </c>
      <c r="C108" s="12">
        <f>C109</f>
        <v>10000</v>
      </c>
      <c r="D108" s="12">
        <f>D109</f>
        <v>0</v>
      </c>
      <c r="E108" s="12">
        <f t="shared" si="41"/>
        <v>10000</v>
      </c>
    </row>
    <row r="109" spans="1:5" ht="75" hidden="1">
      <c r="A109" s="7" t="s">
        <v>279</v>
      </c>
      <c r="B109" s="25" t="s">
        <v>280</v>
      </c>
      <c r="C109" s="12">
        <v>10000</v>
      </c>
      <c r="D109" s="12">
        <v>0</v>
      </c>
      <c r="E109" s="12">
        <f t="shared" si="41"/>
        <v>10000</v>
      </c>
    </row>
    <row r="110" spans="1:5" ht="18.75" hidden="1">
      <c r="A110" s="7" t="s">
        <v>207</v>
      </c>
      <c r="B110" s="8" t="s">
        <v>208</v>
      </c>
      <c r="C110" s="12">
        <f>C111</f>
        <v>128000</v>
      </c>
      <c r="D110" s="12">
        <f>D111</f>
        <v>0</v>
      </c>
      <c r="E110" s="12">
        <f t="shared" si="41"/>
        <v>128000</v>
      </c>
    </row>
    <row r="111" spans="1:5" ht="75" hidden="1">
      <c r="A111" s="7" t="s">
        <v>206</v>
      </c>
      <c r="B111" s="8" t="s">
        <v>209</v>
      </c>
      <c r="C111" s="12">
        <f>C112</f>
        <v>128000</v>
      </c>
      <c r="D111" s="12">
        <f>D112</f>
        <v>0</v>
      </c>
      <c r="E111" s="12">
        <f t="shared" si="41"/>
        <v>128000</v>
      </c>
    </row>
    <row r="112" spans="1:5" ht="75" hidden="1">
      <c r="A112" s="7" t="s">
        <v>205</v>
      </c>
      <c r="B112" s="8" t="s">
        <v>210</v>
      </c>
      <c r="C112" s="12">
        <v>128000</v>
      </c>
      <c r="D112" s="12">
        <v>0</v>
      </c>
      <c r="E112" s="12">
        <f t="shared" si="41"/>
        <v>128000</v>
      </c>
    </row>
    <row r="113" spans="1:5" ht="18.75" hidden="1">
      <c r="A113" s="7" t="s">
        <v>201</v>
      </c>
      <c r="B113" s="8" t="s">
        <v>204</v>
      </c>
      <c r="C113" s="12">
        <f>C114</f>
        <v>46000</v>
      </c>
      <c r="D113" s="12">
        <f>D114</f>
        <v>0</v>
      </c>
      <c r="E113" s="12">
        <f t="shared" si="41"/>
        <v>46000</v>
      </c>
    </row>
    <row r="114" spans="1:5" ht="93.75" hidden="1">
      <c r="A114" s="7" t="s">
        <v>202</v>
      </c>
      <c r="B114" s="8" t="s">
        <v>203</v>
      </c>
      <c r="C114" s="12">
        <v>46000</v>
      </c>
      <c r="D114" s="12">
        <v>0</v>
      </c>
      <c r="E114" s="12">
        <f t="shared" si="41"/>
        <v>46000</v>
      </c>
    </row>
    <row r="115" spans="1:5" s="2" customFormat="1" ht="24.75" hidden="1" customHeight="1">
      <c r="A115" s="5" t="s">
        <v>247</v>
      </c>
      <c r="B115" s="6" t="s">
        <v>246</v>
      </c>
      <c r="C115" s="11">
        <f>C116+C118</f>
        <v>2242419.09</v>
      </c>
      <c r="D115" s="11">
        <f>D116+D118</f>
        <v>0</v>
      </c>
      <c r="E115" s="11">
        <f t="shared" si="41"/>
        <v>2242419.09</v>
      </c>
    </row>
    <row r="116" spans="1:5" ht="18.75" hidden="1">
      <c r="A116" s="7" t="s">
        <v>248</v>
      </c>
      <c r="B116" s="8" t="s">
        <v>249</v>
      </c>
      <c r="C116" s="12">
        <f>C117</f>
        <v>2065000</v>
      </c>
      <c r="D116" s="12">
        <f>D117</f>
        <v>0</v>
      </c>
      <c r="E116" s="12">
        <f t="shared" si="41"/>
        <v>2065000</v>
      </c>
    </row>
    <row r="117" spans="1:5" ht="18.75" hidden="1">
      <c r="A117" s="7" t="s">
        <v>281</v>
      </c>
      <c r="B117" s="25" t="s">
        <v>282</v>
      </c>
      <c r="C117" s="12">
        <v>2065000</v>
      </c>
      <c r="D117" s="12">
        <v>0</v>
      </c>
      <c r="E117" s="12">
        <f t="shared" si="41"/>
        <v>2065000</v>
      </c>
    </row>
    <row r="118" spans="1:5" ht="18.75" hidden="1">
      <c r="A118" s="7" t="s">
        <v>321</v>
      </c>
      <c r="B118" s="27" t="s">
        <v>320</v>
      </c>
      <c r="C118" s="12">
        <f>C119</f>
        <v>177419.09</v>
      </c>
      <c r="D118" s="12">
        <f>D119</f>
        <v>0</v>
      </c>
      <c r="E118" s="12">
        <f t="shared" si="41"/>
        <v>177419.09</v>
      </c>
    </row>
    <row r="119" spans="1:5" ht="18.75" hidden="1">
      <c r="A119" s="7" t="s">
        <v>323</v>
      </c>
      <c r="B119" s="27" t="s">
        <v>322</v>
      </c>
      <c r="C119" s="12">
        <v>177419.09</v>
      </c>
      <c r="D119" s="12">
        <v>0</v>
      </c>
      <c r="E119" s="12">
        <f t="shared" si="41"/>
        <v>177419.09</v>
      </c>
    </row>
    <row r="120" spans="1:5" ht="25.5" customHeight="1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 t="shared" si="41"/>
        <v>488304813.39999998</v>
      </c>
    </row>
    <row r="121" spans="1:5" ht="37.5">
      <c r="A121" s="5" t="s">
        <v>115</v>
      </c>
      <c r="B121" s="6" t="s">
        <v>116</v>
      </c>
      <c r="C121" s="11">
        <f>C122+C127+C148+C177</f>
        <v>473372333.69999999</v>
      </c>
      <c r="D121" s="11">
        <f>D122+D127+D148+D177</f>
        <v>14932479.699999999</v>
      </c>
      <c r="E121" s="11">
        <f t="shared" si="41"/>
        <v>488304813.39999998</v>
      </c>
    </row>
    <row r="122" spans="1:5" ht="18.75" hidden="1">
      <c r="A122" s="7" t="s">
        <v>117</v>
      </c>
      <c r="B122" s="8" t="s">
        <v>118</v>
      </c>
      <c r="C122" s="12">
        <f>C123+C125</f>
        <v>136098300</v>
      </c>
      <c r="D122" s="12">
        <f>D123+D125</f>
        <v>0</v>
      </c>
      <c r="E122" s="12">
        <f t="shared" si="41"/>
        <v>136098300</v>
      </c>
    </row>
    <row r="123" spans="1:5" ht="27" hidden="1" customHeight="1">
      <c r="A123" s="7" t="s">
        <v>119</v>
      </c>
      <c r="B123" s="8" t="s">
        <v>120</v>
      </c>
      <c r="C123" s="12">
        <f t="shared" ref="C123:D123" si="47">C124</f>
        <v>133885100</v>
      </c>
      <c r="D123" s="12">
        <f t="shared" si="47"/>
        <v>0</v>
      </c>
      <c r="E123" s="12">
        <f t="shared" si="41"/>
        <v>133885100</v>
      </c>
    </row>
    <row r="124" spans="1:5" ht="37.5" hidden="1">
      <c r="A124" s="7" t="s">
        <v>283</v>
      </c>
      <c r="B124" s="25" t="s">
        <v>284</v>
      </c>
      <c r="C124" s="12">
        <v>133885100</v>
      </c>
      <c r="D124" s="12">
        <v>0</v>
      </c>
      <c r="E124" s="12">
        <f t="shared" si="41"/>
        <v>133885100</v>
      </c>
    </row>
    <row r="125" spans="1:5" ht="37.5" hidden="1">
      <c r="A125" s="7" t="s">
        <v>235</v>
      </c>
      <c r="B125" s="8" t="s">
        <v>236</v>
      </c>
      <c r="C125" s="12">
        <f>C126</f>
        <v>2213200</v>
      </c>
      <c r="D125" s="12">
        <f>D126</f>
        <v>0</v>
      </c>
      <c r="E125" s="12">
        <f t="shared" si="41"/>
        <v>2213200</v>
      </c>
    </row>
    <row r="126" spans="1:5" ht="37.5" hidden="1">
      <c r="A126" s="7" t="s">
        <v>285</v>
      </c>
      <c r="B126" s="25" t="s">
        <v>286</v>
      </c>
      <c r="C126" s="12">
        <v>2213200</v>
      </c>
      <c r="D126" s="12">
        <v>0</v>
      </c>
      <c r="E126" s="12">
        <f t="shared" si="41"/>
        <v>2213200</v>
      </c>
    </row>
    <row r="127" spans="1:5" ht="37.5">
      <c r="A127" s="7" t="s">
        <v>121</v>
      </c>
      <c r="B127" s="8" t="s">
        <v>122</v>
      </c>
      <c r="C127" s="12">
        <f>C128+C131+C133+C136+C139</f>
        <v>155038659.19</v>
      </c>
      <c r="D127" s="12">
        <f>D128+D131+D133+D136+D139</f>
        <v>6321870.0999999996</v>
      </c>
      <c r="E127" s="12">
        <f t="shared" si="41"/>
        <v>161360529.28999999</v>
      </c>
    </row>
    <row r="128" spans="1:5" ht="37.5" hidden="1">
      <c r="A128" s="13" t="s">
        <v>123</v>
      </c>
      <c r="B128" s="14" t="s">
        <v>124</v>
      </c>
      <c r="C128" s="15">
        <f t="shared" ref="C128:D129" si="48">C129</f>
        <v>105546200</v>
      </c>
      <c r="D128" s="15">
        <f t="shared" si="48"/>
        <v>0</v>
      </c>
      <c r="E128" s="12">
        <f t="shared" si="41"/>
        <v>105546200</v>
      </c>
    </row>
    <row r="129" spans="1:5" ht="37.5" hidden="1">
      <c r="A129" s="13" t="s">
        <v>287</v>
      </c>
      <c r="B129" s="25" t="s">
        <v>288</v>
      </c>
      <c r="C129" s="15">
        <f t="shared" si="48"/>
        <v>105546200</v>
      </c>
      <c r="D129" s="15">
        <f t="shared" si="48"/>
        <v>0</v>
      </c>
      <c r="E129" s="12">
        <f t="shared" si="41"/>
        <v>105546200</v>
      </c>
    </row>
    <row r="130" spans="1:5" ht="93.75" hidden="1">
      <c r="A130" s="13"/>
      <c r="B130" s="14" t="s">
        <v>241</v>
      </c>
      <c r="C130" s="15">
        <v>105546200</v>
      </c>
      <c r="D130" s="15">
        <v>0</v>
      </c>
      <c r="E130" s="12">
        <f t="shared" si="41"/>
        <v>105546200</v>
      </c>
    </row>
    <row r="131" spans="1:5" ht="37.5" hidden="1">
      <c r="A131" s="13" t="s">
        <v>174</v>
      </c>
      <c r="B131" s="14" t="s">
        <v>175</v>
      </c>
      <c r="C131" s="15">
        <f t="shared" ref="C131:D131" si="49">C132</f>
        <v>3559720.49</v>
      </c>
      <c r="D131" s="15">
        <f t="shared" si="49"/>
        <v>0</v>
      </c>
      <c r="E131" s="12">
        <f t="shared" si="41"/>
        <v>3559720.49</v>
      </c>
    </row>
    <row r="132" spans="1:5" ht="37.5" hidden="1">
      <c r="A132" s="13" t="s">
        <v>289</v>
      </c>
      <c r="B132" s="14" t="s">
        <v>290</v>
      </c>
      <c r="C132" s="15">
        <v>3559720.49</v>
      </c>
      <c r="D132" s="15">
        <v>0</v>
      </c>
      <c r="E132" s="12">
        <f t="shared" si="41"/>
        <v>3559720.49</v>
      </c>
    </row>
    <row r="133" spans="1:5" ht="37.5" hidden="1">
      <c r="A133" s="13" t="s">
        <v>169</v>
      </c>
      <c r="B133" s="14" t="s">
        <v>170</v>
      </c>
      <c r="C133" s="15">
        <f t="shared" ref="C133:D133" si="50">C134</f>
        <v>1412537.33</v>
      </c>
      <c r="D133" s="15">
        <f t="shared" si="50"/>
        <v>0</v>
      </c>
      <c r="E133" s="12">
        <f t="shared" si="41"/>
        <v>1412537.33</v>
      </c>
    </row>
    <row r="134" spans="1:5" ht="37.5" hidden="1">
      <c r="A134" s="13" t="s">
        <v>291</v>
      </c>
      <c r="B134" s="25" t="s">
        <v>292</v>
      </c>
      <c r="C134" s="15">
        <f>C135</f>
        <v>1412537.33</v>
      </c>
      <c r="D134" s="15">
        <f>D135</f>
        <v>0</v>
      </c>
      <c r="E134" s="12">
        <f t="shared" si="41"/>
        <v>1412537.33</v>
      </c>
    </row>
    <row r="135" spans="1:5" ht="45" hidden="1" customHeight="1">
      <c r="A135" s="13"/>
      <c r="B135" s="14" t="s">
        <v>240</v>
      </c>
      <c r="C135" s="15">
        <v>1412537.33</v>
      </c>
      <c r="D135" s="15">
        <v>0</v>
      </c>
      <c r="E135" s="12">
        <f t="shared" si="41"/>
        <v>1412537.33</v>
      </c>
    </row>
    <row r="136" spans="1:5" ht="56.25" hidden="1">
      <c r="A136" s="13" t="s">
        <v>172</v>
      </c>
      <c r="B136" s="14" t="s">
        <v>173</v>
      </c>
      <c r="C136" s="15">
        <f t="shared" ref="C136:D136" si="51">C137</f>
        <v>6346301.3700000001</v>
      </c>
      <c r="D136" s="15">
        <f t="shared" si="51"/>
        <v>0</v>
      </c>
      <c r="E136" s="12">
        <f t="shared" si="41"/>
        <v>6346301.3700000001</v>
      </c>
    </row>
    <row r="137" spans="1:5" ht="75" hidden="1">
      <c r="A137" s="13" t="s">
        <v>293</v>
      </c>
      <c r="B137" s="25" t="s">
        <v>294</v>
      </c>
      <c r="C137" s="15">
        <f>C138</f>
        <v>6346301.3700000001</v>
      </c>
      <c r="D137" s="15">
        <f>D138</f>
        <v>0</v>
      </c>
      <c r="E137" s="12">
        <f t="shared" si="41"/>
        <v>6346301.3700000001</v>
      </c>
    </row>
    <row r="138" spans="1:5" ht="75" hidden="1">
      <c r="A138" s="13"/>
      <c r="B138" s="14" t="s">
        <v>239</v>
      </c>
      <c r="C138" s="15">
        <v>6346301.3700000001</v>
      </c>
      <c r="D138" s="15">
        <v>0</v>
      </c>
      <c r="E138" s="12">
        <f t="shared" si="41"/>
        <v>6346301.3700000001</v>
      </c>
    </row>
    <row r="139" spans="1:5" ht="24.75" customHeight="1">
      <c r="A139" s="13" t="s">
        <v>125</v>
      </c>
      <c r="B139" s="14" t="s">
        <v>126</v>
      </c>
      <c r="C139" s="15">
        <f t="shared" ref="C139:D139" si="52">C140</f>
        <v>38173900</v>
      </c>
      <c r="D139" s="15">
        <f t="shared" si="52"/>
        <v>6321870.0999999996</v>
      </c>
      <c r="E139" s="12">
        <f t="shared" si="41"/>
        <v>44495770.100000001</v>
      </c>
    </row>
    <row r="140" spans="1:5" ht="27" customHeight="1">
      <c r="A140" s="13" t="s">
        <v>295</v>
      </c>
      <c r="B140" s="25" t="s">
        <v>296</v>
      </c>
      <c r="C140" s="15">
        <f>C142+C144+C141+C143</f>
        <v>38173900</v>
      </c>
      <c r="D140" s="15">
        <f>D142+D144+D141+D143+D145+D146+D147</f>
        <v>6321870.0999999996</v>
      </c>
      <c r="E140" s="12">
        <f t="shared" si="41"/>
        <v>44495770.100000001</v>
      </c>
    </row>
    <row r="141" spans="1:5" ht="37.5" hidden="1">
      <c r="A141" s="13"/>
      <c r="B141" s="18" t="s">
        <v>158</v>
      </c>
      <c r="C141" s="15">
        <v>10000000</v>
      </c>
      <c r="D141" s="15">
        <v>0</v>
      </c>
      <c r="E141" s="12">
        <f t="shared" si="41"/>
        <v>10000000</v>
      </c>
    </row>
    <row r="142" spans="1:5" s="21" customFormat="1" ht="42" hidden="1" customHeight="1">
      <c r="A142" s="13"/>
      <c r="B142" s="22" t="s">
        <v>156</v>
      </c>
      <c r="C142" s="15">
        <v>88600</v>
      </c>
      <c r="D142" s="15">
        <v>0</v>
      </c>
      <c r="E142" s="12">
        <f t="shared" ref="E142:E187" si="53">C142+D142</f>
        <v>88600</v>
      </c>
    </row>
    <row r="143" spans="1:5" s="21" customFormat="1" ht="37.5" hidden="1">
      <c r="A143" s="13"/>
      <c r="B143" s="18" t="s">
        <v>171</v>
      </c>
      <c r="C143" s="15">
        <v>70400</v>
      </c>
      <c r="D143" s="15">
        <v>0</v>
      </c>
      <c r="E143" s="12">
        <f t="shared" si="53"/>
        <v>70400</v>
      </c>
    </row>
    <row r="144" spans="1:5" s="21" customFormat="1" ht="56.25" hidden="1" customHeight="1">
      <c r="A144" s="13"/>
      <c r="B144" s="18" t="s">
        <v>157</v>
      </c>
      <c r="C144" s="15">
        <v>28014900</v>
      </c>
      <c r="D144" s="15">
        <v>0</v>
      </c>
      <c r="E144" s="12">
        <f t="shared" si="53"/>
        <v>28014900</v>
      </c>
    </row>
    <row r="145" spans="1:5" s="21" customFormat="1" ht="18.75">
      <c r="A145" s="13"/>
      <c r="B145" s="18" t="s">
        <v>328</v>
      </c>
      <c r="C145" s="15">
        <v>0</v>
      </c>
      <c r="D145" s="15">
        <v>1598370.1</v>
      </c>
      <c r="E145" s="12">
        <f t="shared" si="53"/>
        <v>1598370.1</v>
      </c>
    </row>
    <row r="146" spans="1:5" s="21" customFormat="1" ht="18.75">
      <c r="A146" s="13"/>
      <c r="B146" s="18" t="s">
        <v>330</v>
      </c>
      <c r="C146" s="15">
        <v>0</v>
      </c>
      <c r="D146" s="15">
        <v>4500000</v>
      </c>
      <c r="E146" s="12">
        <f t="shared" si="53"/>
        <v>4500000</v>
      </c>
    </row>
    <row r="147" spans="1:5" s="21" customFormat="1" ht="56.25">
      <c r="A147" s="13"/>
      <c r="B147" s="18" t="s">
        <v>333</v>
      </c>
      <c r="C147" s="15">
        <v>0</v>
      </c>
      <c r="D147" s="15">
        <v>223500</v>
      </c>
      <c r="E147" s="12">
        <f t="shared" si="53"/>
        <v>223500</v>
      </c>
    </row>
    <row r="148" spans="1:5" ht="18.75">
      <c r="A148" s="13" t="s">
        <v>127</v>
      </c>
      <c r="B148" s="14" t="s">
        <v>128</v>
      </c>
      <c r="C148" s="15">
        <f>C149+C165+C167+C169+C171+C173</f>
        <v>147419407.45999998</v>
      </c>
      <c r="D148" s="15">
        <f>D149+D165+D167+D169+D171+D173</f>
        <v>0</v>
      </c>
      <c r="E148" s="12">
        <f t="shared" si="53"/>
        <v>147419407.45999998</v>
      </c>
    </row>
    <row r="149" spans="1:5" ht="37.5">
      <c r="A149" s="13" t="s">
        <v>129</v>
      </c>
      <c r="B149" s="14" t="s">
        <v>130</v>
      </c>
      <c r="C149" s="15">
        <f t="shared" ref="C149:D149" si="54">C150</f>
        <v>134162640</v>
      </c>
      <c r="D149" s="15">
        <f t="shared" si="54"/>
        <v>-15300</v>
      </c>
      <c r="E149" s="12">
        <f t="shared" si="53"/>
        <v>134147340</v>
      </c>
    </row>
    <row r="150" spans="1:5" ht="37.5">
      <c r="A150" s="13" t="s">
        <v>297</v>
      </c>
      <c r="B150" s="25" t="s">
        <v>298</v>
      </c>
      <c r="C150" s="15">
        <f>C151+C152+C153+C154+C155+C156+C157+C158+C159+C160+C161+C162+C163+C164</f>
        <v>134162640</v>
      </c>
      <c r="D150" s="15">
        <f>D151+D152+D153+D154+D155+D156+D157+D158+D159+D160+D161+D162+D163+D164</f>
        <v>-15300</v>
      </c>
      <c r="E150" s="12">
        <f t="shared" si="53"/>
        <v>134147340</v>
      </c>
    </row>
    <row r="151" spans="1:5" ht="37.5" hidden="1">
      <c r="A151" s="13"/>
      <c r="B151" s="9" t="s">
        <v>146</v>
      </c>
      <c r="C151" s="16">
        <v>123840200</v>
      </c>
      <c r="D151" s="16">
        <v>0</v>
      </c>
      <c r="E151" s="12">
        <f t="shared" si="53"/>
        <v>123840200</v>
      </c>
    </row>
    <row r="152" spans="1:5" ht="56.25">
      <c r="A152" s="13"/>
      <c r="B152" s="18" t="s">
        <v>160</v>
      </c>
      <c r="C152" s="16">
        <v>1540740</v>
      </c>
      <c r="D152" s="16">
        <v>-15300</v>
      </c>
      <c r="E152" s="12">
        <f t="shared" si="53"/>
        <v>1525440</v>
      </c>
    </row>
    <row r="153" spans="1:5" ht="56.25" hidden="1">
      <c r="A153" s="13"/>
      <c r="B153" s="19" t="s">
        <v>161</v>
      </c>
      <c r="C153" s="16">
        <v>186700</v>
      </c>
      <c r="D153" s="16">
        <v>0</v>
      </c>
      <c r="E153" s="12">
        <f t="shared" si="53"/>
        <v>186700</v>
      </c>
    </row>
    <row r="154" spans="1:5" ht="37.5" hidden="1">
      <c r="A154" s="13"/>
      <c r="B154" s="20" t="s">
        <v>178</v>
      </c>
      <c r="C154" s="16">
        <v>138100</v>
      </c>
      <c r="D154" s="16">
        <v>0</v>
      </c>
      <c r="E154" s="12">
        <f t="shared" si="53"/>
        <v>138100</v>
      </c>
    </row>
    <row r="155" spans="1:5" ht="56.25" hidden="1">
      <c r="A155" s="13"/>
      <c r="B155" s="20" t="s">
        <v>238</v>
      </c>
      <c r="C155" s="16">
        <v>5500</v>
      </c>
      <c r="D155" s="16">
        <v>0</v>
      </c>
      <c r="E155" s="12">
        <f t="shared" si="53"/>
        <v>5500</v>
      </c>
    </row>
    <row r="156" spans="1:5" s="21" customFormat="1" ht="18.75" hidden="1">
      <c r="A156" s="13"/>
      <c r="B156" s="9" t="s">
        <v>149</v>
      </c>
      <c r="C156" s="16">
        <v>2203900</v>
      </c>
      <c r="D156" s="16">
        <v>0</v>
      </c>
      <c r="E156" s="12">
        <f t="shared" si="53"/>
        <v>2203900</v>
      </c>
    </row>
    <row r="157" spans="1:5" s="21" customFormat="1" ht="93.75" hidden="1">
      <c r="A157" s="13"/>
      <c r="B157" s="20" t="s">
        <v>237</v>
      </c>
      <c r="C157" s="16">
        <v>4882700</v>
      </c>
      <c r="D157" s="16">
        <v>0</v>
      </c>
      <c r="E157" s="12">
        <f t="shared" si="53"/>
        <v>4882700</v>
      </c>
    </row>
    <row r="158" spans="1:5" s="21" customFormat="1" ht="75" hidden="1">
      <c r="A158" s="13"/>
      <c r="B158" s="20" t="s">
        <v>148</v>
      </c>
      <c r="C158" s="16">
        <v>56900</v>
      </c>
      <c r="D158" s="16">
        <v>0</v>
      </c>
      <c r="E158" s="12">
        <f t="shared" si="53"/>
        <v>56900</v>
      </c>
    </row>
    <row r="159" spans="1:5" s="21" customFormat="1" ht="75" hidden="1">
      <c r="A159" s="13"/>
      <c r="B159" s="20" t="s">
        <v>153</v>
      </c>
      <c r="C159" s="16">
        <v>600</v>
      </c>
      <c r="D159" s="16">
        <v>0</v>
      </c>
      <c r="E159" s="12">
        <f t="shared" si="53"/>
        <v>600</v>
      </c>
    </row>
    <row r="160" spans="1:5" s="21" customFormat="1" ht="37.5" hidden="1">
      <c r="A160" s="13"/>
      <c r="B160" s="9" t="s">
        <v>152</v>
      </c>
      <c r="C160" s="16">
        <v>466200</v>
      </c>
      <c r="D160" s="16">
        <v>0</v>
      </c>
      <c r="E160" s="12">
        <f t="shared" si="53"/>
        <v>466200</v>
      </c>
    </row>
    <row r="161" spans="1:5" s="21" customFormat="1" ht="37.5" hidden="1">
      <c r="A161" s="13"/>
      <c r="B161" s="9" t="s">
        <v>147</v>
      </c>
      <c r="C161" s="16">
        <v>2100</v>
      </c>
      <c r="D161" s="16">
        <v>0</v>
      </c>
      <c r="E161" s="12">
        <f t="shared" si="53"/>
        <v>2100</v>
      </c>
    </row>
    <row r="162" spans="1:5" s="21" customFormat="1" ht="37.5" hidden="1">
      <c r="A162" s="13"/>
      <c r="B162" s="9" t="s">
        <v>151</v>
      </c>
      <c r="C162" s="16">
        <v>45400</v>
      </c>
      <c r="D162" s="16">
        <v>0</v>
      </c>
      <c r="E162" s="12">
        <f t="shared" si="53"/>
        <v>45400</v>
      </c>
    </row>
    <row r="163" spans="1:5" s="21" customFormat="1" ht="37.5" hidden="1">
      <c r="A163" s="13"/>
      <c r="B163" s="9" t="s">
        <v>150</v>
      </c>
      <c r="C163" s="16">
        <v>783800</v>
      </c>
      <c r="D163" s="16">
        <v>0</v>
      </c>
      <c r="E163" s="12">
        <f t="shared" si="53"/>
        <v>783800</v>
      </c>
    </row>
    <row r="164" spans="1:5" s="21" customFormat="1" ht="75" hidden="1">
      <c r="A164" s="13"/>
      <c r="B164" s="20" t="s">
        <v>154</v>
      </c>
      <c r="C164" s="16">
        <v>9800</v>
      </c>
      <c r="D164" s="16">
        <v>0</v>
      </c>
      <c r="E164" s="12">
        <f t="shared" si="53"/>
        <v>9800</v>
      </c>
    </row>
    <row r="165" spans="1:5" ht="75" hidden="1">
      <c r="A165" s="13" t="s">
        <v>131</v>
      </c>
      <c r="B165" s="14" t="s">
        <v>132</v>
      </c>
      <c r="C165" s="15">
        <f t="shared" ref="C165:D165" si="55">C166</f>
        <v>11410291.199999999</v>
      </c>
      <c r="D165" s="15">
        <f t="shared" si="55"/>
        <v>0</v>
      </c>
      <c r="E165" s="12">
        <f t="shared" si="53"/>
        <v>11410291.199999999</v>
      </c>
    </row>
    <row r="166" spans="1:5" ht="75" hidden="1">
      <c r="A166" s="13" t="s">
        <v>299</v>
      </c>
      <c r="B166" s="25" t="s">
        <v>300</v>
      </c>
      <c r="C166" s="15">
        <v>11410291.199999999</v>
      </c>
      <c r="D166" s="15">
        <v>0</v>
      </c>
      <c r="E166" s="12">
        <f t="shared" si="53"/>
        <v>11410291.199999999</v>
      </c>
    </row>
    <row r="167" spans="1:5" ht="37.5" hidden="1">
      <c r="A167" s="13" t="s">
        <v>133</v>
      </c>
      <c r="B167" s="14" t="s">
        <v>134</v>
      </c>
      <c r="C167" s="15">
        <f t="shared" ref="C167:D167" si="56">C168</f>
        <v>484700</v>
      </c>
      <c r="D167" s="15">
        <f t="shared" si="56"/>
        <v>0</v>
      </c>
      <c r="E167" s="12">
        <f t="shared" si="53"/>
        <v>484700</v>
      </c>
    </row>
    <row r="168" spans="1:5" ht="42.75" hidden="1" customHeight="1">
      <c r="A168" s="13" t="s">
        <v>301</v>
      </c>
      <c r="B168" s="25" t="s">
        <v>302</v>
      </c>
      <c r="C168" s="15">
        <v>484700</v>
      </c>
      <c r="D168" s="15">
        <v>0</v>
      </c>
      <c r="E168" s="12">
        <f t="shared" si="53"/>
        <v>484700</v>
      </c>
    </row>
    <row r="169" spans="1:5" ht="56.25" hidden="1">
      <c r="A169" s="13" t="s">
        <v>135</v>
      </c>
      <c r="B169" s="14" t="s">
        <v>136</v>
      </c>
      <c r="C169" s="15">
        <f t="shared" ref="C169:D169" si="57">C170</f>
        <v>4900</v>
      </c>
      <c r="D169" s="15">
        <f t="shared" si="57"/>
        <v>0</v>
      </c>
      <c r="E169" s="12">
        <f t="shared" si="53"/>
        <v>4900</v>
      </c>
    </row>
    <row r="170" spans="1:5" ht="63" hidden="1" customHeight="1">
      <c r="A170" s="13" t="s">
        <v>303</v>
      </c>
      <c r="B170" s="25" t="s">
        <v>304</v>
      </c>
      <c r="C170" s="15">
        <v>4900</v>
      </c>
      <c r="D170" s="15">
        <v>0</v>
      </c>
      <c r="E170" s="12">
        <f t="shared" si="53"/>
        <v>4900</v>
      </c>
    </row>
    <row r="171" spans="1:5" ht="37.5" hidden="1">
      <c r="A171" s="13" t="s">
        <v>137</v>
      </c>
      <c r="B171" s="14" t="s">
        <v>138</v>
      </c>
      <c r="C171" s="15">
        <f t="shared" ref="C171:D171" si="58">C172</f>
        <v>1238600</v>
      </c>
      <c r="D171" s="15">
        <f t="shared" si="58"/>
        <v>0</v>
      </c>
      <c r="E171" s="12">
        <f t="shared" si="53"/>
        <v>1238600</v>
      </c>
    </row>
    <row r="172" spans="1:5" ht="37.5" hidden="1">
      <c r="A172" s="13" t="s">
        <v>305</v>
      </c>
      <c r="B172" s="25" t="s">
        <v>306</v>
      </c>
      <c r="C172" s="15">
        <v>1238600</v>
      </c>
      <c r="D172" s="15">
        <v>0</v>
      </c>
      <c r="E172" s="12">
        <f t="shared" si="53"/>
        <v>1238600</v>
      </c>
    </row>
    <row r="173" spans="1:5" ht="18.75">
      <c r="A173" s="13" t="s">
        <v>139</v>
      </c>
      <c r="B173" s="14" t="s">
        <v>140</v>
      </c>
      <c r="C173" s="15">
        <f t="shared" ref="C173:D173" si="59">C174</f>
        <v>118276.26</v>
      </c>
      <c r="D173" s="15">
        <f t="shared" si="59"/>
        <v>15300</v>
      </c>
      <c r="E173" s="12">
        <f t="shared" si="53"/>
        <v>133576.26</v>
      </c>
    </row>
    <row r="174" spans="1:5" ht="18.75">
      <c r="A174" s="13" t="s">
        <v>307</v>
      </c>
      <c r="B174" s="25" t="s">
        <v>308</v>
      </c>
      <c r="C174" s="15">
        <f>C175</f>
        <v>118276.26</v>
      </c>
      <c r="D174" s="15">
        <f>D175+D176</f>
        <v>15300</v>
      </c>
      <c r="E174" s="12">
        <f t="shared" si="53"/>
        <v>133576.26</v>
      </c>
    </row>
    <row r="175" spans="1:5" ht="56.25" hidden="1">
      <c r="A175" s="13"/>
      <c r="B175" s="17" t="s">
        <v>159</v>
      </c>
      <c r="C175" s="15">
        <v>118276.26</v>
      </c>
      <c r="D175" s="15">
        <v>0</v>
      </c>
      <c r="E175" s="12">
        <f t="shared" si="53"/>
        <v>118276.26</v>
      </c>
    </row>
    <row r="176" spans="1:5" ht="56.25">
      <c r="A176" s="13"/>
      <c r="B176" s="18" t="s">
        <v>335</v>
      </c>
      <c r="C176" s="15">
        <v>0</v>
      </c>
      <c r="D176" s="15">
        <v>15300</v>
      </c>
      <c r="E176" s="12">
        <f t="shared" si="53"/>
        <v>15300</v>
      </c>
    </row>
    <row r="177" spans="1:5" ht="26.25" customHeight="1">
      <c r="A177" s="13" t="s">
        <v>141</v>
      </c>
      <c r="B177" s="14" t="s">
        <v>142</v>
      </c>
      <c r="C177" s="15">
        <f>C178+C180</f>
        <v>34815967.049999997</v>
      </c>
      <c r="D177" s="15">
        <f>D178+D180</f>
        <v>8610609.5999999996</v>
      </c>
      <c r="E177" s="12">
        <f t="shared" si="53"/>
        <v>43426576.649999999</v>
      </c>
    </row>
    <row r="178" spans="1:5" ht="75" hidden="1">
      <c r="A178" s="13" t="s">
        <v>244</v>
      </c>
      <c r="B178" s="14" t="s">
        <v>245</v>
      </c>
      <c r="C178" s="15">
        <f>C179</f>
        <v>8624400</v>
      </c>
      <c r="D178" s="15">
        <f>D179</f>
        <v>0</v>
      </c>
      <c r="E178" s="12">
        <f t="shared" si="53"/>
        <v>8624400</v>
      </c>
    </row>
    <row r="179" spans="1:5" ht="75" hidden="1">
      <c r="A179" s="13" t="s">
        <v>309</v>
      </c>
      <c r="B179" s="25" t="s">
        <v>310</v>
      </c>
      <c r="C179" s="15">
        <v>8624400</v>
      </c>
      <c r="D179" s="15">
        <v>0</v>
      </c>
      <c r="E179" s="12">
        <f t="shared" si="53"/>
        <v>8624400</v>
      </c>
    </row>
    <row r="180" spans="1:5" ht="23.25" customHeight="1">
      <c r="A180" s="13" t="s">
        <v>143</v>
      </c>
      <c r="B180" s="14" t="s">
        <v>144</v>
      </c>
      <c r="C180" s="15">
        <f t="shared" ref="C180:D180" si="60">C181</f>
        <v>26191567.050000001</v>
      </c>
      <c r="D180" s="15">
        <f t="shared" si="60"/>
        <v>8610609.5999999996</v>
      </c>
      <c r="E180" s="12">
        <f t="shared" si="53"/>
        <v>34802176.649999999</v>
      </c>
    </row>
    <row r="181" spans="1:5" ht="37.5">
      <c r="A181" s="13" t="s">
        <v>311</v>
      </c>
      <c r="B181" s="25" t="s">
        <v>312</v>
      </c>
      <c r="C181" s="15">
        <f>C182+C183+C184+C185</f>
        <v>26191567.050000001</v>
      </c>
      <c r="D181" s="15">
        <f>D182+D183+D184+D185+D186+D187</f>
        <v>8610609.5999999996</v>
      </c>
      <c r="E181" s="12">
        <f t="shared" si="53"/>
        <v>34802176.649999999</v>
      </c>
    </row>
    <row r="182" spans="1:5" s="21" customFormat="1" ht="93.75">
      <c r="A182" s="23"/>
      <c r="B182" s="18" t="s">
        <v>336</v>
      </c>
      <c r="C182" s="24">
        <v>10132001.18</v>
      </c>
      <c r="D182" s="24">
        <v>2722728.1</v>
      </c>
      <c r="E182" s="12">
        <f t="shared" si="53"/>
        <v>12854729.279999999</v>
      </c>
    </row>
    <row r="183" spans="1:5" s="21" customFormat="1" ht="56.25">
      <c r="A183" s="23"/>
      <c r="B183" s="18" t="s">
        <v>162</v>
      </c>
      <c r="C183" s="24">
        <v>761804.6</v>
      </c>
      <c r="D183" s="24">
        <v>160115.4</v>
      </c>
      <c r="E183" s="12">
        <f t="shared" si="53"/>
        <v>921920</v>
      </c>
    </row>
    <row r="184" spans="1:5" s="21" customFormat="1" ht="56.25" hidden="1">
      <c r="A184" s="23"/>
      <c r="B184" s="18" t="s">
        <v>242</v>
      </c>
      <c r="C184" s="24">
        <v>6237700</v>
      </c>
      <c r="D184" s="24">
        <v>0</v>
      </c>
      <c r="E184" s="12">
        <f t="shared" si="53"/>
        <v>6237700</v>
      </c>
    </row>
    <row r="185" spans="1:5" s="21" customFormat="1" ht="37.5" hidden="1">
      <c r="A185" s="23"/>
      <c r="B185" s="18" t="s">
        <v>243</v>
      </c>
      <c r="C185" s="24">
        <v>9060061.2699999996</v>
      </c>
      <c r="D185" s="24">
        <v>0</v>
      </c>
      <c r="E185" s="12">
        <f t="shared" si="53"/>
        <v>9060061.2699999996</v>
      </c>
    </row>
    <row r="186" spans="1:5" s="21" customFormat="1" ht="37.5">
      <c r="A186" s="23"/>
      <c r="B186" s="18" t="s">
        <v>329</v>
      </c>
      <c r="C186" s="24">
        <v>0</v>
      </c>
      <c r="D186" s="24">
        <v>360554.1</v>
      </c>
      <c r="E186" s="12">
        <f t="shared" si="53"/>
        <v>360554.1</v>
      </c>
    </row>
    <row r="187" spans="1:5" s="21" customFormat="1" ht="18.75">
      <c r="A187" s="23"/>
      <c r="B187" s="18" t="s">
        <v>334</v>
      </c>
      <c r="C187" s="24">
        <v>0</v>
      </c>
      <c r="D187" s="24">
        <v>5367212</v>
      </c>
      <c r="E187" s="12">
        <f t="shared" si="53"/>
        <v>5367212</v>
      </c>
    </row>
  </sheetData>
  <mergeCells count="6">
    <mergeCell ref="A6:C6"/>
    <mergeCell ref="C8:C10"/>
    <mergeCell ref="A8:A10"/>
    <mergeCell ref="B8:B10"/>
    <mergeCell ref="E8:E10"/>
    <mergeCell ref="D8:D10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workbookViewId="0">
      <selection activeCell="K34" sqref="K34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4" width="20.28515625" style="4" hidden="1" customWidth="1"/>
    <col min="5" max="5" width="20.28515625" style="4" customWidth="1"/>
    <col min="6" max="6" width="20.42578125" style="4" hidden="1" customWidth="1"/>
    <col min="7" max="7" width="20.28515625" style="4" hidden="1" customWidth="1"/>
    <col min="8" max="8" width="20.28515625" style="4" customWidth="1"/>
    <col min="9" max="16384" width="9.140625" style="4"/>
  </cols>
  <sheetData>
    <row r="1" spans="1:8" ht="18" customHeight="1">
      <c r="D1" s="10"/>
      <c r="E1" s="10" t="s">
        <v>250</v>
      </c>
      <c r="F1" s="10"/>
      <c r="G1" s="10"/>
      <c r="H1" s="10"/>
    </row>
    <row r="2" spans="1:8" ht="18" customHeight="1">
      <c r="D2" s="10"/>
      <c r="E2" s="10" t="s">
        <v>180</v>
      </c>
      <c r="F2" s="10"/>
      <c r="G2" s="10"/>
      <c r="H2" s="10"/>
    </row>
    <row r="3" spans="1:8" ht="18" customHeight="1">
      <c r="D3" s="10"/>
      <c r="E3" s="10" t="s">
        <v>181</v>
      </c>
      <c r="F3" s="10"/>
      <c r="G3" s="10"/>
      <c r="H3" s="10"/>
    </row>
    <row r="4" spans="1:8" ht="18" customHeight="1">
      <c r="D4" s="10"/>
      <c r="E4" s="10" t="s">
        <v>324</v>
      </c>
      <c r="F4" s="10"/>
      <c r="G4" s="10"/>
      <c r="H4" s="10"/>
    </row>
    <row r="5" spans="1:8" ht="18.75">
      <c r="A5" s="3"/>
      <c r="B5" s="3"/>
      <c r="C5" s="10"/>
      <c r="D5" s="10"/>
      <c r="E5" s="10"/>
      <c r="F5" s="10"/>
      <c r="G5" s="10"/>
      <c r="H5" s="10"/>
    </row>
    <row r="6" spans="1:8" ht="48.75" customHeight="1">
      <c r="A6" s="28" t="s">
        <v>331</v>
      </c>
      <c r="B6" s="28"/>
      <c r="C6" s="28"/>
      <c r="D6" s="28"/>
      <c r="E6" s="28"/>
      <c r="F6" s="28"/>
      <c r="G6" s="28"/>
      <c r="H6" s="28"/>
    </row>
    <row r="7" spans="1:8" ht="18.75"/>
    <row r="8" spans="1:8" ht="15" customHeight="1">
      <c r="A8" s="32" t="s">
        <v>145</v>
      </c>
      <c r="B8" s="32" t="s">
        <v>319</v>
      </c>
      <c r="C8" s="29" t="s">
        <v>251</v>
      </c>
      <c r="D8" s="29" t="s">
        <v>326</v>
      </c>
      <c r="E8" s="29" t="s">
        <v>251</v>
      </c>
      <c r="F8" s="29" t="s">
        <v>252</v>
      </c>
      <c r="G8" s="29" t="s">
        <v>326</v>
      </c>
      <c r="H8" s="29" t="s">
        <v>252</v>
      </c>
    </row>
    <row r="9" spans="1:8" ht="15" customHeight="1">
      <c r="A9" s="32"/>
      <c r="B9" s="32"/>
      <c r="C9" s="30"/>
      <c r="D9" s="30"/>
      <c r="E9" s="30"/>
      <c r="F9" s="30"/>
      <c r="G9" s="30"/>
      <c r="H9" s="30"/>
    </row>
    <row r="10" spans="1:8" ht="24.75" customHeight="1">
      <c r="A10" s="32"/>
      <c r="B10" s="32"/>
      <c r="C10" s="31"/>
      <c r="D10" s="31"/>
      <c r="E10" s="31"/>
      <c r="F10" s="31"/>
      <c r="G10" s="31"/>
      <c r="H10" s="31"/>
    </row>
    <row r="11" spans="1:8" ht="18.399999999999999" customHeight="1">
      <c r="A11" s="1" t="s">
        <v>0</v>
      </c>
      <c r="B11" s="1" t="s">
        <v>1</v>
      </c>
      <c r="C11" s="1" t="s">
        <v>2</v>
      </c>
      <c r="D11" s="1"/>
      <c r="E11" s="1"/>
      <c r="F11" s="1" t="s">
        <v>253</v>
      </c>
      <c r="G11" s="1"/>
      <c r="H11" s="1"/>
    </row>
    <row r="12" spans="1:8" s="2" customFormat="1" ht="31.5" customHeight="1">
      <c r="A12" s="5"/>
      <c r="B12" s="6" t="s">
        <v>3</v>
      </c>
      <c r="C12" s="11">
        <f>C13+C115</f>
        <v>400473588.73000002</v>
      </c>
      <c r="D12" s="11">
        <f>D13+D115</f>
        <v>9603993.5099999998</v>
      </c>
      <c r="E12" s="11">
        <f>C12+D12</f>
        <v>410077582.24000001</v>
      </c>
      <c r="F12" s="11">
        <f>F13+F115</f>
        <v>386851714.55000001</v>
      </c>
      <c r="G12" s="11">
        <f>G13+G115</f>
        <v>5760712</v>
      </c>
      <c r="H12" s="11">
        <f>F12+G12</f>
        <v>392612426.55000001</v>
      </c>
    </row>
    <row r="13" spans="1:8" ht="31.5" customHeight="1">
      <c r="A13" s="5" t="s">
        <v>4</v>
      </c>
      <c r="B13" s="6" t="s">
        <v>5</v>
      </c>
      <c r="C13" s="11">
        <f>C14+C19+C29+C35+C46+C49+C65+C71+C78+C87</f>
        <v>75745400</v>
      </c>
      <c r="D13" s="11">
        <f>D14+D19+D29+D35+D46+D49+D65+D71+D78+D87</f>
        <v>0</v>
      </c>
      <c r="E13" s="11">
        <f t="shared" ref="E13:E77" si="0">C13+D13</f>
        <v>75745400</v>
      </c>
      <c r="F13" s="11">
        <f>F14+F19+F29+F35+F46+F49+F65+F71+F78+F87</f>
        <v>77284000</v>
      </c>
      <c r="G13" s="11">
        <f>G14+G19+G29+G35+G46+G49+G65+G71+G78+G87</f>
        <v>0</v>
      </c>
      <c r="H13" s="11">
        <f t="shared" ref="H13:H77" si="1">F13+G13</f>
        <v>77284000</v>
      </c>
    </row>
    <row r="14" spans="1:8" ht="30.75" hidden="1" customHeight="1">
      <c r="A14" s="5" t="s">
        <v>6</v>
      </c>
      <c r="B14" s="6" t="s">
        <v>7</v>
      </c>
      <c r="C14" s="11">
        <f t="shared" ref="C14:G14" si="2">C15</f>
        <v>21586000</v>
      </c>
      <c r="D14" s="11">
        <f t="shared" si="2"/>
        <v>0</v>
      </c>
      <c r="E14" s="11">
        <f t="shared" si="0"/>
        <v>21586000</v>
      </c>
      <c r="F14" s="11">
        <f t="shared" si="2"/>
        <v>22790000</v>
      </c>
      <c r="G14" s="11">
        <f t="shared" si="2"/>
        <v>0</v>
      </c>
      <c r="H14" s="11">
        <f t="shared" si="1"/>
        <v>22790000</v>
      </c>
    </row>
    <row r="15" spans="1:8" ht="27.75" hidden="1" customHeight="1">
      <c r="A15" s="7" t="s">
        <v>8</v>
      </c>
      <c r="B15" s="8" t="s">
        <v>9</v>
      </c>
      <c r="C15" s="12">
        <f>C16+C18+C17</f>
        <v>21586000</v>
      </c>
      <c r="D15" s="12">
        <f>D16+D18+D17</f>
        <v>0</v>
      </c>
      <c r="E15" s="12">
        <f t="shared" si="0"/>
        <v>21586000</v>
      </c>
      <c r="F15" s="12">
        <f>F16+F18+F17</f>
        <v>22790000</v>
      </c>
      <c r="G15" s="12">
        <f>G16+G18+G17</f>
        <v>0</v>
      </c>
      <c r="H15" s="12">
        <f t="shared" si="1"/>
        <v>22790000</v>
      </c>
    </row>
    <row r="16" spans="1:8" ht="75" hidden="1">
      <c r="A16" s="7" t="s">
        <v>10</v>
      </c>
      <c r="B16" s="8" t="s">
        <v>11</v>
      </c>
      <c r="C16" s="12">
        <v>21435000</v>
      </c>
      <c r="D16" s="12">
        <v>0</v>
      </c>
      <c r="E16" s="12">
        <f t="shared" si="0"/>
        <v>21435000</v>
      </c>
      <c r="F16" s="12">
        <v>22630000</v>
      </c>
      <c r="G16" s="12">
        <v>0</v>
      </c>
      <c r="H16" s="12">
        <f t="shared" si="1"/>
        <v>22630000</v>
      </c>
    </row>
    <row r="17" spans="1:8" ht="112.5" hidden="1">
      <c r="A17" s="7" t="s">
        <v>183</v>
      </c>
      <c r="B17" s="8" t="s">
        <v>184</v>
      </c>
      <c r="C17" s="12">
        <v>22000</v>
      </c>
      <c r="D17" s="12">
        <v>0</v>
      </c>
      <c r="E17" s="12">
        <f t="shared" si="0"/>
        <v>22000</v>
      </c>
      <c r="F17" s="12">
        <v>23000</v>
      </c>
      <c r="G17" s="12">
        <v>0</v>
      </c>
      <c r="H17" s="12">
        <f t="shared" si="1"/>
        <v>23000</v>
      </c>
    </row>
    <row r="18" spans="1:8" ht="56.25" hidden="1">
      <c r="A18" s="7" t="s">
        <v>12</v>
      </c>
      <c r="B18" s="8" t="s">
        <v>13</v>
      </c>
      <c r="C18" s="12">
        <v>129000</v>
      </c>
      <c r="D18" s="12">
        <v>0</v>
      </c>
      <c r="E18" s="12">
        <f t="shared" si="0"/>
        <v>129000</v>
      </c>
      <c r="F18" s="12">
        <v>137000</v>
      </c>
      <c r="G18" s="12">
        <v>0</v>
      </c>
      <c r="H18" s="12">
        <f t="shared" si="1"/>
        <v>137000</v>
      </c>
    </row>
    <row r="19" spans="1:8" ht="37.5" hidden="1">
      <c r="A19" s="5" t="s">
        <v>14</v>
      </c>
      <c r="B19" s="6" t="s">
        <v>15</v>
      </c>
      <c r="C19" s="11">
        <f t="shared" ref="C19:G19" si="3">C20</f>
        <v>8385000</v>
      </c>
      <c r="D19" s="11">
        <f t="shared" si="3"/>
        <v>0</v>
      </c>
      <c r="E19" s="11">
        <f t="shared" si="0"/>
        <v>8385000</v>
      </c>
      <c r="F19" s="11">
        <f t="shared" si="3"/>
        <v>8787000</v>
      </c>
      <c r="G19" s="11">
        <f t="shared" si="3"/>
        <v>0</v>
      </c>
      <c r="H19" s="11">
        <f t="shared" si="1"/>
        <v>8787000</v>
      </c>
    </row>
    <row r="20" spans="1:8" ht="37.5" hidden="1">
      <c r="A20" s="7" t="s">
        <v>16</v>
      </c>
      <c r="B20" s="8" t="s">
        <v>17</v>
      </c>
      <c r="C20" s="12">
        <f t="shared" ref="C20:F20" si="4">C21+C23+C25+C27</f>
        <v>8385000</v>
      </c>
      <c r="D20" s="12">
        <f t="shared" ref="D20" si="5">D21+D23+D25+D27</f>
        <v>0</v>
      </c>
      <c r="E20" s="12">
        <f t="shared" si="0"/>
        <v>8385000</v>
      </c>
      <c r="F20" s="12">
        <f t="shared" si="4"/>
        <v>8787000</v>
      </c>
      <c r="G20" s="12">
        <f t="shared" ref="G20" si="6">G21+G23+G25+G27</f>
        <v>0</v>
      </c>
      <c r="H20" s="12">
        <f t="shared" si="1"/>
        <v>8787000</v>
      </c>
    </row>
    <row r="21" spans="1:8" ht="75" hidden="1">
      <c r="A21" s="7" t="s">
        <v>18</v>
      </c>
      <c r="B21" s="8" t="s">
        <v>19</v>
      </c>
      <c r="C21" s="12">
        <f t="shared" ref="C21:G21" si="7">C22</f>
        <v>3933000</v>
      </c>
      <c r="D21" s="12">
        <f t="shared" si="7"/>
        <v>0</v>
      </c>
      <c r="E21" s="12">
        <f t="shared" si="0"/>
        <v>3933000</v>
      </c>
      <c r="F21" s="12">
        <f t="shared" si="7"/>
        <v>4121000</v>
      </c>
      <c r="G21" s="12">
        <f t="shared" si="7"/>
        <v>0</v>
      </c>
      <c r="H21" s="12">
        <f t="shared" si="1"/>
        <v>4121000</v>
      </c>
    </row>
    <row r="22" spans="1:8" ht="112.5" hidden="1">
      <c r="A22" s="7" t="s">
        <v>20</v>
      </c>
      <c r="B22" s="8" t="s">
        <v>21</v>
      </c>
      <c r="C22" s="12">
        <v>3933000</v>
      </c>
      <c r="D22" s="12">
        <v>0</v>
      </c>
      <c r="E22" s="12">
        <f t="shared" si="0"/>
        <v>3933000</v>
      </c>
      <c r="F22" s="12">
        <v>4121000</v>
      </c>
      <c r="G22" s="12">
        <v>0</v>
      </c>
      <c r="H22" s="12">
        <f t="shared" si="1"/>
        <v>4121000</v>
      </c>
    </row>
    <row r="23" spans="1:8" ht="93.75" hidden="1">
      <c r="A23" s="7" t="s">
        <v>22</v>
      </c>
      <c r="B23" s="8" t="s">
        <v>23</v>
      </c>
      <c r="C23" s="12">
        <f t="shared" ref="C23:G23" si="8">C24</f>
        <v>27000</v>
      </c>
      <c r="D23" s="12">
        <f t="shared" si="8"/>
        <v>0</v>
      </c>
      <c r="E23" s="12">
        <f t="shared" si="0"/>
        <v>27000</v>
      </c>
      <c r="F23" s="12">
        <f t="shared" si="8"/>
        <v>28000</v>
      </c>
      <c r="G23" s="12">
        <f t="shared" si="8"/>
        <v>0</v>
      </c>
      <c r="H23" s="12">
        <f t="shared" si="1"/>
        <v>28000</v>
      </c>
    </row>
    <row r="24" spans="1:8" ht="131.25" hidden="1">
      <c r="A24" s="7" t="s">
        <v>24</v>
      </c>
      <c r="B24" s="8" t="s">
        <v>25</v>
      </c>
      <c r="C24" s="12">
        <v>27000</v>
      </c>
      <c r="D24" s="12">
        <v>0</v>
      </c>
      <c r="E24" s="12">
        <f t="shared" si="0"/>
        <v>27000</v>
      </c>
      <c r="F24" s="12">
        <v>28000</v>
      </c>
      <c r="G24" s="12">
        <v>0</v>
      </c>
      <c r="H24" s="12">
        <f t="shared" si="1"/>
        <v>28000</v>
      </c>
    </row>
    <row r="25" spans="1:8" ht="75" hidden="1">
      <c r="A25" s="7" t="s">
        <v>26</v>
      </c>
      <c r="B25" s="8" t="s">
        <v>27</v>
      </c>
      <c r="C25" s="12">
        <f t="shared" ref="C25:G25" si="9">C26</f>
        <v>5205000</v>
      </c>
      <c r="D25" s="12">
        <f t="shared" si="9"/>
        <v>0</v>
      </c>
      <c r="E25" s="12">
        <f t="shared" si="0"/>
        <v>5205000</v>
      </c>
      <c r="F25" s="12">
        <f t="shared" si="9"/>
        <v>5455000</v>
      </c>
      <c r="G25" s="12">
        <f t="shared" si="9"/>
        <v>0</v>
      </c>
      <c r="H25" s="12">
        <f t="shared" si="1"/>
        <v>5455000</v>
      </c>
    </row>
    <row r="26" spans="1:8" ht="112.5" hidden="1">
      <c r="A26" s="7" t="s">
        <v>28</v>
      </c>
      <c r="B26" s="8" t="s">
        <v>29</v>
      </c>
      <c r="C26" s="12">
        <v>5205000</v>
      </c>
      <c r="D26" s="12">
        <v>0</v>
      </c>
      <c r="E26" s="12">
        <f t="shared" si="0"/>
        <v>5205000</v>
      </c>
      <c r="F26" s="12">
        <v>5455000</v>
      </c>
      <c r="G26" s="12">
        <v>0</v>
      </c>
      <c r="H26" s="12">
        <f t="shared" si="1"/>
        <v>5455000</v>
      </c>
    </row>
    <row r="27" spans="1:8" ht="75" hidden="1">
      <c r="A27" s="7" t="s">
        <v>30</v>
      </c>
      <c r="B27" s="8" t="s">
        <v>31</v>
      </c>
      <c r="C27" s="12">
        <f t="shared" ref="C27:G27" si="10">C28</f>
        <v>-780000</v>
      </c>
      <c r="D27" s="12">
        <f t="shared" si="10"/>
        <v>0</v>
      </c>
      <c r="E27" s="12">
        <f t="shared" si="0"/>
        <v>-780000</v>
      </c>
      <c r="F27" s="12">
        <f t="shared" si="10"/>
        <v>-817000</v>
      </c>
      <c r="G27" s="12">
        <f t="shared" si="10"/>
        <v>0</v>
      </c>
      <c r="H27" s="12">
        <f t="shared" si="1"/>
        <v>-817000</v>
      </c>
    </row>
    <row r="28" spans="1:8" ht="112.5" hidden="1">
      <c r="A28" s="7" t="s">
        <v>32</v>
      </c>
      <c r="B28" s="8" t="s">
        <v>33</v>
      </c>
      <c r="C28" s="12">
        <v>-780000</v>
      </c>
      <c r="D28" s="12">
        <v>0</v>
      </c>
      <c r="E28" s="12">
        <f t="shared" si="0"/>
        <v>-780000</v>
      </c>
      <c r="F28" s="12">
        <v>-817000</v>
      </c>
      <c r="G28" s="12">
        <v>0</v>
      </c>
      <c r="H28" s="12">
        <f t="shared" si="1"/>
        <v>-817000</v>
      </c>
    </row>
    <row r="29" spans="1:8" ht="30.75" customHeight="1">
      <c r="A29" s="5" t="s">
        <v>34</v>
      </c>
      <c r="B29" s="6" t="s">
        <v>35</v>
      </c>
      <c r="C29" s="11">
        <f t="shared" ref="C29:F29" si="11">C30+C32</f>
        <v>393000</v>
      </c>
      <c r="D29" s="11">
        <f t="shared" ref="D29" si="12">D30+D32</f>
        <v>0</v>
      </c>
      <c r="E29" s="12">
        <f t="shared" si="0"/>
        <v>393000</v>
      </c>
      <c r="F29" s="12">
        <f t="shared" si="11"/>
        <v>393000</v>
      </c>
      <c r="G29" s="12">
        <f t="shared" ref="G29" si="13">G30+G32</f>
        <v>0</v>
      </c>
      <c r="H29" s="12">
        <f t="shared" si="1"/>
        <v>393000</v>
      </c>
    </row>
    <row r="30" spans="1:8" ht="30" hidden="1" customHeight="1">
      <c r="A30" s="7" t="s">
        <v>36</v>
      </c>
      <c r="B30" s="8" t="s">
        <v>37</v>
      </c>
      <c r="C30" s="12">
        <f t="shared" ref="C30:G30" si="14">C31</f>
        <v>71000</v>
      </c>
      <c r="D30" s="12">
        <f t="shared" si="14"/>
        <v>0</v>
      </c>
      <c r="E30" s="12">
        <f t="shared" si="0"/>
        <v>71000</v>
      </c>
      <c r="F30" s="12">
        <f t="shared" si="14"/>
        <v>71000</v>
      </c>
      <c r="G30" s="12">
        <f t="shared" si="14"/>
        <v>0</v>
      </c>
      <c r="H30" s="12">
        <f t="shared" si="1"/>
        <v>71000</v>
      </c>
    </row>
    <row r="31" spans="1:8" ht="31.5" hidden="1" customHeight="1">
      <c r="A31" s="7" t="s">
        <v>38</v>
      </c>
      <c r="B31" s="8" t="s">
        <v>37</v>
      </c>
      <c r="C31" s="12">
        <v>71000</v>
      </c>
      <c r="D31" s="12">
        <v>0</v>
      </c>
      <c r="E31" s="12">
        <f t="shared" si="0"/>
        <v>71000</v>
      </c>
      <c r="F31" s="12">
        <v>71000</v>
      </c>
      <c r="G31" s="12">
        <v>0</v>
      </c>
      <c r="H31" s="12">
        <f t="shared" si="1"/>
        <v>71000</v>
      </c>
    </row>
    <row r="32" spans="1:8" ht="37.5">
      <c r="A32" s="7" t="s">
        <v>39</v>
      </c>
      <c r="B32" s="8" t="s">
        <v>40</v>
      </c>
      <c r="C32" s="12">
        <f t="shared" ref="C32:F32" si="15">C33</f>
        <v>322000</v>
      </c>
      <c r="D32" s="12">
        <f>D33+D34</f>
        <v>0</v>
      </c>
      <c r="E32" s="12">
        <f t="shared" si="0"/>
        <v>322000</v>
      </c>
      <c r="F32" s="12">
        <f t="shared" si="15"/>
        <v>322000</v>
      </c>
      <c r="G32" s="12">
        <v>0</v>
      </c>
      <c r="H32" s="12">
        <f t="shared" si="1"/>
        <v>322000</v>
      </c>
    </row>
    <row r="33" spans="1:8" ht="37.5">
      <c r="A33" s="7" t="s">
        <v>41</v>
      </c>
      <c r="B33" s="8" t="s">
        <v>42</v>
      </c>
      <c r="C33" s="12">
        <v>322000</v>
      </c>
      <c r="D33" s="12">
        <v>-322000</v>
      </c>
      <c r="E33" s="12">
        <f t="shared" si="0"/>
        <v>0</v>
      </c>
      <c r="F33" s="12">
        <v>322000</v>
      </c>
      <c r="G33" s="12">
        <v>-322000</v>
      </c>
      <c r="H33" s="12">
        <f t="shared" si="1"/>
        <v>0</v>
      </c>
    </row>
    <row r="34" spans="1:8" ht="37.5">
      <c r="A34" s="7" t="s">
        <v>337</v>
      </c>
      <c r="B34" s="8" t="s">
        <v>338</v>
      </c>
      <c r="C34" s="12">
        <v>0</v>
      </c>
      <c r="D34" s="12">
        <v>322000</v>
      </c>
      <c r="E34" s="12">
        <f t="shared" si="0"/>
        <v>322000</v>
      </c>
      <c r="F34" s="12">
        <v>0</v>
      </c>
      <c r="G34" s="12">
        <v>322000</v>
      </c>
      <c r="H34" s="12">
        <f t="shared" si="1"/>
        <v>322000</v>
      </c>
    </row>
    <row r="35" spans="1:8" ht="28.5" hidden="1" customHeight="1">
      <c r="A35" s="5" t="s">
        <v>43</v>
      </c>
      <c r="B35" s="6" t="s">
        <v>44</v>
      </c>
      <c r="C35" s="11">
        <f t="shared" ref="C35:F35" si="16">C36+C38+C41</f>
        <v>14246000</v>
      </c>
      <c r="D35" s="11">
        <f t="shared" ref="D35" si="17">D36+D38+D41</f>
        <v>0</v>
      </c>
      <c r="E35" s="11">
        <f t="shared" si="0"/>
        <v>14246000</v>
      </c>
      <c r="F35" s="11">
        <f t="shared" si="16"/>
        <v>14246000</v>
      </c>
      <c r="G35" s="11">
        <f t="shared" ref="G35" si="18">G36+G38+G41</f>
        <v>0</v>
      </c>
      <c r="H35" s="11">
        <f t="shared" si="1"/>
        <v>14246000</v>
      </c>
    </row>
    <row r="36" spans="1:8" ht="18.75" hidden="1">
      <c r="A36" s="7" t="s">
        <v>45</v>
      </c>
      <c r="B36" s="8" t="s">
        <v>46</v>
      </c>
      <c r="C36" s="12">
        <f t="shared" ref="C36:G36" si="19">C37</f>
        <v>1579000</v>
      </c>
      <c r="D36" s="12">
        <f t="shared" si="19"/>
        <v>0</v>
      </c>
      <c r="E36" s="12">
        <f t="shared" si="0"/>
        <v>1579000</v>
      </c>
      <c r="F36" s="12">
        <f t="shared" si="19"/>
        <v>1579000</v>
      </c>
      <c r="G36" s="12">
        <f t="shared" si="19"/>
        <v>0</v>
      </c>
      <c r="H36" s="12">
        <f t="shared" si="1"/>
        <v>1579000</v>
      </c>
    </row>
    <row r="37" spans="1:8" ht="56.25" hidden="1">
      <c r="A37" s="7" t="s">
        <v>314</v>
      </c>
      <c r="B37" s="8" t="s">
        <v>313</v>
      </c>
      <c r="C37" s="12">
        <v>1579000</v>
      </c>
      <c r="D37" s="12">
        <v>0</v>
      </c>
      <c r="E37" s="12">
        <f t="shared" si="0"/>
        <v>1579000</v>
      </c>
      <c r="F37" s="12">
        <v>1579000</v>
      </c>
      <c r="G37" s="12">
        <v>0</v>
      </c>
      <c r="H37" s="12">
        <f t="shared" si="1"/>
        <v>1579000</v>
      </c>
    </row>
    <row r="38" spans="1:8" ht="24" hidden="1" customHeight="1">
      <c r="A38" s="7" t="s">
        <v>47</v>
      </c>
      <c r="B38" s="8" t="s">
        <v>48</v>
      </c>
      <c r="C38" s="12">
        <f t="shared" ref="C38:F38" si="20">C39+C40</f>
        <v>10661000</v>
      </c>
      <c r="D38" s="12">
        <f t="shared" ref="D38" si="21">D39+D40</f>
        <v>0</v>
      </c>
      <c r="E38" s="12">
        <f t="shared" si="0"/>
        <v>10661000</v>
      </c>
      <c r="F38" s="12">
        <f t="shared" si="20"/>
        <v>10661000</v>
      </c>
      <c r="G38" s="12">
        <f t="shared" ref="G38" si="22">G39+G40</f>
        <v>0</v>
      </c>
      <c r="H38" s="12">
        <f t="shared" si="1"/>
        <v>10661000</v>
      </c>
    </row>
    <row r="39" spans="1:8" ht="18.75" hidden="1">
      <c r="A39" s="7" t="s">
        <v>49</v>
      </c>
      <c r="B39" s="8" t="s">
        <v>50</v>
      </c>
      <c r="C39" s="12">
        <v>935000</v>
      </c>
      <c r="D39" s="12">
        <v>0</v>
      </c>
      <c r="E39" s="12">
        <f t="shared" si="0"/>
        <v>935000</v>
      </c>
      <c r="F39" s="12">
        <v>935000</v>
      </c>
      <c r="G39" s="12">
        <v>0</v>
      </c>
      <c r="H39" s="12">
        <f t="shared" si="1"/>
        <v>935000</v>
      </c>
    </row>
    <row r="40" spans="1:8" ht="18.75" hidden="1">
      <c r="A40" s="7" t="s">
        <v>51</v>
      </c>
      <c r="B40" s="8" t="s">
        <v>52</v>
      </c>
      <c r="C40" s="12">
        <v>9726000</v>
      </c>
      <c r="D40" s="12">
        <v>0</v>
      </c>
      <c r="E40" s="12">
        <f t="shared" si="0"/>
        <v>9726000</v>
      </c>
      <c r="F40" s="12">
        <v>9726000</v>
      </c>
      <c r="G40" s="12">
        <v>0</v>
      </c>
      <c r="H40" s="12">
        <f t="shared" si="1"/>
        <v>9726000</v>
      </c>
    </row>
    <row r="41" spans="1:8" ht="18.75" hidden="1">
      <c r="A41" s="7" t="s">
        <v>53</v>
      </c>
      <c r="B41" s="8" t="s">
        <v>54</v>
      </c>
      <c r="C41" s="12">
        <f t="shared" ref="C41:F41" si="23">C42+C44</f>
        <v>2006000</v>
      </c>
      <c r="D41" s="12">
        <f t="shared" ref="D41" si="24">D42+D44</f>
        <v>0</v>
      </c>
      <c r="E41" s="12">
        <f t="shared" si="0"/>
        <v>2006000</v>
      </c>
      <c r="F41" s="12">
        <f t="shared" si="23"/>
        <v>2006000</v>
      </c>
      <c r="G41" s="12">
        <f t="shared" ref="G41" si="25">G42+G44</f>
        <v>0</v>
      </c>
      <c r="H41" s="12">
        <f t="shared" si="1"/>
        <v>2006000</v>
      </c>
    </row>
    <row r="42" spans="1:8" ht="18.75" hidden="1">
      <c r="A42" s="7" t="s">
        <v>55</v>
      </c>
      <c r="B42" s="8" t="s">
        <v>56</v>
      </c>
      <c r="C42" s="12">
        <f t="shared" ref="C42:G42" si="26">C43</f>
        <v>808000</v>
      </c>
      <c r="D42" s="12">
        <f t="shared" si="26"/>
        <v>0</v>
      </c>
      <c r="E42" s="12">
        <f t="shared" si="0"/>
        <v>808000</v>
      </c>
      <c r="F42" s="12">
        <f t="shared" si="26"/>
        <v>808000</v>
      </c>
      <c r="G42" s="12">
        <f t="shared" si="26"/>
        <v>0</v>
      </c>
      <c r="H42" s="12">
        <f t="shared" si="1"/>
        <v>808000</v>
      </c>
    </row>
    <row r="43" spans="1:8" ht="37.5" hidden="1">
      <c r="A43" s="7" t="s">
        <v>315</v>
      </c>
      <c r="B43" s="8" t="s">
        <v>317</v>
      </c>
      <c r="C43" s="12">
        <v>808000</v>
      </c>
      <c r="D43" s="12">
        <v>0</v>
      </c>
      <c r="E43" s="12">
        <f t="shared" si="0"/>
        <v>808000</v>
      </c>
      <c r="F43" s="12">
        <v>808000</v>
      </c>
      <c r="G43" s="12">
        <v>0</v>
      </c>
      <c r="H43" s="12">
        <f t="shared" si="1"/>
        <v>808000</v>
      </c>
    </row>
    <row r="44" spans="1:8" ht="18.75" hidden="1">
      <c r="A44" s="7" t="s">
        <v>57</v>
      </c>
      <c r="B44" s="8" t="s">
        <v>58</v>
      </c>
      <c r="C44" s="12">
        <f t="shared" ref="C44:G44" si="27">C45</f>
        <v>1198000</v>
      </c>
      <c r="D44" s="12">
        <f t="shared" si="27"/>
        <v>0</v>
      </c>
      <c r="E44" s="12">
        <f t="shared" si="0"/>
        <v>1198000</v>
      </c>
      <c r="F44" s="12">
        <f t="shared" si="27"/>
        <v>1198000</v>
      </c>
      <c r="G44" s="12">
        <f t="shared" si="27"/>
        <v>0</v>
      </c>
      <c r="H44" s="12">
        <f t="shared" si="1"/>
        <v>1198000</v>
      </c>
    </row>
    <row r="45" spans="1:8" ht="37.5" hidden="1">
      <c r="A45" s="7" t="s">
        <v>316</v>
      </c>
      <c r="B45" s="8" t="s">
        <v>318</v>
      </c>
      <c r="C45" s="12">
        <v>1198000</v>
      </c>
      <c r="D45" s="12">
        <v>0</v>
      </c>
      <c r="E45" s="12">
        <f t="shared" si="0"/>
        <v>1198000</v>
      </c>
      <c r="F45" s="12">
        <v>1198000</v>
      </c>
      <c r="G45" s="12">
        <v>0</v>
      </c>
      <c r="H45" s="12">
        <f t="shared" si="1"/>
        <v>1198000</v>
      </c>
    </row>
    <row r="46" spans="1:8" ht="27.75" hidden="1" customHeight="1">
      <c r="A46" s="5" t="s">
        <v>59</v>
      </c>
      <c r="B46" s="6" t="s">
        <v>60</v>
      </c>
      <c r="C46" s="11">
        <f t="shared" ref="C46:G47" si="28">C47</f>
        <v>713000</v>
      </c>
      <c r="D46" s="11">
        <f t="shared" si="28"/>
        <v>0</v>
      </c>
      <c r="E46" s="11">
        <f t="shared" si="0"/>
        <v>713000</v>
      </c>
      <c r="F46" s="11">
        <f t="shared" si="28"/>
        <v>713000</v>
      </c>
      <c r="G46" s="11">
        <f t="shared" si="28"/>
        <v>0</v>
      </c>
      <c r="H46" s="11">
        <f t="shared" si="1"/>
        <v>713000</v>
      </c>
    </row>
    <row r="47" spans="1:8" ht="37.5" hidden="1">
      <c r="A47" s="7" t="s">
        <v>61</v>
      </c>
      <c r="B47" s="8" t="s">
        <v>62</v>
      </c>
      <c r="C47" s="12">
        <f t="shared" si="28"/>
        <v>713000</v>
      </c>
      <c r="D47" s="12">
        <f t="shared" si="28"/>
        <v>0</v>
      </c>
      <c r="E47" s="12">
        <f t="shared" si="0"/>
        <v>713000</v>
      </c>
      <c r="F47" s="12">
        <f t="shared" si="28"/>
        <v>713000</v>
      </c>
      <c r="G47" s="12">
        <f t="shared" si="28"/>
        <v>0</v>
      </c>
      <c r="H47" s="12">
        <f t="shared" si="1"/>
        <v>713000</v>
      </c>
    </row>
    <row r="48" spans="1:8" ht="56.25" hidden="1">
      <c r="A48" s="7" t="s">
        <v>63</v>
      </c>
      <c r="B48" s="8" t="s">
        <v>64</v>
      </c>
      <c r="C48" s="12">
        <v>713000</v>
      </c>
      <c r="D48" s="12">
        <v>0</v>
      </c>
      <c r="E48" s="12">
        <f t="shared" si="0"/>
        <v>713000</v>
      </c>
      <c r="F48" s="12">
        <v>713000</v>
      </c>
      <c r="G48" s="12">
        <v>0</v>
      </c>
      <c r="H48" s="12">
        <f t="shared" si="1"/>
        <v>713000</v>
      </c>
    </row>
    <row r="49" spans="1:8" ht="56.25" hidden="1">
      <c r="A49" s="5" t="s">
        <v>65</v>
      </c>
      <c r="B49" s="6" t="s">
        <v>66</v>
      </c>
      <c r="C49" s="11">
        <f>C50+C59+C62</f>
        <v>20379200</v>
      </c>
      <c r="D49" s="11">
        <f>D50+D59+D62</f>
        <v>0</v>
      </c>
      <c r="E49" s="11">
        <f t="shared" si="0"/>
        <v>20379200</v>
      </c>
      <c r="F49" s="11">
        <f>F50+F59+F62</f>
        <v>20350400</v>
      </c>
      <c r="G49" s="11">
        <f>G50+G59+G62</f>
        <v>0</v>
      </c>
      <c r="H49" s="11">
        <f t="shared" si="1"/>
        <v>20350400</v>
      </c>
    </row>
    <row r="50" spans="1:8" ht="93.75" hidden="1">
      <c r="A50" s="7" t="s">
        <v>67</v>
      </c>
      <c r="B50" s="8" t="s">
        <v>68</v>
      </c>
      <c r="C50" s="12">
        <f t="shared" ref="C50:F50" si="29">C51+C53+C55+C57</f>
        <v>20043700</v>
      </c>
      <c r="D50" s="12">
        <f t="shared" ref="D50" si="30">D51+D53+D55+D57</f>
        <v>0</v>
      </c>
      <c r="E50" s="12">
        <f t="shared" si="0"/>
        <v>20043700</v>
      </c>
      <c r="F50" s="12">
        <f t="shared" si="29"/>
        <v>20014900</v>
      </c>
      <c r="G50" s="12">
        <f t="shared" ref="G50" si="31">G51+G53+G55+G57</f>
        <v>0</v>
      </c>
      <c r="H50" s="12">
        <f t="shared" si="1"/>
        <v>20014900</v>
      </c>
    </row>
    <row r="51" spans="1:8" ht="75" hidden="1">
      <c r="A51" s="7" t="s">
        <v>69</v>
      </c>
      <c r="B51" s="8" t="s">
        <v>70</v>
      </c>
      <c r="C51" s="12">
        <f t="shared" ref="C51:G51" si="32">C52</f>
        <v>19023900</v>
      </c>
      <c r="D51" s="12">
        <f t="shared" si="32"/>
        <v>0</v>
      </c>
      <c r="E51" s="12">
        <f t="shared" si="0"/>
        <v>19023900</v>
      </c>
      <c r="F51" s="12">
        <f t="shared" si="32"/>
        <v>18995100</v>
      </c>
      <c r="G51" s="12">
        <f t="shared" si="32"/>
        <v>0</v>
      </c>
      <c r="H51" s="12">
        <f t="shared" si="1"/>
        <v>18995100</v>
      </c>
    </row>
    <row r="52" spans="1:8" ht="93.75" hidden="1">
      <c r="A52" s="7" t="s">
        <v>256</v>
      </c>
      <c r="B52" s="8" t="s">
        <v>255</v>
      </c>
      <c r="C52" s="12">
        <v>19023900</v>
      </c>
      <c r="D52" s="12">
        <v>0</v>
      </c>
      <c r="E52" s="12">
        <f t="shared" si="0"/>
        <v>19023900</v>
      </c>
      <c r="F52" s="12">
        <v>18995100</v>
      </c>
      <c r="G52" s="12">
        <v>0</v>
      </c>
      <c r="H52" s="12">
        <f t="shared" si="1"/>
        <v>18995100</v>
      </c>
    </row>
    <row r="53" spans="1:8" ht="75" hidden="1">
      <c r="A53" s="7" t="s">
        <v>71</v>
      </c>
      <c r="B53" s="8" t="s">
        <v>72</v>
      </c>
      <c r="C53" s="12">
        <f t="shared" ref="C53:G53" si="33">C54</f>
        <v>88000</v>
      </c>
      <c r="D53" s="12">
        <f t="shared" si="33"/>
        <v>0</v>
      </c>
      <c r="E53" s="12">
        <f t="shared" si="0"/>
        <v>88000</v>
      </c>
      <c r="F53" s="12">
        <f t="shared" si="33"/>
        <v>88000</v>
      </c>
      <c r="G53" s="12">
        <f t="shared" si="33"/>
        <v>0</v>
      </c>
      <c r="H53" s="12">
        <f t="shared" si="1"/>
        <v>88000</v>
      </c>
    </row>
    <row r="54" spans="1:8" ht="75" hidden="1">
      <c r="A54" s="7" t="s">
        <v>257</v>
      </c>
      <c r="B54" s="8" t="s">
        <v>258</v>
      </c>
      <c r="C54" s="12">
        <v>88000</v>
      </c>
      <c r="D54" s="12">
        <v>0</v>
      </c>
      <c r="E54" s="12">
        <f t="shared" si="0"/>
        <v>88000</v>
      </c>
      <c r="F54" s="12">
        <v>88000</v>
      </c>
      <c r="G54" s="12">
        <v>0</v>
      </c>
      <c r="H54" s="12">
        <f t="shared" si="1"/>
        <v>88000</v>
      </c>
    </row>
    <row r="55" spans="1:8" ht="93.75" hidden="1">
      <c r="A55" s="7" t="s">
        <v>73</v>
      </c>
      <c r="B55" s="8" t="s">
        <v>74</v>
      </c>
      <c r="C55" s="12">
        <f t="shared" ref="C55:G55" si="34">C56</f>
        <v>148500</v>
      </c>
      <c r="D55" s="12">
        <f t="shared" si="34"/>
        <v>0</v>
      </c>
      <c r="E55" s="12">
        <f t="shared" si="0"/>
        <v>148500</v>
      </c>
      <c r="F55" s="12">
        <f t="shared" si="34"/>
        <v>148500</v>
      </c>
      <c r="G55" s="12">
        <f t="shared" si="34"/>
        <v>0</v>
      </c>
      <c r="H55" s="12">
        <f t="shared" si="1"/>
        <v>148500</v>
      </c>
    </row>
    <row r="56" spans="1:8" ht="75" hidden="1">
      <c r="A56" s="7" t="s">
        <v>259</v>
      </c>
      <c r="B56" s="8" t="s">
        <v>260</v>
      </c>
      <c r="C56" s="12">
        <v>148500</v>
      </c>
      <c r="D56" s="12">
        <v>0</v>
      </c>
      <c r="E56" s="12">
        <f t="shared" si="0"/>
        <v>148500</v>
      </c>
      <c r="F56" s="12">
        <v>148500</v>
      </c>
      <c r="G56" s="12">
        <v>0</v>
      </c>
      <c r="H56" s="12">
        <f t="shared" si="1"/>
        <v>148500</v>
      </c>
    </row>
    <row r="57" spans="1:8" ht="37.5" hidden="1">
      <c r="A57" s="7" t="s">
        <v>75</v>
      </c>
      <c r="B57" s="8" t="s">
        <v>76</v>
      </c>
      <c r="C57" s="12">
        <f t="shared" ref="C57:G57" si="35">C58</f>
        <v>783300</v>
      </c>
      <c r="D57" s="12">
        <f t="shared" si="35"/>
        <v>0</v>
      </c>
      <c r="E57" s="12">
        <f t="shared" si="0"/>
        <v>783300</v>
      </c>
      <c r="F57" s="12">
        <f t="shared" si="35"/>
        <v>783300</v>
      </c>
      <c r="G57" s="12">
        <f t="shared" si="35"/>
        <v>0</v>
      </c>
      <c r="H57" s="12">
        <f t="shared" si="1"/>
        <v>783300</v>
      </c>
    </row>
    <row r="58" spans="1:8" ht="37.5" hidden="1">
      <c r="A58" s="7" t="s">
        <v>261</v>
      </c>
      <c r="B58" s="8" t="s">
        <v>262</v>
      </c>
      <c r="C58" s="12">
        <v>783300</v>
      </c>
      <c r="D58" s="12">
        <v>0</v>
      </c>
      <c r="E58" s="12">
        <f t="shared" si="0"/>
        <v>783300</v>
      </c>
      <c r="F58" s="12">
        <v>783300</v>
      </c>
      <c r="G58" s="12">
        <v>0</v>
      </c>
      <c r="H58" s="12">
        <f t="shared" si="1"/>
        <v>783300</v>
      </c>
    </row>
    <row r="59" spans="1:8" ht="18.75" hidden="1">
      <c r="A59" s="7" t="s">
        <v>77</v>
      </c>
      <c r="B59" s="8" t="s">
        <v>78</v>
      </c>
      <c r="C59" s="12">
        <f t="shared" ref="C59:G60" si="36">C60</f>
        <v>14000</v>
      </c>
      <c r="D59" s="12">
        <f t="shared" si="36"/>
        <v>0</v>
      </c>
      <c r="E59" s="12">
        <f t="shared" si="0"/>
        <v>14000</v>
      </c>
      <c r="F59" s="12">
        <f t="shared" si="36"/>
        <v>14000</v>
      </c>
      <c r="G59" s="12">
        <f t="shared" si="36"/>
        <v>0</v>
      </c>
      <c r="H59" s="12">
        <f t="shared" si="1"/>
        <v>14000</v>
      </c>
    </row>
    <row r="60" spans="1:8" ht="56.25" hidden="1">
      <c r="A60" s="7" t="s">
        <v>79</v>
      </c>
      <c r="B60" s="8" t="s">
        <v>80</v>
      </c>
      <c r="C60" s="12">
        <f t="shared" si="36"/>
        <v>14000</v>
      </c>
      <c r="D60" s="12">
        <f t="shared" si="36"/>
        <v>0</v>
      </c>
      <c r="E60" s="12">
        <f t="shared" si="0"/>
        <v>14000</v>
      </c>
      <c r="F60" s="12">
        <f t="shared" si="36"/>
        <v>14000</v>
      </c>
      <c r="G60" s="12">
        <f t="shared" si="36"/>
        <v>0</v>
      </c>
      <c r="H60" s="12">
        <f t="shared" si="1"/>
        <v>14000</v>
      </c>
    </row>
    <row r="61" spans="1:8" ht="56.25" hidden="1">
      <c r="A61" s="7" t="s">
        <v>263</v>
      </c>
      <c r="B61" s="8" t="s">
        <v>264</v>
      </c>
      <c r="C61" s="12">
        <v>14000</v>
      </c>
      <c r="D61" s="12">
        <v>0</v>
      </c>
      <c r="E61" s="12">
        <f t="shared" si="0"/>
        <v>14000</v>
      </c>
      <c r="F61" s="12">
        <v>14000</v>
      </c>
      <c r="G61" s="12">
        <v>0</v>
      </c>
      <c r="H61" s="12">
        <f t="shared" si="1"/>
        <v>14000</v>
      </c>
    </row>
    <row r="62" spans="1:8" ht="93.75" hidden="1">
      <c r="A62" s="7" t="s">
        <v>81</v>
      </c>
      <c r="B62" s="8" t="s">
        <v>82</v>
      </c>
      <c r="C62" s="12">
        <f>C63</f>
        <v>321500</v>
      </c>
      <c r="D62" s="12">
        <f>D63</f>
        <v>0</v>
      </c>
      <c r="E62" s="12">
        <f t="shared" si="0"/>
        <v>321500</v>
      </c>
      <c r="F62" s="12">
        <f>F63</f>
        <v>321500</v>
      </c>
      <c r="G62" s="12">
        <f>G63</f>
        <v>0</v>
      </c>
      <c r="H62" s="12">
        <f t="shared" si="1"/>
        <v>321500</v>
      </c>
    </row>
    <row r="63" spans="1:8" ht="93.75" hidden="1">
      <c r="A63" s="7" t="s">
        <v>177</v>
      </c>
      <c r="B63" s="8" t="s">
        <v>176</v>
      </c>
      <c r="C63" s="12">
        <f t="shared" ref="C63:G63" si="37">C64</f>
        <v>321500</v>
      </c>
      <c r="D63" s="12">
        <f t="shared" si="37"/>
        <v>0</v>
      </c>
      <c r="E63" s="12">
        <f t="shared" si="0"/>
        <v>321500</v>
      </c>
      <c r="F63" s="12">
        <f t="shared" si="37"/>
        <v>321500</v>
      </c>
      <c r="G63" s="12">
        <f t="shared" si="37"/>
        <v>0</v>
      </c>
      <c r="H63" s="12">
        <f t="shared" si="1"/>
        <v>321500</v>
      </c>
    </row>
    <row r="64" spans="1:8" ht="75" hidden="1">
      <c r="A64" s="7" t="s">
        <v>265</v>
      </c>
      <c r="B64" s="8" t="s">
        <v>266</v>
      </c>
      <c r="C64" s="12">
        <v>321500</v>
      </c>
      <c r="D64" s="12">
        <v>0</v>
      </c>
      <c r="E64" s="12">
        <f t="shared" si="0"/>
        <v>321500</v>
      </c>
      <c r="F64" s="12">
        <v>321500</v>
      </c>
      <c r="G64" s="12">
        <v>0</v>
      </c>
      <c r="H64" s="12">
        <f t="shared" si="1"/>
        <v>321500</v>
      </c>
    </row>
    <row r="65" spans="1:8" ht="37.5" hidden="1">
      <c r="A65" s="5" t="s">
        <v>83</v>
      </c>
      <c r="B65" s="6" t="s">
        <v>84</v>
      </c>
      <c r="C65" s="11">
        <f t="shared" ref="C65:G65" si="38">C66</f>
        <v>61300</v>
      </c>
      <c r="D65" s="11">
        <f t="shared" si="38"/>
        <v>0</v>
      </c>
      <c r="E65" s="11">
        <f t="shared" si="0"/>
        <v>61300</v>
      </c>
      <c r="F65" s="11">
        <f t="shared" si="38"/>
        <v>61300</v>
      </c>
      <c r="G65" s="11">
        <f t="shared" si="38"/>
        <v>0</v>
      </c>
      <c r="H65" s="11">
        <f t="shared" si="1"/>
        <v>61300</v>
      </c>
    </row>
    <row r="66" spans="1:8" ht="18.75" hidden="1">
      <c r="A66" s="7" t="s">
        <v>85</v>
      </c>
      <c r="B66" s="8" t="s">
        <v>86</v>
      </c>
      <c r="C66" s="12">
        <f t="shared" ref="C66:F66" si="39">C67+C68+C70</f>
        <v>61300</v>
      </c>
      <c r="D66" s="12">
        <f t="shared" ref="D66" si="40">D67+D68+D70</f>
        <v>0</v>
      </c>
      <c r="E66" s="12">
        <f t="shared" si="0"/>
        <v>61300</v>
      </c>
      <c r="F66" s="12">
        <f t="shared" si="39"/>
        <v>61300</v>
      </c>
      <c r="G66" s="12">
        <f t="shared" ref="G66" si="41">G67+G68+G70</f>
        <v>0</v>
      </c>
      <c r="H66" s="12">
        <f t="shared" si="1"/>
        <v>61300</v>
      </c>
    </row>
    <row r="67" spans="1:8" ht="37.5" hidden="1">
      <c r="A67" s="7" t="s">
        <v>87</v>
      </c>
      <c r="B67" s="8" t="s">
        <v>88</v>
      </c>
      <c r="C67" s="12">
        <v>43000</v>
      </c>
      <c r="D67" s="12">
        <v>0</v>
      </c>
      <c r="E67" s="12">
        <f t="shared" si="0"/>
        <v>43000</v>
      </c>
      <c r="F67" s="12">
        <v>43000</v>
      </c>
      <c r="G67" s="12">
        <v>0</v>
      </c>
      <c r="H67" s="12">
        <f t="shared" si="1"/>
        <v>43000</v>
      </c>
    </row>
    <row r="68" spans="1:8" ht="18.75" hidden="1">
      <c r="A68" s="7" t="s">
        <v>163</v>
      </c>
      <c r="B68" s="8" t="s">
        <v>168</v>
      </c>
      <c r="C68" s="12">
        <f t="shared" ref="C68:G68" si="42">C69</f>
        <v>1500</v>
      </c>
      <c r="D68" s="12">
        <f t="shared" si="42"/>
        <v>0</v>
      </c>
      <c r="E68" s="12">
        <f t="shared" si="0"/>
        <v>1500</v>
      </c>
      <c r="F68" s="12">
        <f t="shared" si="42"/>
        <v>1500</v>
      </c>
      <c r="G68" s="12">
        <f t="shared" si="42"/>
        <v>0</v>
      </c>
      <c r="H68" s="12">
        <f t="shared" si="1"/>
        <v>1500</v>
      </c>
    </row>
    <row r="69" spans="1:8" ht="18.75" hidden="1">
      <c r="A69" s="7" t="s">
        <v>165</v>
      </c>
      <c r="B69" s="8" t="s">
        <v>166</v>
      </c>
      <c r="C69" s="12">
        <v>1500</v>
      </c>
      <c r="D69" s="12">
        <v>0</v>
      </c>
      <c r="E69" s="12">
        <f t="shared" si="0"/>
        <v>1500</v>
      </c>
      <c r="F69" s="12">
        <v>1500</v>
      </c>
      <c r="G69" s="12">
        <v>0</v>
      </c>
      <c r="H69" s="12">
        <f t="shared" si="1"/>
        <v>1500</v>
      </c>
    </row>
    <row r="70" spans="1:8" ht="37.5" hidden="1">
      <c r="A70" s="7" t="s">
        <v>164</v>
      </c>
      <c r="B70" s="8" t="s">
        <v>167</v>
      </c>
      <c r="C70" s="12">
        <v>16800</v>
      </c>
      <c r="D70" s="12">
        <v>0</v>
      </c>
      <c r="E70" s="12">
        <f t="shared" si="0"/>
        <v>16800</v>
      </c>
      <c r="F70" s="12">
        <v>16800</v>
      </c>
      <c r="G70" s="12">
        <v>0</v>
      </c>
      <c r="H70" s="12">
        <f t="shared" si="1"/>
        <v>16800</v>
      </c>
    </row>
    <row r="71" spans="1:8" ht="37.5" hidden="1">
      <c r="A71" s="5" t="s">
        <v>89</v>
      </c>
      <c r="B71" s="6" t="s">
        <v>90</v>
      </c>
      <c r="C71" s="11">
        <f t="shared" ref="C71:F71" si="43">C72+C75</f>
        <v>9132900</v>
      </c>
      <c r="D71" s="11">
        <f t="shared" ref="D71" si="44">D72+D75</f>
        <v>0</v>
      </c>
      <c r="E71" s="11">
        <f t="shared" si="0"/>
        <v>9132900</v>
      </c>
      <c r="F71" s="11">
        <f t="shared" si="43"/>
        <v>9169300</v>
      </c>
      <c r="G71" s="11">
        <f t="shared" ref="G71" si="45">G72+G75</f>
        <v>0</v>
      </c>
      <c r="H71" s="11">
        <f t="shared" si="1"/>
        <v>9169300</v>
      </c>
    </row>
    <row r="72" spans="1:8" ht="18.75" hidden="1">
      <c r="A72" s="7" t="s">
        <v>91</v>
      </c>
      <c r="B72" s="8" t="s">
        <v>92</v>
      </c>
      <c r="C72" s="12">
        <f t="shared" ref="C72:G73" si="46">C73</f>
        <v>8422100</v>
      </c>
      <c r="D72" s="12">
        <f t="shared" si="46"/>
        <v>0</v>
      </c>
      <c r="E72" s="12">
        <f t="shared" si="0"/>
        <v>8422100</v>
      </c>
      <c r="F72" s="12">
        <f t="shared" si="46"/>
        <v>8433600</v>
      </c>
      <c r="G72" s="12">
        <f t="shared" si="46"/>
        <v>0</v>
      </c>
      <c r="H72" s="12">
        <f t="shared" si="1"/>
        <v>8433600</v>
      </c>
    </row>
    <row r="73" spans="1:8" ht="18.75" hidden="1">
      <c r="A73" s="7" t="s">
        <v>93</v>
      </c>
      <c r="B73" s="8" t="s">
        <v>94</v>
      </c>
      <c r="C73" s="12">
        <f t="shared" si="46"/>
        <v>8422100</v>
      </c>
      <c r="D73" s="12">
        <f t="shared" si="46"/>
        <v>0</v>
      </c>
      <c r="E73" s="12">
        <f t="shared" si="0"/>
        <v>8422100</v>
      </c>
      <c r="F73" s="12">
        <f t="shared" si="46"/>
        <v>8433600</v>
      </c>
      <c r="G73" s="12">
        <f t="shared" si="46"/>
        <v>0</v>
      </c>
      <c r="H73" s="12">
        <f t="shared" si="1"/>
        <v>8433600</v>
      </c>
    </row>
    <row r="74" spans="1:8" ht="37.5" hidden="1">
      <c r="A74" s="7" t="s">
        <v>267</v>
      </c>
      <c r="B74" s="25" t="s">
        <v>268</v>
      </c>
      <c r="C74" s="12">
        <v>8422100</v>
      </c>
      <c r="D74" s="12">
        <v>0</v>
      </c>
      <c r="E74" s="12">
        <f t="shared" si="0"/>
        <v>8422100</v>
      </c>
      <c r="F74" s="12">
        <v>8433600</v>
      </c>
      <c r="G74" s="12">
        <v>0</v>
      </c>
      <c r="H74" s="12">
        <f t="shared" si="1"/>
        <v>8433600</v>
      </c>
    </row>
    <row r="75" spans="1:8" ht="18.75" hidden="1">
      <c r="A75" s="7" t="s">
        <v>95</v>
      </c>
      <c r="B75" s="8" t="s">
        <v>96</v>
      </c>
      <c r="C75" s="12">
        <f t="shared" ref="C75:G76" si="47">C76</f>
        <v>710800</v>
      </c>
      <c r="D75" s="12">
        <f t="shared" si="47"/>
        <v>0</v>
      </c>
      <c r="E75" s="12">
        <f t="shared" si="0"/>
        <v>710800</v>
      </c>
      <c r="F75" s="12">
        <f t="shared" si="47"/>
        <v>735700</v>
      </c>
      <c r="G75" s="12">
        <f t="shared" si="47"/>
        <v>0</v>
      </c>
      <c r="H75" s="12">
        <f t="shared" si="1"/>
        <v>735700</v>
      </c>
    </row>
    <row r="76" spans="1:8" ht="37.5" hidden="1">
      <c r="A76" s="7" t="s">
        <v>97</v>
      </c>
      <c r="B76" s="8" t="s">
        <v>98</v>
      </c>
      <c r="C76" s="12">
        <f t="shared" si="47"/>
        <v>710800</v>
      </c>
      <c r="D76" s="12">
        <f t="shared" si="47"/>
        <v>0</v>
      </c>
      <c r="E76" s="12">
        <f t="shared" si="0"/>
        <v>710800</v>
      </c>
      <c r="F76" s="12">
        <f t="shared" si="47"/>
        <v>735700</v>
      </c>
      <c r="G76" s="12">
        <f t="shared" si="47"/>
        <v>0</v>
      </c>
      <c r="H76" s="12">
        <f t="shared" si="1"/>
        <v>735700</v>
      </c>
    </row>
    <row r="77" spans="1:8" ht="37.5" hidden="1">
      <c r="A77" s="7" t="s">
        <v>269</v>
      </c>
      <c r="B77" s="25" t="s">
        <v>270</v>
      </c>
      <c r="C77" s="12">
        <v>710800</v>
      </c>
      <c r="D77" s="12">
        <v>0</v>
      </c>
      <c r="E77" s="12">
        <f t="shared" si="0"/>
        <v>710800</v>
      </c>
      <c r="F77" s="12">
        <v>735700</v>
      </c>
      <c r="G77" s="12">
        <v>0</v>
      </c>
      <c r="H77" s="12">
        <f t="shared" si="1"/>
        <v>735700</v>
      </c>
    </row>
    <row r="78" spans="1:8" ht="37.5" hidden="1">
      <c r="A78" s="5" t="s">
        <v>99</v>
      </c>
      <c r="B78" s="6" t="s">
        <v>100</v>
      </c>
      <c r="C78" s="11">
        <f t="shared" ref="C78:F78" si="48">C79+C82</f>
        <v>395000</v>
      </c>
      <c r="D78" s="11">
        <f t="shared" ref="D78" si="49">D79+D82</f>
        <v>0</v>
      </c>
      <c r="E78" s="11">
        <f t="shared" ref="E78:E143" si="50">C78+D78</f>
        <v>395000</v>
      </c>
      <c r="F78" s="11">
        <f t="shared" si="48"/>
        <v>320000</v>
      </c>
      <c r="G78" s="11">
        <f t="shared" ref="G78" si="51">G79+G82</f>
        <v>0</v>
      </c>
      <c r="H78" s="11">
        <f t="shared" ref="H78:H143" si="52">F78+G78</f>
        <v>320000</v>
      </c>
    </row>
    <row r="79" spans="1:8" ht="93.75" hidden="1">
      <c r="A79" s="7" t="s">
        <v>101</v>
      </c>
      <c r="B79" s="8" t="s">
        <v>102</v>
      </c>
      <c r="C79" s="12">
        <f t="shared" ref="C79:G79" si="53">C80</f>
        <v>370000</v>
      </c>
      <c r="D79" s="12">
        <f t="shared" si="53"/>
        <v>0</v>
      </c>
      <c r="E79" s="12">
        <f t="shared" si="50"/>
        <v>370000</v>
      </c>
      <c r="F79" s="12">
        <f t="shared" si="53"/>
        <v>295000</v>
      </c>
      <c r="G79" s="12">
        <f t="shared" si="53"/>
        <v>0</v>
      </c>
      <c r="H79" s="12">
        <f t="shared" si="52"/>
        <v>295000</v>
      </c>
    </row>
    <row r="80" spans="1:8" ht="93.75" hidden="1">
      <c r="A80" s="7" t="s">
        <v>103</v>
      </c>
      <c r="B80" s="8" t="s">
        <v>104</v>
      </c>
      <c r="C80" s="12">
        <f>C81</f>
        <v>370000</v>
      </c>
      <c r="D80" s="12">
        <f>D81</f>
        <v>0</v>
      </c>
      <c r="E80" s="12">
        <f t="shared" si="50"/>
        <v>370000</v>
      </c>
      <c r="F80" s="12">
        <f>F81</f>
        <v>295000</v>
      </c>
      <c r="G80" s="12">
        <f>G81</f>
        <v>0</v>
      </c>
      <c r="H80" s="12">
        <f t="shared" si="52"/>
        <v>295000</v>
      </c>
    </row>
    <row r="81" spans="1:8" ht="93.75" hidden="1">
      <c r="A81" s="7" t="s">
        <v>271</v>
      </c>
      <c r="B81" s="25" t="s">
        <v>272</v>
      </c>
      <c r="C81" s="12">
        <v>370000</v>
      </c>
      <c r="D81" s="12">
        <v>0</v>
      </c>
      <c r="E81" s="12">
        <f t="shared" si="50"/>
        <v>370000</v>
      </c>
      <c r="F81" s="12">
        <v>295000</v>
      </c>
      <c r="G81" s="12">
        <v>0</v>
      </c>
      <c r="H81" s="12">
        <f t="shared" si="52"/>
        <v>295000</v>
      </c>
    </row>
    <row r="82" spans="1:8" ht="37.5" hidden="1">
      <c r="A82" s="7" t="s">
        <v>105</v>
      </c>
      <c r="B82" s="8" t="s">
        <v>106</v>
      </c>
      <c r="C82" s="12">
        <f t="shared" ref="C82:F82" si="54">C83+C85</f>
        <v>25000</v>
      </c>
      <c r="D82" s="12">
        <f t="shared" ref="D82" si="55">D83+D85</f>
        <v>0</v>
      </c>
      <c r="E82" s="12">
        <f t="shared" si="50"/>
        <v>25000</v>
      </c>
      <c r="F82" s="12">
        <f t="shared" si="54"/>
        <v>25000</v>
      </c>
      <c r="G82" s="12">
        <f t="shared" ref="G82" si="56">G83+G85</f>
        <v>0</v>
      </c>
      <c r="H82" s="12">
        <f t="shared" si="52"/>
        <v>25000</v>
      </c>
    </row>
    <row r="83" spans="1:8" ht="37.5" hidden="1">
      <c r="A83" s="7" t="s">
        <v>107</v>
      </c>
      <c r="B83" s="8" t="s">
        <v>108</v>
      </c>
      <c r="C83" s="12">
        <f t="shared" ref="C83:G83" si="57">C84</f>
        <v>13000</v>
      </c>
      <c r="D83" s="12">
        <f t="shared" si="57"/>
        <v>0</v>
      </c>
      <c r="E83" s="12">
        <f t="shared" si="50"/>
        <v>13000</v>
      </c>
      <c r="F83" s="12">
        <f t="shared" si="57"/>
        <v>13000</v>
      </c>
      <c r="G83" s="12">
        <f t="shared" si="57"/>
        <v>0</v>
      </c>
      <c r="H83" s="12">
        <f t="shared" si="52"/>
        <v>13000</v>
      </c>
    </row>
    <row r="84" spans="1:8" ht="56.25" hidden="1">
      <c r="A84" s="7" t="s">
        <v>273</v>
      </c>
      <c r="B84" s="25" t="s">
        <v>274</v>
      </c>
      <c r="C84" s="12">
        <v>13000</v>
      </c>
      <c r="D84" s="12">
        <v>0</v>
      </c>
      <c r="E84" s="12">
        <f t="shared" si="50"/>
        <v>13000</v>
      </c>
      <c r="F84" s="12">
        <v>13000</v>
      </c>
      <c r="G84" s="12">
        <v>0</v>
      </c>
      <c r="H84" s="12">
        <f t="shared" si="52"/>
        <v>13000</v>
      </c>
    </row>
    <row r="85" spans="1:8" ht="56.25" hidden="1">
      <c r="A85" s="7" t="s">
        <v>109</v>
      </c>
      <c r="B85" s="8" t="s">
        <v>110</v>
      </c>
      <c r="C85" s="12">
        <f t="shared" ref="C85:G85" si="58">C86</f>
        <v>12000</v>
      </c>
      <c r="D85" s="12">
        <f t="shared" si="58"/>
        <v>0</v>
      </c>
      <c r="E85" s="12">
        <f t="shared" si="50"/>
        <v>12000</v>
      </c>
      <c r="F85" s="12">
        <f t="shared" si="58"/>
        <v>12000</v>
      </c>
      <c r="G85" s="12">
        <f t="shared" si="58"/>
        <v>0</v>
      </c>
      <c r="H85" s="12">
        <f t="shared" si="52"/>
        <v>12000</v>
      </c>
    </row>
    <row r="86" spans="1:8" ht="56.25" hidden="1">
      <c r="A86" s="7" t="s">
        <v>275</v>
      </c>
      <c r="B86" s="25" t="s">
        <v>276</v>
      </c>
      <c r="C86" s="12">
        <v>12000</v>
      </c>
      <c r="D86" s="12">
        <v>0</v>
      </c>
      <c r="E86" s="12">
        <f t="shared" si="50"/>
        <v>12000</v>
      </c>
      <c r="F86" s="12">
        <v>12000</v>
      </c>
      <c r="G86" s="12">
        <v>0</v>
      </c>
      <c r="H86" s="12">
        <f t="shared" si="52"/>
        <v>12000</v>
      </c>
    </row>
    <row r="87" spans="1:8" ht="37.5" hidden="1">
      <c r="A87" s="5" t="s">
        <v>111</v>
      </c>
      <c r="B87" s="6" t="s">
        <v>112</v>
      </c>
      <c r="C87" s="11">
        <f>C88+C103+C105+C110+C113</f>
        <v>454000</v>
      </c>
      <c r="D87" s="11">
        <f>D88+D103+D105+D110+D113</f>
        <v>0</v>
      </c>
      <c r="E87" s="11">
        <f t="shared" si="50"/>
        <v>454000</v>
      </c>
      <c r="F87" s="11">
        <f>F88+F103+F105+F110+F113</f>
        <v>454000</v>
      </c>
      <c r="G87" s="11">
        <f>G88+G103+G105+G110+G113</f>
        <v>0</v>
      </c>
      <c r="H87" s="11">
        <f t="shared" si="52"/>
        <v>454000</v>
      </c>
    </row>
    <row r="88" spans="1:8" ht="37.5" hidden="1">
      <c r="A88" s="7" t="s">
        <v>228</v>
      </c>
      <c r="B88" s="8" t="s">
        <v>227</v>
      </c>
      <c r="C88" s="12">
        <f>C89+C91+C93+C95+C97+C99+C101</f>
        <v>228000</v>
      </c>
      <c r="D88" s="12">
        <f>D89+D91+D93+D95+D97+D99+D101</f>
        <v>0</v>
      </c>
      <c r="E88" s="12">
        <f t="shared" si="50"/>
        <v>228000</v>
      </c>
      <c r="F88" s="12">
        <f>F89+F91+F93+F95+F97+F99+F101</f>
        <v>228000</v>
      </c>
      <c r="G88" s="12">
        <f>G89+G91+G93+G95+G97+G99+G101</f>
        <v>0</v>
      </c>
      <c r="H88" s="12">
        <f t="shared" si="52"/>
        <v>228000</v>
      </c>
    </row>
    <row r="89" spans="1:8" ht="56.25" hidden="1">
      <c r="A89" s="7" t="s">
        <v>224</v>
      </c>
      <c r="B89" s="8" t="s">
        <v>226</v>
      </c>
      <c r="C89" s="12">
        <f>C90</f>
        <v>5000</v>
      </c>
      <c r="D89" s="12">
        <f>D90</f>
        <v>0</v>
      </c>
      <c r="E89" s="12">
        <f t="shared" si="50"/>
        <v>5000</v>
      </c>
      <c r="F89" s="12">
        <f>F90</f>
        <v>5000</v>
      </c>
      <c r="G89" s="12">
        <f>G90</f>
        <v>0</v>
      </c>
      <c r="H89" s="12">
        <f t="shared" si="52"/>
        <v>5000</v>
      </c>
    </row>
    <row r="90" spans="1:8" ht="75" hidden="1">
      <c r="A90" s="7" t="s">
        <v>223</v>
      </c>
      <c r="B90" s="8" t="s">
        <v>225</v>
      </c>
      <c r="C90" s="12">
        <v>5000</v>
      </c>
      <c r="D90" s="12">
        <v>0</v>
      </c>
      <c r="E90" s="12">
        <f t="shared" si="50"/>
        <v>5000</v>
      </c>
      <c r="F90" s="12">
        <v>5000</v>
      </c>
      <c r="G90" s="12">
        <v>0</v>
      </c>
      <c r="H90" s="12">
        <f t="shared" si="52"/>
        <v>5000</v>
      </c>
    </row>
    <row r="91" spans="1:8" ht="75" hidden="1">
      <c r="A91" s="7" t="s">
        <v>187</v>
      </c>
      <c r="B91" s="8" t="s">
        <v>188</v>
      </c>
      <c r="C91" s="12">
        <f>C92</f>
        <v>58000</v>
      </c>
      <c r="D91" s="12">
        <f>D92</f>
        <v>0</v>
      </c>
      <c r="E91" s="12">
        <f t="shared" si="50"/>
        <v>58000</v>
      </c>
      <c r="F91" s="12">
        <f>F92</f>
        <v>58000</v>
      </c>
      <c r="G91" s="12">
        <f>G92</f>
        <v>0</v>
      </c>
      <c r="H91" s="12">
        <f t="shared" si="52"/>
        <v>58000</v>
      </c>
    </row>
    <row r="92" spans="1:8" ht="123" hidden="1" customHeight="1">
      <c r="A92" s="7" t="s">
        <v>185</v>
      </c>
      <c r="B92" s="8" t="s">
        <v>186</v>
      </c>
      <c r="C92" s="12">
        <v>58000</v>
      </c>
      <c r="D92" s="12">
        <v>0</v>
      </c>
      <c r="E92" s="12">
        <f t="shared" si="50"/>
        <v>58000</v>
      </c>
      <c r="F92" s="12">
        <v>58000</v>
      </c>
      <c r="G92" s="12">
        <v>0</v>
      </c>
      <c r="H92" s="12">
        <f t="shared" si="52"/>
        <v>58000</v>
      </c>
    </row>
    <row r="93" spans="1:8" ht="56.25" hidden="1">
      <c r="A93" s="7" t="s">
        <v>189</v>
      </c>
      <c r="B93" s="8" t="s">
        <v>191</v>
      </c>
      <c r="C93" s="12">
        <f>C94</f>
        <v>32000</v>
      </c>
      <c r="D93" s="12">
        <f>D94</f>
        <v>0</v>
      </c>
      <c r="E93" s="12">
        <f t="shared" si="50"/>
        <v>32000</v>
      </c>
      <c r="F93" s="12">
        <f>F94</f>
        <v>32000</v>
      </c>
      <c r="G93" s="12">
        <f>G94</f>
        <v>0</v>
      </c>
      <c r="H93" s="12">
        <f t="shared" si="52"/>
        <v>32000</v>
      </c>
    </row>
    <row r="94" spans="1:8" ht="75" hidden="1">
      <c r="A94" s="7" t="s">
        <v>190</v>
      </c>
      <c r="B94" s="8" t="s">
        <v>192</v>
      </c>
      <c r="C94" s="12">
        <v>32000</v>
      </c>
      <c r="D94" s="12">
        <v>0</v>
      </c>
      <c r="E94" s="12">
        <f t="shared" si="50"/>
        <v>32000</v>
      </c>
      <c r="F94" s="12">
        <v>32000</v>
      </c>
      <c r="G94" s="12">
        <v>0</v>
      </c>
      <c r="H94" s="12">
        <f t="shared" si="52"/>
        <v>32000</v>
      </c>
    </row>
    <row r="95" spans="1:8" ht="75" hidden="1">
      <c r="A95" s="7" t="s">
        <v>193</v>
      </c>
      <c r="B95" s="8" t="s">
        <v>195</v>
      </c>
      <c r="C95" s="12">
        <f>C96</f>
        <v>26000</v>
      </c>
      <c r="D95" s="12">
        <f>D96</f>
        <v>0</v>
      </c>
      <c r="E95" s="12">
        <f t="shared" si="50"/>
        <v>26000</v>
      </c>
      <c r="F95" s="12">
        <f>F96</f>
        <v>26000</v>
      </c>
      <c r="G95" s="12">
        <f>G96</f>
        <v>0</v>
      </c>
      <c r="H95" s="12">
        <f t="shared" si="52"/>
        <v>26000</v>
      </c>
    </row>
    <row r="96" spans="1:8" ht="93.75" hidden="1">
      <c r="A96" s="7" t="s">
        <v>194</v>
      </c>
      <c r="B96" s="8" t="s">
        <v>196</v>
      </c>
      <c r="C96" s="12">
        <v>26000</v>
      </c>
      <c r="D96" s="12">
        <v>0</v>
      </c>
      <c r="E96" s="12">
        <f t="shared" si="50"/>
        <v>26000</v>
      </c>
      <c r="F96" s="12">
        <v>26000</v>
      </c>
      <c r="G96" s="12">
        <v>0</v>
      </c>
      <c r="H96" s="12">
        <f t="shared" si="52"/>
        <v>26000</v>
      </c>
    </row>
    <row r="97" spans="1:8" ht="56.25" hidden="1">
      <c r="A97" s="7" t="s">
        <v>229</v>
      </c>
      <c r="B97" s="8" t="s">
        <v>232</v>
      </c>
      <c r="C97" s="12">
        <f>C98</f>
        <v>4000</v>
      </c>
      <c r="D97" s="12">
        <f>D98</f>
        <v>0</v>
      </c>
      <c r="E97" s="12">
        <f t="shared" si="50"/>
        <v>4000</v>
      </c>
      <c r="F97" s="12">
        <f>F98</f>
        <v>4000</v>
      </c>
      <c r="G97" s="12">
        <f>G98</f>
        <v>0</v>
      </c>
      <c r="H97" s="12">
        <f t="shared" si="52"/>
        <v>4000</v>
      </c>
    </row>
    <row r="98" spans="1:8" ht="93.75" hidden="1">
      <c r="A98" s="7" t="s">
        <v>230</v>
      </c>
      <c r="B98" s="8" t="s">
        <v>231</v>
      </c>
      <c r="C98" s="12">
        <v>4000</v>
      </c>
      <c r="D98" s="12">
        <v>0</v>
      </c>
      <c r="E98" s="12">
        <f t="shared" si="50"/>
        <v>4000</v>
      </c>
      <c r="F98" s="12">
        <v>4000</v>
      </c>
      <c r="G98" s="12">
        <v>0</v>
      </c>
      <c r="H98" s="12">
        <f t="shared" si="52"/>
        <v>4000</v>
      </c>
    </row>
    <row r="99" spans="1:8" ht="56.25" hidden="1">
      <c r="A99" s="7" t="s">
        <v>197</v>
      </c>
      <c r="B99" s="8" t="s">
        <v>199</v>
      </c>
      <c r="C99" s="12">
        <f>C100</f>
        <v>67000</v>
      </c>
      <c r="D99" s="12">
        <f>D100</f>
        <v>0</v>
      </c>
      <c r="E99" s="12">
        <f t="shared" si="50"/>
        <v>67000</v>
      </c>
      <c r="F99" s="12">
        <f>F100</f>
        <v>67000</v>
      </c>
      <c r="G99" s="12">
        <f>G100</f>
        <v>0</v>
      </c>
      <c r="H99" s="12">
        <f t="shared" si="52"/>
        <v>67000</v>
      </c>
    </row>
    <row r="100" spans="1:8" ht="75" hidden="1">
      <c r="A100" s="7" t="s">
        <v>198</v>
      </c>
      <c r="B100" s="8" t="s">
        <v>200</v>
      </c>
      <c r="C100" s="12">
        <v>67000</v>
      </c>
      <c r="D100" s="12">
        <v>0</v>
      </c>
      <c r="E100" s="12">
        <f t="shared" si="50"/>
        <v>67000</v>
      </c>
      <c r="F100" s="12">
        <v>67000</v>
      </c>
      <c r="G100" s="12">
        <v>0</v>
      </c>
      <c r="H100" s="12">
        <f t="shared" si="52"/>
        <v>67000</v>
      </c>
    </row>
    <row r="101" spans="1:8" ht="75" hidden="1">
      <c r="A101" s="7" t="s">
        <v>221</v>
      </c>
      <c r="B101" s="8" t="s">
        <v>222</v>
      </c>
      <c r="C101" s="12">
        <f>C102</f>
        <v>36000</v>
      </c>
      <c r="D101" s="12">
        <f>D102</f>
        <v>0</v>
      </c>
      <c r="E101" s="12">
        <f t="shared" si="50"/>
        <v>36000</v>
      </c>
      <c r="F101" s="12">
        <f>F102</f>
        <v>36000</v>
      </c>
      <c r="G101" s="12">
        <f>G102</f>
        <v>0</v>
      </c>
      <c r="H101" s="12">
        <f t="shared" si="52"/>
        <v>36000</v>
      </c>
    </row>
    <row r="102" spans="1:8" ht="93.75" hidden="1">
      <c r="A102" s="7" t="s">
        <v>219</v>
      </c>
      <c r="B102" s="8" t="s">
        <v>220</v>
      </c>
      <c r="C102" s="12">
        <v>36000</v>
      </c>
      <c r="D102" s="12">
        <v>0</v>
      </c>
      <c r="E102" s="12">
        <f t="shared" si="50"/>
        <v>36000</v>
      </c>
      <c r="F102" s="12">
        <v>36000</v>
      </c>
      <c r="G102" s="12">
        <v>0</v>
      </c>
      <c r="H102" s="12">
        <f t="shared" si="52"/>
        <v>36000</v>
      </c>
    </row>
    <row r="103" spans="1:8" ht="131.25" hidden="1">
      <c r="A103" s="7" t="s">
        <v>217</v>
      </c>
      <c r="B103" s="8" t="s">
        <v>218</v>
      </c>
      <c r="C103" s="12">
        <f>C104</f>
        <v>15000</v>
      </c>
      <c r="D103" s="12">
        <f>D104</f>
        <v>0</v>
      </c>
      <c r="E103" s="12">
        <f t="shared" si="50"/>
        <v>15000</v>
      </c>
      <c r="F103" s="12">
        <f>F104</f>
        <v>15000</v>
      </c>
      <c r="G103" s="12">
        <f>G104</f>
        <v>0</v>
      </c>
      <c r="H103" s="12">
        <f t="shared" si="52"/>
        <v>15000</v>
      </c>
    </row>
    <row r="104" spans="1:8" ht="150" hidden="1">
      <c r="A104" s="7" t="s">
        <v>215</v>
      </c>
      <c r="B104" s="8" t="s">
        <v>216</v>
      </c>
      <c r="C104" s="12">
        <v>15000</v>
      </c>
      <c r="D104" s="12">
        <v>0</v>
      </c>
      <c r="E104" s="12">
        <f t="shared" si="50"/>
        <v>15000</v>
      </c>
      <c r="F104" s="12">
        <v>15000</v>
      </c>
      <c r="G104" s="12">
        <v>0</v>
      </c>
      <c r="H104" s="12">
        <f t="shared" si="52"/>
        <v>15000</v>
      </c>
    </row>
    <row r="105" spans="1:8" ht="112.5" hidden="1">
      <c r="A105" s="7" t="s">
        <v>233</v>
      </c>
      <c r="B105" s="8" t="s">
        <v>234</v>
      </c>
      <c r="C105" s="12">
        <f>C106+C108</f>
        <v>37000</v>
      </c>
      <c r="D105" s="12">
        <f>D106+D108</f>
        <v>0</v>
      </c>
      <c r="E105" s="12">
        <f t="shared" si="50"/>
        <v>37000</v>
      </c>
      <c r="F105" s="12">
        <f>F106+F108</f>
        <v>37000</v>
      </c>
      <c r="G105" s="12">
        <f>G106+G108</f>
        <v>0</v>
      </c>
      <c r="H105" s="12">
        <f t="shared" si="52"/>
        <v>37000</v>
      </c>
    </row>
    <row r="106" spans="1:8" ht="56.25" hidden="1">
      <c r="A106" s="7" t="s">
        <v>213</v>
      </c>
      <c r="B106" s="8" t="s">
        <v>214</v>
      </c>
      <c r="C106" s="12">
        <f>C107</f>
        <v>27000</v>
      </c>
      <c r="D106" s="12">
        <f>D107</f>
        <v>0</v>
      </c>
      <c r="E106" s="12">
        <f t="shared" si="50"/>
        <v>27000</v>
      </c>
      <c r="F106" s="12">
        <f>F107</f>
        <v>27000</v>
      </c>
      <c r="G106" s="12">
        <f>G107</f>
        <v>0</v>
      </c>
      <c r="H106" s="12">
        <f t="shared" si="52"/>
        <v>27000</v>
      </c>
    </row>
    <row r="107" spans="1:8" ht="75" hidden="1">
      <c r="A107" s="7" t="s">
        <v>277</v>
      </c>
      <c r="B107" s="25" t="s">
        <v>278</v>
      </c>
      <c r="C107" s="12">
        <v>27000</v>
      </c>
      <c r="D107" s="12">
        <v>0</v>
      </c>
      <c r="E107" s="12">
        <f t="shared" si="50"/>
        <v>27000</v>
      </c>
      <c r="F107" s="12">
        <v>27000</v>
      </c>
      <c r="G107" s="12">
        <v>0</v>
      </c>
      <c r="H107" s="12">
        <f t="shared" si="52"/>
        <v>27000</v>
      </c>
    </row>
    <row r="108" spans="1:8" ht="93.75" hidden="1">
      <c r="A108" s="7" t="s">
        <v>211</v>
      </c>
      <c r="B108" s="8" t="s">
        <v>212</v>
      </c>
      <c r="C108" s="12">
        <f>C109</f>
        <v>10000</v>
      </c>
      <c r="D108" s="12">
        <f>D109</f>
        <v>0</v>
      </c>
      <c r="E108" s="12">
        <f t="shared" si="50"/>
        <v>10000</v>
      </c>
      <c r="F108" s="12">
        <f>F109</f>
        <v>10000</v>
      </c>
      <c r="G108" s="12">
        <f>G109</f>
        <v>0</v>
      </c>
      <c r="H108" s="12">
        <f t="shared" si="52"/>
        <v>10000</v>
      </c>
    </row>
    <row r="109" spans="1:8" ht="75" hidden="1">
      <c r="A109" s="7" t="s">
        <v>279</v>
      </c>
      <c r="B109" s="25" t="s">
        <v>280</v>
      </c>
      <c r="C109" s="12">
        <v>10000</v>
      </c>
      <c r="D109" s="12">
        <v>0</v>
      </c>
      <c r="E109" s="12">
        <f t="shared" si="50"/>
        <v>10000</v>
      </c>
      <c r="F109" s="12">
        <v>10000</v>
      </c>
      <c r="G109" s="12">
        <v>0</v>
      </c>
      <c r="H109" s="12">
        <f t="shared" si="52"/>
        <v>10000</v>
      </c>
    </row>
    <row r="110" spans="1:8" ht="18.75" hidden="1">
      <c r="A110" s="7" t="s">
        <v>207</v>
      </c>
      <c r="B110" s="8" t="s">
        <v>208</v>
      </c>
      <c r="C110" s="12">
        <f>C111</f>
        <v>128000</v>
      </c>
      <c r="D110" s="12">
        <f>D111</f>
        <v>0</v>
      </c>
      <c r="E110" s="12">
        <f t="shared" si="50"/>
        <v>128000</v>
      </c>
      <c r="F110" s="12">
        <f>F111</f>
        <v>128000</v>
      </c>
      <c r="G110" s="12">
        <f>G111</f>
        <v>0</v>
      </c>
      <c r="H110" s="12">
        <f t="shared" si="52"/>
        <v>128000</v>
      </c>
    </row>
    <row r="111" spans="1:8" ht="75" hidden="1">
      <c r="A111" s="7" t="s">
        <v>206</v>
      </c>
      <c r="B111" s="8" t="s">
        <v>209</v>
      </c>
      <c r="C111" s="12">
        <f>C112</f>
        <v>128000</v>
      </c>
      <c r="D111" s="12">
        <f>D112</f>
        <v>0</v>
      </c>
      <c r="E111" s="12">
        <f t="shared" si="50"/>
        <v>128000</v>
      </c>
      <c r="F111" s="12">
        <f>F112</f>
        <v>128000</v>
      </c>
      <c r="G111" s="12">
        <f>G112</f>
        <v>0</v>
      </c>
      <c r="H111" s="12">
        <f t="shared" si="52"/>
        <v>128000</v>
      </c>
    </row>
    <row r="112" spans="1:8" ht="75" hidden="1">
      <c r="A112" s="7" t="s">
        <v>205</v>
      </c>
      <c r="B112" s="8" t="s">
        <v>210</v>
      </c>
      <c r="C112" s="12">
        <v>128000</v>
      </c>
      <c r="D112" s="12">
        <v>0</v>
      </c>
      <c r="E112" s="12">
        <f t="shared" si="50"/>
        <v>128000</v>
      </c>
      <c r="F112" s="12">
        <v>128000</v>
      </c>
      <c r="G112" s="12">
        <v>0</v>
      </c>
      <c r="H112" s="12">
        <f t="shared" si="52"/>
        <v>128000</v>
      </c>
    </row>
    <row r="113" spans="1:8" ht="18.75" hidden="1">
      <c r="A113" s="7" t="s">
        <v>201</v>
      </c>
      <c r="B113" s="8" t="s">
        <v>204</v>
      </c>
      <c r="C113" s="12">
        <f>C114</f>
        <v>46000</v>
      </c>
      <c r="D113" s="12">
        <f>D114</f>
        <v>0</v>
      </c>
      <c r="E113" s="12">
        <f t="shared" si="50"/>
        <v>46000</v>
      </c>
      <c r="F113" s="12">
        <f>F114</f>
        <v>46000</v>
      </c>
      <c r="G113" s="12">
        <f>G114</f>
        <v>0</v>
      </c>
      <c r="H113" s="12">
        <f t="shared" si="52"/>
        <v>46000</v>
      </c>
    </row>
    <row r="114" spans="1:8" ht="93.75" hidden="1">
      <c r="A114" s="7" t="s">
        <v>202</v>
      </c>
      <c r="B114" s="8" t="s">
        <v>203</v>
      </c>
      <c r="C114" s="12">
        <v>46000</v>
      </c>
      <c r="D114" s="12">
        <v>0</v>
      </c>
      <c r="E114" s="12">
        <f t="shared" si="50"/>
        <v>46000</v>
      </c>
      <c r="F114" s="12">
        <v>46000</v>
      </c>
      <c r="G114" s="12">
        <v>0</v>
      </c>
      <c r="H114" s="12">
        <f t="shared" si="52"/>
        <v>46000</v>
      </c>
    </row>
    <row r="115" spans="1:8" ht="25.5" customHeight="1">
      <c r="A115" s="5" t="s">
        <v>113</v>
      </c>
      <c r="B115" s="6" t="s">
        <v>114</v>
      </c>
      <c r="C115" s="11">
        <f>C116</f>
        <v>324728188.73000002</v>
      </c>
      <c r="D115" s="11">
        <f>D116</f>
        <v>9603993.5099999998</v>
      </c>
      <c r="E115" s="11">
        <f t="shared" si="50"/>
        <v>334332182.24000001</v>
      </c>
      <c r="F115" s="11">
        <f>F116</f>
        <v>309567714.55000001</v>
      </c>
      <c r="G115" s="11">
        <f>G116</f>
        <v>5760712</v>
      </c>
      <c r="H115" s="11">
        <f t="shared" si="52"/>
        <v>315328426.55000001</v>
      </c>
    </row>
    <row r="116" spans="1:8" ht="37.5">
      <c r="A116" s="5" t="s">
        <v>115</v>
      </c>
      <c r="B116" s="6" t="s">
        <v>116</v>
      </c>
      <c r="C116" s="11">
        <f>C117+C120+C136+C163</f>
        <v>324728188.73000002</v>
      </c>
      <c r="D116" s="11">
        <f>D117+D120+D136+D163</f>
        <v>9603993.5099999998</v>
      </c>
      <c r="E116" s="11">
        <f t="shared" si="50"/>
        <v>334332182.24000001</v>
      </c>
      <c r="F116" s="11">
        <f>F117+F120+F136+F163</f>
        <v>309567714.55000001</v>
      </c>
      <c r="G116" s="11">
        <f>G117+G120+G136+G163</f>
        <v>5760712</v>
      </c>
      <c r="H116" s="11">
        <f t="shared" si="52"/>
        <v>315328426.55000001</v>
      </c>
    </row>
    <row r="117" spans="1:8" ht="18.75" hidden="1">
      <c r="A117" s="7" t="s">
        <v>117</v>
      </c>
      <c r="B117" s="8" t="s">
        <v>118</v>
      </c>
      <c r="C117" s="12">
        <f>C118</f>
        <v>115065400</v>
      </c>
      <c r="D117" s="12">
        <f>D118</f>
        <v>0</v>
      </c>
      <c r="E117" s="12">
        <f t="shared" si="50"/>
        <v>115065400</v>
      </c>
      <c r="F117" s="12">
        <f>F118</f>
        <v>119998900</v>
      </c>
      <c r="G117" s="12">
        <f>G118</f>
        <v>0</v>
      </c>
      <c r="H117" s="12">
        <f t="shared" si="52"/>
        <v>119998900</v>
      </c>
    </row>
    <row r="118" spans="1:8" ht="27" hidden="1" customHeight="1">
      <c r="A118" s="7" t="s">
        <v>119</v>
      </c>
      <c r="B118" s="8" t="s">
        <v>120</v>
      </c>
      <c r="C118" s="12">
        <f t="shared" ref="C118:G118" si="59">C119</f>
        <v>115065400</v>
      </c>
      <c r="D118" s="12">
        <f t="shared" si="59"/>
        <v>0</v>
      </c>
      <c r="E118" s="12">
        <f t="shared" si="50"/>
        <v>115065400</v>
      </c>
      <c r="F118" s="12">
        <f t="shared" si="59"/>
        <v>119998900</v>
      </c>
      <c r="G118" s="12">
        <f t="shared" si="59"/>
        <v>0</v>
      </c>
      <c r="H118" s="12">
        <f t="shared" si="52"/>
        <v>119998900</v>
      </c>
    </row>
    <row r="119" spans="1:8" ht="37.5" hidden="1">
      <c r="A119" s="7" t="s">
        <v>283</v>
      </c>
      <c r="B119" s="25" t="s">
        <v>284</v>
      </c>
      <c r="C119" s="12">
        <v>115065400</v>
      </c>
      <c r="D119" s="12">
        <v>0</v>
      </c>
      <c r="E119" s="12">
        <f t="shared" si="50"/>
        <v>115065400</v>
      </c>
      <c r="F119" s="12">
        <v>119998900</v>
      </c>
      <c r="G119" s="12">
        <v>0</v>
      </c>
      <c r="H119" s="12">
        <f t="shared" si="52"/>
        <v>119998900</v>
      </c>
    </row>
    <row r="120" spans="1:8" ht="37.5">
      <c r="A120" s="7" t="s">
        <v>121</v>
      </c>
      <c r="B120" s="8" t="s">
        <v>122</v>
      </c>
      <c r="C120" s="12">
        <f>C121+C123+C126</f>
        <v>50063682.130000003</v>
      </c>
      <c r="D120" s="12">
        <f>D121+D123+D126</f>
        <v>3843281.51</v>
      </c>
      <c r="E120" s="12">
        <f t="shared" si="50"/>
        <v>53906963.640000001</v>
      </c>
      <c r="F120" s="12">
        <f>F121+F123+F126</f>
        <v>30434156.149999999</v>
      </c>
      <c r="G120" s="12">
        <f>G121+G123+G126</f>
        <v>0</v>
      </c>
      <c r="H120" s="12">
        <f t="shared" si="52"/>
        <v>30434156.149999999</v>
      </c>
    </row>
    <row r="121" spans="1:8" ht="37.5" hidden="1">
      <c r="A121" s="13" t="s">
        <v>174</v>
      </c>
      <c r="B121" s="14" t="s">
        <v>175</v>
      </c>
      <c r="C121" s="15">
        <f t="shared" ref="C121:G121" si="60">C122</f>
        <v>3711349.12</v>
      </c>
      <c r="D121" s="15">
        <f t="shared" si="60"/>
        <v>0</v>
      </c>
      <c r="E121" s="12">
        <f t="shared" si="50"/>
        <v>3711349.12</v>
      </c>
      <c r="F121" s="15">
        <f t="shared" si="60"/>
        <v>3711349.12</v>
      </c>
      <c r="G121" s="15">
        <f t="shared" si="60"/>
        <v>0</v>
      </c>
      <c r="H121" s="12">
        <f t="shared" si="52"/>
        <v>3711349.12</v>
      </c>
    </row>
    <row r="122" spans="1:8" ht="37.5" hidden="1">
      <c r="A122" s="13" t="s">
        <v>289</v>
      </c>
      <c r="B122" s="14" t="s">
        <v>290</v>
      </c>
      <c r="C122" s="15">
        <v>3711349.12</v>
      </c>
      <c r="D122" s="15">
        <v>0</v>
      </c>
      <c r="E122" s="12">
        <f t="shared" si="50"/>
        <v>3711349.12</v>
      </c>
      <c r="F122" s="15">
        <v>3711349.12</v>
      </c>
      <c r="G122" s="15">
        <v>0</v>
      </c>
      <c r="H122" s="12">
        <f t="shared" si="52"/>
        <v>3711349.12</v>
      </c>
    </row>
    <row r="123" spans="1:8" ht="37.5" hidden="1">
      <c r="A123" s="13" t="s">
        <v>169</v>
      </c>
      <c r="B123" s="14" t="s">
        <v>170</v>
      </c>
      <c r="C123" s="15">
        <f t="shared" ref="C123:G123" si="61">C124</f>
        <v>598033.01</v>
      </c>
      <c r="D123" s="15">
        <f t="shared" si="61"/>
        <v>0</v>
      </c>
      <c r="E123" s="12">
        <f t="shared" si="50"/>
        <v>598033.01</v>
      </c>
      <c r="F123" s="15">
        <f t="shared" si="61"/>
        <v>542437.03</v>
      </c>
      <c r="G123" s="15">
        <f t="shared" si="61"/>
        <v>0</v>
      </c>
      <c r="H123" s="12">
        <f t="shared" si="52"/>
        <v>542437.03</v>
      </c>
    </row>
    <row r="124" spans="1:8" ht="37.5" hidden="1">
      <c r="A124" s="13" t="s">
        <v>291</v>
      </c>
      <c r="B124" s="25" t="s">
        <v>292</v>
      </c>
      <c r="C124" s="15">
        <f>C125</f>
        <v>598033.01</v>
      </c>
      <c r="D124" s="15">
        <f>D125</f>
        <v>0</v>
      </c>
      <c r="E124" s="12">
        <f t="shared" si="50"/>
        <v>598033.01</v>
      </c>
      <c r="F124" s="15">
        <f>F125</f>
        <v>542437.03</v>
      </c>
      <c r="G124" s="15">
        <f>G125</f>
        <v>0</v>
      </c>
      <c r="H124" s="12">
        <f t="shared" si="52"/>
        <v>542437.03</v>
      </c>
    </row>
    <row r="125" spans="1:8" ht="45" hidden="1" customHeight="1">
      <c r="A125" s="13"/>
      <c r="B125" s="14" t="s">
        <v>240</v>
      </c>
      <c r="C125" s="15">
        <v>598033.01</v>
      </c>
      <c r="D125" s="15">
        <v>0</v>
      </c>
      <c r="E125" s="12">
        <f t="shared" si="50"/>
        <v>598033.01</v>
      </c>
      <c r="F125" s="15">
        <v>542437.03</v>
      </c>
      <c r="G125" s="15">
        <v>0</v>
      </c>
      <c r="H125" s="12">
        <f t="shared" si="52"/>
        <v>542437.03</v>
      </c>
    </row>
    <row r="126" spans="1:8" ht="24.75" customHeight="1">
      <c r="A126" s="13" t="s">
        <v>125</v>
      </c>
      <c r="B126" s="14" t="s">
        <v>126</v>
      </c>
      <c r="C126" s="15">
        <f t="shared" ref="C126:G126" si="62">C127</f>
        <v>45754300</v>
      </c>
      <c r="D126" s="15">
        <f t="shared" si="62"/>
        <v>3843281.51</v>
      </c>
      <c r="E126" s="12">
        <f t="shared" si="50"/>
        <v>49597581.509999998</v>
      </c>
      <c r="F126" s="15">
        <f t="shared" si="62"/>
        <v>26180370</v>
      </c>
      <c r="G126" s="15">
        <f t="shared" si="62"/>
        <v>0</v>
      </c>
      <c r="H126" s="12">
        <f t="shared" si="52"/>
        <v>26180370</v>
      </c>
    </row>
    <row r="127" spans="1:8" ht="27" customHeight="1">
      <c r="A127" s="13" t="s">
        <v>295</v>
      </c>
      <c r="B127" s="25" t="s">
        <v>296</v>
      </c>
      <c r="C127" s="15">
        <f>C129+C131+C128+C130+C132+C133</f>
        <v>45754300</v>
      </c>
      <c r="D127" s="15">
        <f>D129+D131+D128+D130+D132+D133+D134+D135</f>
        <v>3843281.51</v>
      </c>
      <c r="E127" s="12">
        <f t="shared" si="50"/>
        <v>49597581.509999998</v>
      </c>
      <c r="F127" s="15">
        <f>F129+F131+F128+F130+F132+F133</f>
        <v>26180370</v>
      </c>
      <c r="G127" s="15">
        <f>G129+G131+G128+G130+G132+G133</f>
        <v>0</v>
      </c>
      <c r="H127" s="12">
        <f t="shared" si="52"/>
        <v>26180370</v>
      </c>
    </row>
    <row r="128" spans="1:8" ht="37.5" hidden="1">
      <c r="A128" s="13"/>
      <c r="B128" s="18" t="s">
        <v>158</v>
      </c>
      <c r="C128" s="15">
        <v>10000000</v>
      </c>
      <c r="D128" s="15">
        <v>0</v>
      </c>
      <c r="E128" s="12">
        <f t="shared" si="50"/>
        <v>10000000</v>
      </c>
      <c r="F128" s="15">
        <v>0</v>
      </c>
      <c r="G128" s="15">
        <v>0</v>
      </c>
      <c r="H128" s="12">
        <f t="shared" si="52"/>
        <v>0</v>
      </c>
    </row>
    <row r="129" spans="1:8" s="21" customFormat="1" ht="42" hidden="1" customHeight="1">
      <c r="A129" s="13"/>
      <c r="B129" s="22" t="s">
        <v>156</v>
      </c>
      <c r="C129" s="15">
        <v>88600</v>
      </c>
      <c r="D129" s="15">
        <v>0</v>
      </c>
      <c r="E129" s="12">
        <f t="shared" si="50"/>
        <v>88600</v>
      </c>
      <c r="F129" s="15">
        <v>88600</v>
      </c>
      <c r="G129" s="15">
        <v>0</v>
      </c>
      <c r="H129" s="12">
        <f t="shared" si="52"/>
        <v>88600</v>
      </c>
    </row>
    <row r="130" spans="1:8" s="21" customFormat="1" ht="37.5" hidden="1">
      <c r="A130" s="13"/>
      <c r="B130" s="18" t="s">
        <v>171</v>
      </c>
      <c r="C130" s="15">
        <v>70400</v>
      </c>
      <c r="D130" s="15">
        <v>0</v>
      </c>
      <c r="E130" s="12">
        <f t="shared" si="50"/>
        <v>70400</v>
      </c>
      <c r="F130" s="15">
        <v>70400</v>
      </c>
      <c r="G130" s="15">
        <v>0</v>
      </c>
      <c r="H130" s="12">
        <f t="shared" si="52"/>
        <v>70400</v>
      </c>
    </row>
    <row r="131" spans="1:8" s="21" customFormat="1" ht="56.25" hidden="1" customHeight="1">
      <c r="A131" s="13"/>
      <c r="B131" s="18" t="s">
        <v>157</v>
      </c>
      <c r="C131" s="15">
        <v>27658100</v>
      </c>
      <c r="D131" s="15">
        <v>0</v>
      </c>
      <c r="E131" s="12">
        <f t="shared" si="50"/>
        <v>27658100</v>
      </c>
      <c r="F131" s="15">
        <v>15247900</v>
      </c>
      <c r="G131" s="15">
        <v>0</v>
      </c>
      <c r="H131" s="12">
        <f t="shared" si="52"/>
        <v>15247900</v>
      </c>
    </row>
    <row r="132" spans="1:8" s="21" customFormat="1" ht="56.25" hidden="1" customHeight="1">
      <c r="A132" s="13"/>
      <c r="B132" s="18" t="s">
        <v>155</v>
      </c>
      <c r="C132" s="15">
        <v>7937200</v>
      </c>
      <c r="D132" s="15">
        <v>0</v>
      </c>
      <c r="E132" s="12">
        <f t="shared" si="50"/>
        <v>7937200</v>
      </c>
      <c r="F132" s="15">
        <v>7448100</v>
      </c>
      <c r="G132" s="15">
        <v>0</v>
      </c>
      <c r="H132" s="12">
        <f t="shared" si="52"/>
        <v>7448100</v>
      </c>
    </row>
    <row r="133" spans="1:8" s="21" customFormat="1" ht="40.5" hidden="1" customHeight="1">
      <c r="A133" s="13"/>
      <c r="B133" s="18" t="s">
        <v>254</v>
      </c>
      <c r="C133" s="15">
        <v>0</v>
      </c>
      <c r="D133" s="15">
        <v>0</v>
      </c>
      <c r="E133" s="12">
        <f t="shared" si="50"/>
        <v>0</v>
      </c>
      <c r="F133" s="15">
        <v>3325370</v>
      </c>
      <c r="G133" s="15">
        <v>0</v>
      </c>
      <c r="H133" s="12">
        <f t="shared" si="52"/>
        <v>3325370</v>
      </c>
    </row>
    <row r="134" spans="1:8" s="21" customFormat="1" ht="56.25">
      <c r="A134" s="13"/>
      <c r="B134" s="18" t="s">
        <v>332</v>
      </c>
      <c r="C134" s="15">
        <v>0</v>
      </c>
      <c r="D134" s="15">
        <v>3661781.51</v>
      </c>
      <c r="E134" s="12">
        <f t="shared" si="50"/>
        <v>3661781.51</v>
      </c>
      <c r="F134" s="15">
        <v>0</v>
      </c>
      <c r="G134" s="15">
        <v>0</v>
      </c>
      <c r="H134" s="12">
        <f t="shared" si="52"/>
        <v>0</v>
      </c>
    </row>
    <row r="135" spans="1:8" s="21" customFormat="1" ht="56.25">
      <c r="A135" s="13"/>
      <c r="B135" s="18" t="s">
        <v>333</v>
      </c>
      <c r="C135" s="15">
        <v>0</v>
      </c>
      <c r="D135" s="15">
        <v>181500</v>
      </c>
      <c r="E135" s="12">
        <f t="shared" si="50"/>
        <v>181500</v>
      </c>
      <c r="F135" s="15">
        <v>0</v>
      </c>
      <c r="G135" s="15">
        <v>0</v>
      </c>
      <c r="H135" s="12">
        <f t="shared" si="52"/>
        <v>0</v>
      </c>
    </row>
    <row r="136" spans="1:8" ht="18.75" hidden="1">
      <c r="A136" s="13" t="s">
        <v>127</v>
      </c>
      <c r="B136" s="14" t="s">
        <v>128</v>
      </c>
      <c r="C136" s="15">
        <f>C137+C152+C154+C156+C158+C160</f>
        <v>144944106.59999999</v>
      </c>
      <c r="D136" s="15">
        <f>D137+D152+D154+D156+D158+D160</f>
        <v>0</v>
      </c>
      <c r="E136" s="12">
        <f t="shared" si="50"/>
        <v>144944106.59999999</v>
      </c>
      <c r="F136" s="15">
        <f>F137+F152+F154+F156+F158+F160</f>
        <v>144538858.40000001</v>
      </c>
      <c r="G136" s="15">
        <f>G137+G152+G154+G156+G158+G160</f>
        <v>0</v>
      </c>
      <c r="H136" s="12">
        <f t="shared" si="52"/>
        <v>144538858.40000001</v>
      </c>
    </row>
    <row r="137" spans="1:8" ht="37.5" hidden="1">
      <c r="A137" s="13" t="s">
        <v>129</v>
      </c>
      <c r="B137" s="14" t="s">
        <v>130</v>
      </c>
      <c r="C137" s="15">
        <f t="shared" ref="C137:G137" si="63">C138</f>
        <v>130098100</v>
      </c>
      <c r="D137" s="15">
        <f t="shared" si="63"/>
        <v>0</v>
      </c>
      <c r="E137" s="12">
        <f t="shared" si="50"/>
        <v>130098100</v>
      </c>
      <c r="F137" s="15">
        <f t="shared" si="63"/>
        <v>129672200</v>
      </c>
      <c r="G137" s="15">
        <f t="shared" si="63"/>
        <v>0</v>
      </c>
      <c r="H137" s="12">
        <f t="shared" si="52"/>
        <v>129672200</v>
      </c>
    </row>
    <row r="138" spans="1:8" ht="37.5" hidden="1">
      <c r="A138" s="13" t="s">
        <v>297</v>
      </c>
      <c r="B138" s="25" t="s">
        <v>298</v>
      </c>
      <c r="C138" s="15">
        <f>C139+C140+C141+C142+C143+C144+C145+C146+C147+C148+C149+C150+C151</f>
        <v>130098100</v>
      </c>
      <c r="D138" s="15">
        <f>D139+D140+D141+D142+D143+D144+D145+D146+D147+D148+D149+D150+D151</f>
        <v>0</v>
      </c>
      <c r="E138" s="12">
        <f t="shared" si="50"/>
        <v>130098100</v>
      </c>
      <c r="F138" s="15">
        <f>F139+F140+F141+F142+F143+F144+F145+F146+F147+F148+F149+F150+F151</f>
        <v>129672200</v>
      </c>
      <c r="G138" s="15">
        <f>G139+G140+G141+G142+G143+G144+G145+G146+G147+G148+G149+G150+G151</f>
        <v>0</v>
      </c>
      <c r="H138" s="12">
        <f t="shared" si="52"/>
        <v>129672200</v>
      </c>
    </row>
    <row r="139" spans="1:8" ht="37.5" hidden="1">
      <c r="A139" s="13"/>
      <c r="B139" s="9" t="s">
        <v>146</v>
      </c>
      <c r="C139" s="16">
        <v>121316400</v>
      </c>
      <c r="D139" s="16">
        <v>0</v>
      </c>
      <c r="E139" s="12">
        <f t="shared" si="50"/>
        <v>121316400</v>
      </c>
      <c r="F139" s="16">
        <v>120890500</v>
      </c>
      <c r="G139" s="16">
        <v>0</v>
      </c>
      <c r="H139" s="12">
        <f t="shared" si="52"/>
        <v>120890500</v>
      </c>
    </row>
    <row r="140" spans="1:8" ht="56.25" hidden="1">
      <c r="A140" s="13"/>
      <c r="B140" s="19" t="s">
        <v>161</v>
      </c>
      <c r="C140" s="16">
        <v>186700</v>
      </c>
      <c r="D140" s="16">
        <v>0</v>
      </c>
      <c r="E140" s="12">
        <f t="shared" si="50"/>
        <v>186700</v>
      </c>
      <c r="F140" s="16">
        <v>186700</v>
      </c>
      <c r="G140" s="16">
        <v>0</v>
      </c>
      <c r="H140" s="12">
        <f t="shared" si="52"/>
        <v>186700</v>
      </c>
    </row>
    <row r="141" spans="1:8" ht="37.5" hidden="1">
      <c r="A141" s="13"/>
      <c r="B141" s="20" t="s">
        <v>178</v>
      </c>
      <c r="C141" s="16">
        <v>138100</v>
      </c>
      <c r="D141" s="16">
        <v>0</v>
      </c>
      <c r="E141" s="12">
        <f t="shared" si="50"/>
        <v>138100</v>
      </c>
      <c r="F141" s="16">
        <v>138100</v>
      </c>
      <c r="G141" s="16">
        <v>0</v>
      </c>
      <c r="H141" s="12">
        <f t="shared" si="52"/>
        <v>138100</v>
      </c>
    </row>
    <row r="142" spans="1:8" ht="56.25" hidden="1">
      <c r="A142" s="13"/>
      <c r="B142" s="20" t="s">
        <v>238</v>
      </c>
      <c r="C142" s="16">
        <v>5500</v>
      </c>
      <c r="D142" s="16">
        <v>0</v>
      </c>
      <c r="E142" s="12">
        <f t="shared" si="50"/>
        <v>5500</v>
      </c>
      <c r="F142" s="16">
        <v>5500</v>
      </c>
      <c r="G142" s="16">
        <v>0</v>
      </c>
      <c r="H142" s="12">
        <f t="shared" si="52"/>
        <v>5500</v>
      </c>
    </row>
    <row r="143" spans="1:8" s="21" customFormat="1" ht="18.75" hidden="1">
      <c r="A143" s="13"/>
      <c r="B143" s="9" t="s">
        <v>149</v>
      </c>
      <c r="C143" s="16">
        <v>2203900</v>
      </c>
      <c r="D143" s="16">
        <v>0</v>
      </c>
      <c r="E143" s="12">
        <f t="shared" si="50"/>
        <v>2203900</v>
      </c>
      <c r="F143" s="16">
        <v>2203900</v>
      </c>
      <c r="G143" s="16">
        <v>0</v>
      </c>
      <c r="H143" s="12">
        <f t="shared" si="52"/>
        <v>2203900</v>
      </c>
    </row>
    <row r="144" spans="1:8" s="21" customFormat="1" ht="93.75" hidden="1">
      <c r="A144" s="13"/>
      <c r="B144" s="20" t="s">
        <v>237</v>
      </c>
      <c r="C144" s="16">
        <v>4882700</v>
      </c>
      <c r="D144" s="16">
        <v>0</v>
      </c>
      <c r="E144" s="12">
        <f t="shared" ref="E144:E168" si="64">C144+D144</f>
        <v>4882700</v>
      </c>
      <c r="F144" s="16">
        <v>4882700</v>
      </c>
      <c r="G144" s="16">
        <v>0</v>
      </c>
      <c r="H144" s="12">
        <f t="shared" ref="H144:H168" si="65">F144+G144</f>
        <v>4882700</v>
      </c>
    </row>
    <row r="145" spans="1:8" s="21" customFormat="1" ht="75" hidden="1">
      <c r="A145" s="13"/>
      <c r="B145" s="20" t="s">
        <v>148</v>
      </c>
      <c r="C145" s="16">
        <v>56900</v>
      </c>
      <c r="D145" s="16">
        <v>0</v>
      </c>
      <c r="E145" s="12">
        <f t="shared" si="64"/>
        <v>56900</v>
      </c>
      <c r="F145" s="16">
        <v>56900</v>
      </c>
      <c r="G145" s="16">
        <v>0</v>
      </c>
      <c r="H145" s="12">
        <f t="shared" si="65"/>
        <v>56900</v>
      </c>
    </row>
    <row r="146" spans="1:8" s="21" customFormat="1" ht="75" hidden="1">
      <c r="A146" s="13"/>
      <c r="B146" s="20" t="s">
        <v>153</v>
      </c>
      <c r="C146" s="16">
        <v>600</v>
      </c>
      <c r="D146" s="16">
        <v>0</v>
      </c>
      <c r="E146" s="12">
        <f t="shared" si="64"/>
        <v>600</v>
      </c>
      <c r="F146" s="16">
        <v>600</v>
      </c>
      <c r="G146" s="16">
        <v>0</v>
      </c>
      <c r="H146" s="12">
        <f t="shared" si="65"/>
        <v>600</v>
      </c>
    </row>
    <row r="147" spans="1:8" s="21" customFormat="1" ht="37.5" hidden="1">
      <c r="A147" s="13"/>
      <c r="B147" s="9" t="s">
        <v>152</v>
      </c>
      <c r="C147" s="16">
        <v>466200</v>
      </c>
      <c r="D147" s="16">
        <v>0</v>
      </c>
      <c r="E147" s="12">
        <f t="shared" si="64"/>
        <v>466200</v>
      </c>
      <c r="F147" s="16">
        <v>466200</v>
      </c>
      <c r="G147" s="16">
        <v>0</v>
      </c>
      <c r="H147" s="12">
        <f t="shared" si="65"/>
        <v>466200</v>
      </c>
    </row>
    <row r="148" spans="1:8" s="21" customFormat="1" ht="37.5" hidden="1">
      <c r="A148" s="13"/>
      <c r="B148" s="9" t="s">
        <v>147</v>
      </c>
      <c r="C148" s="16">
        <v>2100</v>
      </c>
      <c r="D148" s="16">
        <v>0</v>
      </c>
      <c r="E148" s="12">
        <f t="shared" si="64"/>
        <v>2100</v>
      </c>
      <c r="F148" s="16">
        <v>2100</v>
      </c>
      <c r="G148" s="16">
        <v>0</v>
      </c>
      <c r="H148" s="12">
        <f t="shared" si="65"/>
        <v>2100</v>
      </c>
    </row>
    <row r="149" spans="1:8" s="21" customFormat="1" ht="37.5" hidden="1">
      <c r="A149" s="13"/>
      <c r="B149" s="9" t="s">
        <v>151</v>
      </c>
      <c r="C149" s="16">
        <v>45400</v>
      </c>
      <c r="D149" s="16">
        <v>0</v>
      </c>
      <c r="E149" s="12">
        <f t="shared" si="64"/>
        <v>45400</v>
      </c>
      <c r="F149" s="16">
        <v>45400</v>
      </c>
      <c r="G149" s="16">
        <v>0</v>
      </c>
      <c r="H149" s="12">
        <f t="shared" si="65"/>
        <v>45400</v>
      </c>
    </row>
    <row r="150" spans="1:8" s="21" customFormat="1" ht="37.5" hidden="1">
      <c r="A150" s="13"/>
      <c r="B150" s="9" t="s">
        <v>150</v>
      </c>
      <c r="C150" s="16">
        <v>783800</v>
      </c>
      <c r="D150" s="16">
        <v>0</v>
      </c>
      <c r="E150" s="12">
        <f t="shared" si="64"/>
        <v>783800</v>
      </c>
      <c r="F150" s="16">
        <v>783800</v>
      </c>
      <c r="G150" s="16">
        <v>0</v>
      </c>
      <c r="H150" s="12">
        <f t="shared" si="65"/>
        <v>783800</v>
      </c>
    </row>
    <row r="151" spans="1:8" s="21" customFormat="1" ht="75" hidden="1">
      <c r="A151" s="13"/>
      <c r="B151" s="20" t="s">
        <v>154</v>
      </c>
      <c r="C151" s="16">
        <v>9800</v>
      </c>
      <c r="D151" s="16">
        <v>0</v>
      </c>
      <c r="E151" s="12">
        <f t="shared" si="64"/>
        <v>9800</v>
      </c>
      <c r="F151" s="16">
        <v>9800</v>
      </c>
      <c r="G151" s="16">
        <v>0</v>
      </c>
      <c r="H151" s="12">
        <f t="shared" si="65"/>
        <v>9800</v>
      </c>
    </row>
    <row r="152" spans="1:8" ht="75" hidden="1">
      <c r="A152" s="13" t="s">
        <v>131</v>
      </c>
      <c r="B152" s="14" t="s">
        <v>132</v>
      </c>
      <c r="C152" s="15">
        <f t="shared" ref="C152:G152" si="66">C153</f>
        <v>12836577.6</v>
      </c>
      <c r="D152" s="15">
        <f t="shared" si="66"/>
        <v>0</v>
      </c>
      <c r="E152" s="12">
        <f t="shared" si="64"/>
        <v>12836577.6</v>
      </c>
      <c r="F152" s="15">
        <f t="shared" si="66"/>
        <v>12836577.6</v>
      </c>
      <c r="G152" s="15">
        <f t="shared" si="66"/>
        <v>0</v>
      </c>
      <c r="H152" s="12">
        <f t="shared" si="65"/>
        <v>12836577.6</v>
      </c>
    </row>
    <row r="153" spans="1:8" ht="75" hidden="1">
      <c r="A153" s="13" t="s">
        <v>299</v>
      </c>
      <c r="B153" s="25" t="s">
        <v>300</v>
      </c>
      <c r="C153" s="15">
        <v>12836577.6</v>
      </c>
      <c r="D153" s="15">
        <v>0</v>
      </c>
      <c r="E153" s="12">
        <f t="shared" si="64"/>
        <v>12836577.6</v>
      </c>
      <c r="F153" s="15">
        <v>12836577.6</v>
      </c>
      <c r="G153" s="15">
        <v>0</v>
      </c>
      <c r="H153" s="12">
        <f t="shared" si="65"/>
        <v>12836577.6</v>
      </c>
    </row>
    <row r="154" spans="1:8" ht="37.5" hidden="1">
      <c r="A154" s="13" t="s">
        <v>133</v>
      </c>
      <c r="B154" s="14" t="s">
        <v>134</v>
      </c>
      <c r="C154" s="15">
        <f t="shared" ref="C154:G154" si="67">C155</f>
        <v>489500</v>
      </c>
      <c r="D154" s="15">
        <f t="shared" si="67"/>
        <v>0</v>
      </c>
      <c r="E154" s="12">
        <f t="shared" si="64"/>
        <v>489500</v>
      </c>
      <c r="F154" s="15">
        <f t="shared" si="67"/>
        <v>507700</v>
      </c>
      <c r="G154" s="15">
        <f t="shared" si="67"/>
        <v>0</v>
      </c>
      <c r="H154" s="12">
        <f t="shared" si="65"/>
        <v>507700</v>
      </c>
    </row>
    <row r="155" spans="1:8" ht="43.5" hidden="1" customHeight="1">
      <c r="A155" s="13" t="s">
        <v>301</v>
      </c>
      <c r="B155" s="25" t="s">
        <v>302</v>
      </c>
      <c r="C155" s="15">
        <v>489500</v>
      </c>
      <c r="D155" s="15">
        <v>0</v>
      </c>
      <c r="E155" s="12">
        <f t="shared" si="64"/>
        <v>489500</v>
      </c>
      <c r="F155" s="15">
        <v>507700</v>
      </c>
      <c r="G155" s="15">
        <v>0</v>
      </c>
      <c r="H155" s="12">
        <f t="shared" si="65"/>
        <v>507700</v>
      </c>
    </row>
    <row r="156" spans="1:8" ht="56.25" hidden="1">
      <c r="A156" s="13" t="s">
        <v>135</v>
      </c>
      <c r="B156" s="14" t="s">
        <v>136</v>
      </c>
      <c r="C156" s="15">
        <f t="shared" ref="C156:G156" si="68">C157</f>
        <v>3100</v>
      </c>
      <c r="D156" s="15">
        <f t="shared" si="68"/>
        <v>0</v>
      </c>
      <c r="E156" s="12">
        <f t="shared" si="64"/>
        <v>3100</v>
      </c>
      <c r="F156" s="15">
        <f t="shared" si="68"/>
        <v>2100</v>
      </c>
      <c r="G156" s="15">
        <f t="shared" si="68"/>
        <v>0</v>
      </c>
      <c r="H156" s="12">
        <f t="shared" si="65"/>
        <v>2100</v>
      </c>
    </row>
    <row r="157" spans="1:8" ht="58.5" hidden="1" customHeight="1">
      <c r="A157" s="13" t="s">
        <v>303</v>
      </c>
      <c r="B157" s="25" t="s">
        <v>304</v>
      </c>
      <c r="C157" s="15">
        <v>3100</v>
      </c>
      <c r="D157" s="15">
        <v>0</v>
      </c>
      <c r="E157" s="12">
        <f t="shared" si="64"/>
        <v>3100</v>
      </c>
      <c r="F157" s="15">
        <v>2100</v>
      </c>
      <c r="G157" s="15">
        <v>0</v>
      </c>
      <c r="H157" s="12">
        <f t="shared" si="65"/>
        <v>2100</v>
      </c>
    </row>
    <row r="158" spans="1:8" ht="37.5" hidden="1">
      <c r="A158" s="13" t="s">
        <v>137</v>
      </c>
      <c r="B158" s="14" t="s">
        <v>138</v>
      </c>
      <c r="C158" s="15">
        <f t="shared" ref="C158:G158" si="69">C159</f>
        <v>1362500</v>
      </c>
      <c r="D158" s="15">
        <f t="shared" si="69"/>
        <v>0</v>
      </c>
      <c r="E158" s="12">
        <f t="shared" si="64"/>
        <v>1362500</v>
      </c>
      <c r="F158" s="15">
        <f t="shared" si="69"/>
        <v>1362500</v>
      </c>
      <c r="G158" s="15">
        <f t="shared" si="69"/>
        <v>0</v>
      </c>
      <c r="H158" s="12">
        <f t="shared" si="65"/>
        <v>1362500</v>
      </c>
    </row>
    <row r="159" spans="1:8" ht="37.5" hidden="1">
      <c r="A159" s="13" t="s">
        <v>305</v>
      </c>
      <c r="B159" s="25" t="s">
        <v>306</v>
      </c>
      <c r="C159" s="15">
        <v>1362500</v>
      </c>
      <c r="D159" s="15">
        <v>0</v>
      </c>
      <c r="E159" s="12">
        <f t="shared" si="64"/>
        <v>1362500</v>
      </c>
      <c r="F159" s="15">
        <v>1362500</v>
      </c>
      <c r="G159" s="15">
        <v>0</v>
      </c>
      <c r="H159" s="12">
        <f t="shared" si="65"/>
        <v>1362500</v>
      </c>
    </row>
    <row r="160" spans="1:8" ht="18.75" hidden="1">
      <c r="A160" s="13" t="s">
        <v>139</v>
      </c>
      <c r="B160" s="14" t="s">
        <v>140</v>
      </c>
      <c r="C160" s="15">
        <f t="shared" ref="C160:G160" si="70">C161</f>
        <v>154329</v>
      </c>
      <c r="D160" s="15">
        <f t="shared" si="70"/>
        <v>0</v>
      </c>
      <c r="E160" s="12">
        <f t="shared" si="64"/>
        <v>154329</v>
      </c>
      <c r="F160" s="15">
        <f t="shared" si="70"/>
        <v>157780.79999999999</v>
      </c>
      <c r="G160" s="15">
        <f t="shared" si="70"/>
        <v>0</v>
      </c>
      <c r="H160" s="12">
        <f t="shared" si="65"/>
        <v>157780.79999999999</v>
      </c>
    </row>
    <row r="161" spans="1:8" ht="18.75" hidden="1">
      <c r="A161" s="13" t="s">
        <v>307</v>
      </c>
      <c r="B161" s="25" t="s">
        <v>308</v>
      </c>
      <c r="C161" s="15">
        <f>C162</f>
        <v>154329</v>
      </c>
      <c r="D161" s="15">
        <f>D162</f>
        <v>0</v>
      </c>
      <c r="E161" s="12">
        <f t="shared" si="64"/>
        <v>154329</v>
      </c>
      <c r="F161" s="15">
        <f>F162</f>
        <v>157780.79999999999</v>
      </c>
      <c r="G161" s="15">
        <f>G162</f>
        <v>0</v>
      </c>
      <c r="H161" s="12">
        <f t="shared" si="65"/>
        <v>157780.79999999999</v>
      </c>
    </row>
    <row r="162" spans="1:8" ht="56.25" hidden="1">
      <c r="A162" s="13"/>
      <c r="B162" s="17" t="s">
        <v>159</v>
      </c>
      <c r="C162" s="15">
        <v>154329</v>
      </c>
      <c r="D162" s="15">
        <v>0</v>
      </c>
      <c r="E162" s="12">
        <f t="shared" si="64"/>
        <v>154329</v>
      </c>
      <c r="F162" s="15">
        <v>157780.79999999999</v>
      </c>
      <c r="G162" s="15">
        <v>0</v>
      </c>
      <c r="H162" s="12">
        <f t="shared" si="65"/>
        <v>157780.79999999999</v>
      </c>
    </row>
    <row r="163" spans="1:8" ht="26.25" customHeight="1">
      <c r="A163" s="13" t="s">
        <v>141</v>
      </c>
      <c r="B163" s="14" t="s">
        <v>142</v>
      </c>
      <c r="C163" s="15">
        <f>C164+C166</f>
        <v>14655000</v>
      </c>
      <c r="D163" s="15">
        <f>D164+D166</f>
        <v>5760712</v>
      </c>
      <c r="E163" s="12">
        <f t="shared" si="64"/>
        <v>20415712</v>
      </c>
      <c r="F163" s="15">
        <f>F164+F166</f>
        <v>14595800</v>
      </c>
      <c r="G163" s="15">
        <f>G164+G166</f>
        <v>5760712</v>
      </c>
      <c r="H163" s="12">
        <f t="shared" si="65"/>
        <v>20356512</v>
      </c>
    </row>
    <row r="164" spans="1:8" ht="75" hidden="1">
      <c r="A164" s="13" t="s">
        <v>244</v>
      </c>
      <c r="B164" s="14" t="s">
        <v>245</v>
      </c>
      <c r="C164" s="15">
        <f>C165</f>
        <v>8624400</v>
      </c>
      <c r="D164" s="15">
        <f>D165</f>
        <v>0</v>
      </c>
      <c r="E164" s="12">
        <f t="shared" si="64"/>
        <v>8624400</v>
      </c>
      <c r="F164" s="15">
        <f>F165</f>
        <v>8624400</v>
      </c>
      <c r="G164" s="15">
        <f>G165</f>
        <v>0</v>
      </c>
      <c r="H164" s="12">
        <f t="shared" si="65"/>
        <v>8624400</v>
      </c>
    </row>
    <row r="165" spans="1:8" ht="75" hidden="1">
      <c r="A165" s="13" t="s">
        <v>309</v>
      </c>
      <c r="B165" s="25" t="s">
        <v>310</v>
      </c>
      <c r="C165" s="15">
        <v>8624400</v>
      </c>
      <c r="D165" s="15">
        <v>0</v>
      </c>
      <c r="E165" s="12">
        <f t="shared" si="64"/>
        <v>8624400</v>
      </c>
      <c r="F165" s="15">
        <v>8624400</v>
      </c>
      <c r="G165" s="15">
        <v>0</v>
      </c>
      <c r="H165" s="12">
        <f t="shared" si="65"/>
        <v>8624400</v>
      </c>
    </row>
    <row r="166" spans="1:8" ht="23.25" customHeight="1">
      <c r="A166" s="13" t="s">
        <v>143</v>
      </c>
      <c r="B166" s="14" t="s">
        <v>144</v>
      </c>
      <c r="C166" s="15">
        <f t="shared" ref="C166:G166" si="71">C167</f>
        <v>6030600</v>
      </c>
      <c r="D166" s="15">
        <f t="shared" si="71"/>
        <v>5760712</v>
      </c>
      <c r="E166" s="12">
        <f t="shared" si="64"/>
        <v>11791312</v>
      </c>
      <c r="F166" s="15">
        <f t="shared" si="71"/>
        <v>5971400</v>
      </c>
      <c r="G166" s="15">
        <f t="shared" si="71"/>
        <v>5760712</v>
      </c>
      <c r="H166" s="12">
        <f t="shared" si="65"/>
        <v>11732112</v>
      </c>
    </row>
    <row r="167" spans="1:8" ht="37.5">
      <c r="A167" s="13" t="s">
        <v>311</v>
      </c>
      <c r="B167" s="25" t="s">
        <v>312</v>
      </c>
      <c r="C167" s="15">
        <f>C168</f>
        <v>6030600</v>
      </c>
      <c r="D167" s="15">
        <f>D168+D169</f>
        <v>5760712</v>
      </c>
      <c r="E167" s="12">
        <f t="shared" si="64"/>
        <v>11791312</v>
      </c>
      <c r="F167" s="15">
        <f>F168</f>
        <v>5971400</v>
      </c>
      <c r="G167" s="15">
        <f>G168+G169</f>
        <v>5760712</v>
      </c>
      <c r="H167" s="12">
        <f t="shared" si="65"/>
        <v>11732112</v>
      </c>
    </row>
    <row r="168" spans="1:8" s="21" customFormat="1" ht="56.25" hidden="1">
      <c r="A168" s="23"/>
      <c r="B168" s="18" t="s">
        <v>242</v>
      </c>
      <c r="C168" s="24">
        <v>6030600</v>
      </c>
      <c r="D168" s="24">
        <v>0</v>
      </c>
      <c r="E168" s="12">
        <f t="shared" si="64"/>
        <v>6030600</v>
      </c>
      <c r="F168" s="24">
        <v>5971400</v>
      </c>
      <c r="G168" s="24">
        <v>0</v>
      </c>
      <c r="H168" s="12">
        <f t="shared" si="65"/>
        <v>5971400</v>
      </c>
    </row>
    <row r="169" spans="1:8" ht="18" customHeight="1">
      <c r="A169" s="23"/>
      <c r="B169" s="18" t="s">
        <v>334</v>
      </c>
      <c r="C169" s="24">
        <v>0</v>
      </c>
      <c r="D169" s="24">
        <v>5760712</v>
      </c>
      <c r="E169" s="12">
        <f t="shared" ref="E169" si="72">C169+D169</f>
        <v>5760712</v>
      </c>
      <c r="F169" s="24">
        <v>0</v>
      </c>
      <c r="G169" s="24">
        <v>5760712</v>
      </c>
      <c r="H169" s="12">
        <f t="shared" ref="H169" si="73">F169+G169</f>
        <v>5760712</v>
      </c>
    </row>
  </sheetData>
  <mergeCells count="9">
    <mergeCell ref="A6:H6"/>
    <mergeCell ref="D8:D10"/>
    <mergeCell ref="G8:G10"/>
    <mergeCell ref="E8:E10"/>
    <mergeCell ref="H8:H10"/>
    <mergeCell ref="A8:A10"/>
    <mergeCell ref="B8:B10"/>
    <mergeCell ref="C8:C10"/>
    <mergeCell ref="F8:F10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год</vt:lpstr>
      <vt:lpstr>2022-2023 гг</vt:lpstr>
      <vt:lpstr>'2021 год'!Заголовки_для_печати</vt:lpstr>
      <vt:lpstr>'2022-2023 гг'!Заголовки_для_печати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2021-02-10T10:35:52Z</cp:lastPrinted>
  <dcterms:created xsi:type="dcterms:W3CDTF">2019-10-23T04:40:53Z</dcterms:created>
  <dcterms:modified xsi:type="dcterms:W3CDTF">2021-02-10T10:36:35Z</dcterms:modified>
</cp:coreProperties>
</file>