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ДЧБ!#REF!</definedName>
    <definedName name="LAST_CELL" localSheetId="0">ДЧБ!$G$375</definedName>
    <definedName name="SIGN" localSheetId="0">ДЧБ!$A$21:$E$22</definedName>
    <definedName name="_xlnm.Print_Titles" localSheetId="0">ДЧБ!$10:$11</definedName>
  </definedNames>
  <calcPr calcId="124519"/>
</workbook>
</file>

<file path=xl/calcChain.xml><?xml version="1.0" encoding="utf-8"?>
<calcChain xmlns="http://schemas.openxmlformats.org/spreadsheetml/2006/main">
  <c r="N70" i="1"/>
  <c r="N114"/>
  <c r="N115"/>
  <c r="N116"/>
  <c r="N117"/>
  <c r="M114"/>
  <c r="M115"/>
  <c r="M116"/>
  <c r="M117"/>
  <c r="L114"/>
  <c r="L115"/>
  <c r="L116"/>
  <c r="L117"/>
  <c r="K114"/>
  <c r="K115"/>
  <c r="K116"/>
  <c r="K117"/>
  <c r="J114"/>
  <c r="J115"/>
  <c r="J116"/>
  <c r="J117"/>
  <c r="I114"/>
  <c r="I115"/>
  <c r="I116"/>
  <c r="I117"/>
  <c r="J272"/>
  <c r="J273"/>
  <c r="J274"/>
  <c r="I272"/>
  <c r="I273"/>
  <c r="I274"/>
  <c r="L274"/>
  <c r="N274"/>
  <c r="D270"/>
  <c r="E270"/>
  <c r="F270"/>
  <c r="C270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1"/>
  <c r="N72"/>
  <c r="N73"/>
  <c r="N74"/>
  <c r="N75"/>
  <c r="N77"/>
  <c r="N78"/>
  <c r="N79"/>
  <c r="N80"/>
  <c r="N81"/>
  <c r="N82"/>
  <c r="N84"/>
  <c r="N85"/>
  <c r="N86"/>
  <c r="N87"/>
  <c r="N88"/>
  <c r="N89"/>
  <c r="N90"/>
  <c r="N91"/>
  <c r="N92"/>
  <c r="N93"/>
  <c r="N94"/>
  <c r="N95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5"/>
  <c r="N146"/>
  <c r="N147"/>
  <c r="N148"/>
  <c r="N149"/>
  <c r="N150"/>
  <c r="N151"/>
  <c r="N152"/>
  <c r="N153"/>
  <c r="N154"/>
  <c r="N155"/>
  <c r="N157"/>
  <c r="N158"/>
  <c r="N159"/>
  <c r="N160"/>
  <c r="N161"/>
  <c r="N162"/>
  <c r="N163"/>
  <c r="N164"/>
  <c r="N165"/>
  <c r="N166"/>
  <c r="N167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1"/>
  <c r="N272"/>
  <c r="N273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7"/>
  <c r="M78"/>
  <c r="M79"/>
  <c r="M80"/>
  <c r="M81"/>
  <c r="M82"/>
  <c r="M84"/>
  <c r="M85"/>
  <c r="M86"/>
  <c r="M87"/>
  <c r="M88"/>
  <c r="M89"/>
  <c r="M90"/>
  <c r="M91"/>
  <c r="M92"/>
  <c r="M93"/>
  <c r="M94"/>
  <c r="M95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5"/>
  <c r="M146"/>
  <c r="M147"/>
  <c r="M148"/>
  <c r="M149"/>
  <c r="M150"/>
  <c r="M151"/>
  <c r="M152"/>
  <c r="M153"/>
  <c r="M154"/>
  <c r="M155"/>
  <c r="M157"/>
  <c r="M158"/>
  <c r="M159"/>
  <c r="M160"/>
  <c r="M161"/>
  <c r="M162"/>
  <c r="M163"/>
  <c r="M164"/>
  <c r="M165"/>
  <c r="M166"/>
  <c r="M167"/>
  <c r="M170"/>
  <c r="M171"/>
  <c r="M172"/>
  <c r="M173"/>
  <c r="M174"/>
  <c r="M175"/>
  <c r="M176"/>
  <c r="M177"/>
  <c r="M178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2"/>
  <c r="M273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60"/>
  <c r="M361"/>
  <c r="M362"/>
  <c r="M363"/>
  <c r="M36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4"/>
  <c r="L85"/>
  <c r="L86"/>
  <c r="L87"/>
  <c r="L88"/>
  <c r="L89"/>
  <c r="L90"/>
  <c r="L91"/>
  <c r="L92"/>
  <c r="L93"/>
  <c r="L94"/>
  <c r="L95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5"/>
  <c r="L146"/>
  <c r="L147"/>
  <c r="L148"/>
  <c r="L149"/>
  <c r="L150"/>
  <c r="L151"/>
  <c r="L152"/>
  <c r="L153"/>
  <c r="L154"/>
  <c r="L155"/>
  <c r="L157"/>
  <c r="L158"/>
  <c r="L159"/>
  <c r="L160"/>
  <c r="L161"/>
  <c r="L162"/>
  <c r="L163"/>
  <c r="L164"/>
  <c r="L165"/>
  <c r="L166"/>
  <c r="L167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1"/>
  <c r="L272"/>
  <c r="L273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7"/>
  <c r="K78"/>
  <c r="K79"/>
  <c r="K80"/>
  <c r="K81"/>
  <c r="K82"/>
  <c r="K84"/>
  <c r="K85"/>
  <c r="K86"/>
  <c r="K87"/>
  <c r="K88"/>
  <c r="K89"/>
  <c r="K90"/>
  <c r="K91"/>
  <c r="K92"/>
  <c r="K93"/>
  <c r="K94"/>
  <c r="K95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5"/>
  <c r="K146"/>
  <c r="K147"/>
  <c r="K148"/>
  <c r="K149"/>
  <c r="K150"/>
  <c r="K151"/>
  <c r="K152"/>
  <c r="K153"/>
  <c r="K154"/>
  <c r="K155"/>
  <c r="K157"/>
  <c r="K158"/>
  <c r="K159"/>
  <c r="K160"/>
  <c r="K161"/>
  <c r="K162"/>
  <c r="K163"/>
  <c r="K164"/>
  <c r="K165"/>
  <c r="K166"/>
  <c r="K167"/>
  <c r="K169"/>
  <c r="K170"/>
  <c r="K171"/>
  <c r="K172"/>
  <c r="K173"/>
  <c r="K174"/>
  <c r="K175"/>
  <c r="K176"/>
  <c r="K177"/>
  <c r="K178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60"/>
  <c r="K361"/>
  <c r="K362"/>
  <c r="K363"/>
  <c r="K36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4"/>
  <c r="J155"/>
  <c r="J157"/>
  <c r="J158"/>
  <c r="J159"/>
  <c r="J160"/>
  <c r="J161"/>
  <c r="J162"/>
  <c r="J163"/>
  <c r="J164"/>
  <c r="J165"/>
  <c r="J166"/>
  <c r="J167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1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5"/>
  <c r="I146"/>
  <c r="I147"/>
  <c r="I148"/>
  <c r="I149"/>
  <c r="I150"/>
  <c r="I151"/>
  <c r="I152"/>
  <c r="I153"/>
  <c r="I154"/>
  <c r="I155"/>
  <c r="I157"/>
  <c r="I158"/>
  <c r="I159"/>
  <c r="I160"/>
  <c r="I161"/>
  <c r="I162"/>
  <c r="I163"/>
  <c r="I164"/>
  <c r="I165"/>
  <c r="I166"/>
  <c r="I167"/>
  <c r="I169"/>
  <c r="I170"/>
  <c r="I171"/>
  <c r="I172"/>
  <c r="I173"/>
  <c r="I174"/>
  <c r="I175"/>
  <c r="I176"/>
  <c r="I177"/>
  <c r="I178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1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D15"/>
  <c r="E15"/>
  <c r="F15"/>
  <c r="C15"/>
  <c r="D276"/>
  <c r="D275" s="1"/>
  <c r="E276"/>
  <c r="E275" s="1"/>
  <c r="F276"/>
  <c r="D168"/>
  <c r="E168"/>
  <c r="F168"/>
  <c r="D156"/>
  <c r="E156"/>
  <c r="F156"/>
  <c r="D144"/>
  <c r="E144"/>
  <c r="F144"/>
  <c r="D120"/>
  <c r="D119" s="1"/>
  <c r="E120"/>
  <c r="E119" s="1"/>
  <c r="F120"/>
  <c r="D96"/>
  <c r="E96"/>
  <c r="F96"/>
  <c r="D83"/>
  <c r="E83"/>
  <c r="F83"/>
  <c r="D55"/>
  <c r="E55"/>
  <c r="F55"/>
  <c r="C276"/>
  <c r="C168"/>
  <c r="C156"/>
  <c r="C144"/>
  <c r="C120"/>
  <c r="C96"/>
  <c r="C83"/>
  <c r="C55"/>
  <c r="J55" s="1"/>
  <c r="F275" l="1"/>
  <c r="D118"/>
  <c r="J156"/>
  <c r="L15"/>
  <c r="I120"/>
  <c r="J276"/>
  <c r="I168"/>
  <c r="J83"/>
  <c r="M55"/>
  <c r="E76"/>
  <c r="N156"/>
  <c r="L168"/>
  <c r="N55"/>
  <c r="I270"/>
  <c r="F76"/>
  <c r="K55"/>
  <c r="L144"/>
  <c r="L55"/>
  <c r="M168"/>
  <c r="L270"/>
  <c r="N83"/>
  <c r="L83"/>
  <c r="E118"/>
  <c r="L156"/>
  <c r="I15"/>
  <c r="M83"/>
  <c r="N168"/>
  <c r="K96"/>
  <c r="K15"/>
  <c r="L120"/>
  <c r="M276"/>
  <c r="F119"/>
  <c r="J168"/>
  <c r="K276"/>
  <c r="M156"/>
  <c r="M144"/>
  <c r="M120"/>
  <c r="M15"/>
  <c r="N144"/>
  <c r="N120"/>
  <c r="N15"/>
  <c r="J96"/>
  <c r="L276"/>
  <c r="M96"/>
  <c r="N96"/>
  <c r="L275"/>
  <c r="L96"/>
  <c r="I144"/>
  <c r="I96"/>
  <c r="K168"/>
  <c r="K156"/>
  <c r="K144"/>
  <c r="K120"/>
  <c r="K83"/>
  <c r="N276"/>
  <c r="C275"/>
  <c r="I276"/>
  <c r="N270"/>
  <c r="J270"/>
  <c r="I156"/>
  <c r="J144"/>
  <c r="J120"/>
  <c r="C119"/>
  <c r="C118" s="1"/>
  <c r="I83"/>
  <c r="I55"/>
  <c r="J15"/>
  <c r="D76"/>
  <c r="C76"/>
  <c r="C14" s="1"/>
  <c r="N76" l="1"/>
  <c r="M275"/>
  <c r="N275"/>
  <c r="K275"/>
  <c r="E14"/>
  <c r="E13" s="1"/>
  <c r="E12" s="1"/>
  <c r="D14"/>
  <c r="D13" s="1"/>
  <c r="F14"/>
  <c r="M76"/>
  <c r="N119"/>
  <c r="M119"/>
  <c r="L119"/>
  <c r="F118"/>
  <c r="K119"/>
  <c r="C13"/>
  <c r="C12" s="1"/>
  <c r="L76"/>
  <c r="K76"/>
  <c r="I275"/>
  <c r="J275"/>
  <c r="J119"/>
  <c r="I119"/>
  <c r="J76"/>
  <c r="I76"/>
  <c r="K14" l="1"/>
  <c r="H118"/>
  <c r="N14"/>
  <c r="I14"/>
  <c r="L14"/>
  <c r="M14"/>
  <c r="F13"/>
  <c r="J14"/>
  <c r="N118"/>
  <c r="J118"/>
  <c r="M118"/>
  <c r="I118"/>
  <c r="K118"/>
  <c r="L118"/>
  <c r="D12"/>
  <c r="L13" l="1"/>
  <c r="H16"/>
  <c r="H20"/>
  <c r="H24"/>
  <c r="H28"/>
  <c r="H32"/>
  <c r="H36"/>
  <c r="H40"/>
  <c r="H44"/>
  <c r="H48"/>
  <c r="H52"/>
  <c r="H56"/>
  <c r="H60"/>
  <c r="H64"/>
  <c r="H68"/>
  <c r="H72"/>
  <c r="H80"/>
  <c r="H84"/>
  <c r="H88"/>
  <c r="H92"/>
  <c r="H100"/>
  <c r="H104"/>
  <c r="H108"/>
  <c r="H112"/>
  <c r="H116"/>
  <c r="H124"/>
  <c r="H128"/>
  <c r="H132"/>
  <c r="H136"/>
  <c r="H140"/>
  <c r="H148"/>
  <c r="H152"/>
  <c r="H160"/>
  <c r="H164"/>
  <c r="H172"/>
  <c r="H176"/>
  <c r="H180"/>
  <c r="H184"/>
  <c r="H188"/>
  <c r="H192"/>
  <c r="H196"/>
  <c r="H200"/>
  <c r="H204"/>
  <c r="H208"/>
  <c r="H212"/>
  <c r="H216"/>
  <c r="H220"/>
  <c r="H224"/>
  <c r="H228"/>
  <c r="H232"/>
  <c r="H236"/>
  <c r="H240"/>
  <c r="H244"/>
  <c r="H248"/>
  <c r="H252"/>
  <c r="H256"/>
  <c r="H260"/>
  <c r="H264"/>
  <c r="H268"/>
  <c r="H272"/>
  <c r="H280"/>
  <c r="H284"/>
  <c r="H288"/>
  <c r="H292"/>
  <c r="H296"/>
  <c r="H300"/>
  <c r="H304"/>
  <c r="H308"/>
  <c r="H312"/>
  <c r="H316"/>
  <c r="H320"/>
  <c r="H324"/>
  <c r="H328"/>
  <c r="H332"/>
  <c r="H336"/>
  <c r="H340"/>
  <c r="H344"/>
  <c r="H348"/>
  <c r="H352"/>
  <c r="H356"/>
  <c r="H360"/>
  <c r="H364"/>
  <c r="G13"/>
  <c r="H19"/>
  <c r="H23"/>
  <c r="H27"/>
  <c r="H31"/>
  <c r="H35"/>
  <c r="H39"/>
  <c r="H43"/>
  <c r="H47"/>
  <c r="H51"/>
  <c r="H59"/>
  <c r="H63"/>
  <c r="H67"/>
  <c r="H71"/>
  <c r="H75"/>
  <c r="H79"/>
  <c r="H87"/>
  <c r="H91"/>
  <c r="H95"/>
  <c r="H99"/>
  <c r="H103"/>
  <c r="H107"/>
  <c r="H111"/>
  <c r="H115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9"/>
  <c r="H283"/>
  <c r="H287"/>
  <c r="H291"/>
  <c r="H295"/>
  <c r="H299"/>
  <c r="H303"/>
  <c r="H307"/>
  <c r="H311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4"/>
  <c r="H278"/>
  <c r="H282"/>
  <c r="H286"/>
  <c r="H290"/>
  <c r="H294"/>
  <c r="H298"/>
  <c r="H302"/>
  <c r="H306"/>
  <c r="H310"/>
  <c r="H314"/>
  <c r="H318"/>
  <c r="H322"/>
  <c r="H326"/>
  <c r="H330"/>
  <c r="H334"/>
  <c r="H338"/>
  <c r="H342"/>
  <c r="H346"/>
  <c r="H350"/>
  <c r="H354"/>
  <c r="H358"/>
  <c r="H362"/>
  <c r="H13"/>
  <c r="H17"/>
  <c r="H21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29"/>
  <c r="H133"/>
  <c r="H137"/>
  <c r="H141"/>
  <c r="H145"/>
  <c r="H149"/>
  <c r="H153"/>
  <c r="H157"/>
  <c r="H161"/>
  <c r="H165"/>
  <c r="H169"/>
  <c r="H173"/>
  <c r="H177"/>
  <c r="H181"/>
  <c r="H185"/>
  <c r="H189"/>
  <c r="H193"/>
  <c r="H197"/>
  <c r="H201"/>
  <c r="H205"/>
  <c r="H209"/>
  <c r="H213"/>
  <c r="H217"/>
  <c r="H221"/>
  <c r="H225"/>
  <c r="H229"/>
  <c r="H233"/>
  <c r="H237"/>
  <c r="H241"/>
  <c r="H245"/>
  <c r="H249"/>
  <c r="H253"/>
  <c r="H257"/>
  <c r="H261"/>
  <c r="H265"/>
  <c r="H269"/>
  <c r="H273"/>
  <c r="H277"/>
  <c r="H281"/>
  <c r="H285"/>
  <c r="H289"/>
  <c r="H293"/>
  <c r="H297"/>
  <c r="H301"/>
  <c r="H305"/>
  <c r="H309"/>
  <c r="H313"/>
  <c r="H317"/>
  <c r="H321"/>
  <c r="H325"/>
  <c r="H329"/>
  <c r="H327"/>
  <c r="H337"/>
  <c r="H345"/>
  <c r="H353"/>
  <c r="H361"/>
  <c r="H335"/>
  <c r="H319"/>
  <c r="H333"/>
  <c r="H341"/>
  <c r="H349"/>
  <c r="H357"/>
  <c r="H365"/>
  <c r="H315"/>
  <c r="H331"/>
  <c r="H339"/>
  <c r="H347"/>
  <c r="H355"/>
  <c r="H363"/>
  <c r="H323"/>
  <c r="H343"/>
  <c r="H351"/>
  <c r="H359"/>
  <c r="H144"/>
  <c r="H15"/>
  <c r="H156"/>
  <c r="H83"/>
  <c r="H120"/>
  <c r="H270"/>
  <c r="H276"/>
  <c r="H96"/>
  <c r="H55"/>
  <c r="H168"/>
  <c r="H275"/>
  <c r="H76"/>
  <c r="H119"/>
  <c r="H14"/>
  <c r="I13"/>
  <c r="K13"/>
  <c r="M13"/>
  <c r="F12"/>
  <c r="N13"/>
  <c r="J13"/>
  <c r="I12"/>
  <c r="M12"/>
  <c r="K12"/>
  <c r="G18" l="1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G274"/>
  <c r="G278"/>
  <c r="G282"/>
  <c r="G286"/>
  <c r="G290"/>
  <c r="G294"/>
  <c r="G298"/>
  <c r="G302"/>
  <c r="G306"/>
  <c r="G310"/>
  <c r="G314"/>
  <c r="G318"/>
  <c r="G322"/>
  <c r="G326"/>
  <c r="G330"/>
  <c r="G334"/>
  <c r="G338"/>
  <c r="G342"/>
  <c r="G346"/>
  <c r="G350"/>
  <c r="G354"/>
  <c r="G358"/>
  <c r="G362"/>
  <c r="G12"/>
  <c r="G20"/>
  <c r="G24"/>
  <c r="G28"/>
  <c r="G32"/>
  <c r="G36"/>
  <c r="G40"/>
  <c r="G44"/>
  <c r="G48"/>
  <c r="G52"/>
  <c r="G56"/>
  <c r="G60"/>
  <c r="G64"/>
  <c r="G68"/>
  <c r="G72"/>
  <c r="G80"/>
  <c r="G84"/>
  <c r="G88"/>
  <c r="G92"/>
  <c r="G100"/>
  <c r="G104"/>
  <c r="G108"/>
  <c r="G112"/>
  <c r="G116"/>
  <c r="G124"/>
  <c r="G128"/>
  <c r="G132"/>
  <c r="G136"/>
  <c r="G140"/>
  <c r="G148"/>
  <c r="G152"/>
  <c r="G160"/>
  <c r="G164"/>
  <c r="G172"/>
  <c r="G176"/>
  <c r="G180"/>
  <c r="G184"/>
  <c r="G188"/>
  <c r="G192"/>
  <c r="G196"/>
  <c r="G200"/>
  <c r="G204"/>
  <c r="G208"/>
  <c r="G212"/>
  <c r="G216"/>
  <c r="G220"/>
  <c r="G224"/>
  <c r="G228"/>
  <c r="G232"/>
  <c r="G236"/>
  <c r="G240"/>
  <c r="G244"/>
  <c r="G248"/>
  <c r="G252"/>
  <c r="G256"/>
  <c r="G260"/>
  <c r="G264"/>
  <c r="G268"/>
  <c r="G272"/>
  <c r="G280"/>
  <c r="G284"/>
  <c r="G288"/>
  <c r="G292"/>
  <c r="G296"/>
  <c r="G300"/>
  <c r="G304"/>
  <c r="G308"/>
  <c r="G312"/>
  <c r="G316"/>
  <c r="G320"/>
  <c r="G324"/>
  <c r="G328"/>
  <c r="G332"/>
  <c r="G336"/>
  <c r="G340"/>
  <c r="G344"/>
  <c r="G348"/>
  <c r="G352"/>
  <c r="G356"/>
  <c r="G360"/>
  <c r="G364"/>
  <c r="G27"/>
  <c r="G51"/>
  <c r="G131"/>
  <c r="G163"/>
  <c r="G187"/>
  <c r="G227"/>
  <c r="G259"/>
  <c r="G291"/>
  <c r="G307"/>
  <c r="G331"/>
  <c r="G363"/>
  <c r="G25"/>
  <c r="G41"/>
  <c r="G57"/>
  <c r="G73"/>
  <c r="G89"/>
  <c r="G105"/>
  <c r="G121"/>
  <c r="G145"/>
  <c r="G161"/>
  <c r="G177"/>
  <c r="G193"/>
  <c r="G217"/>
  <c r="G233"/>
  <c r="G249"/>
  <c r="G265"/>
  <c r="G281"/>
  <c r="G297"/>
  <c r="G313"/>
  <c r="G329"/>
  <c r="G345"/>
  <c r="G361"/>
  <c r="G23"/>
  <c r="G31"/>
  <c r="G39"/>
  <c r="G47"/>
  <c r="G63"/>
  <c r="G71"/>
  <c r="G79"/>
  <c r="G87"/>
  <c r="G95"/>
  <c r="G103"/>
  <c r="G111"/>
  <c r="G127"/>
  <c r="G135"/>
  <c r="G143"/>
  <c r="G151"/>
  <c r="G159"/>
  <c r="G167"/>
  <c r="G175"/>
  <c r="G183"/>
  <c r="G191"/>
  <c r="G199"/>
  <c r="G207"/>
  <c r="G215"/>
  <c r="G223"/>
  <c r="G231"/>
  <c r="G239"/>
  <c r="G247"/>
  <c r="G255"/>
  <c r="G263"/>
  <c r="G271"/>
  <c r="G279"/>
  <c r="G287"/>
  <c r="G295"/>
  <c r="G303"/>
  <c r="G311"/>
  <c r="G319"/>
  <c r="G327"/>
  <c r="G335"/>
  <c r="G343"/>
  <c r="G351"/>
  <c r="G359"/>
  <c r="G21"/>
  <c r="G29"/>
  <c r="G37"/>
  <c r="G45"/>
  <c r="G53"/>
  <c r="G61"/>
  <c r="G69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29"/>
  <c r="G237"/>
  <c r="G245"/>
  <c r="G253"/>
  <c r="G261"/>
  <c r="G269"/>
  <c r="G277"/>
  <c r="G285"/>
  <c r="G293"/>
  <c r="G301"/>
  <c r="G309"/>
  <c r="G317"/>
  <c r="G325"/>
  <c r="G333"/>
  <c r="G341"/>
  <c r="G349"/>
  <c r="G357"/>
  <c r="G365"/>
  <c r="G19"/>
  <c r="G35"/>
  <c r="G43"/>
  <c r="G59"/>
  <c r="G67"/>
  <c r="G75"/>
  <c r="G91"/>
  <c r="G99"/>
  <c r="G107"/>
  <c r="G115"/>
  <c r="G123"/>
  <c r="G139"/>
  <c r="G147"/>
  <c r="G155"/>
  <c r="G171"/>
  <c r="G179"/>
  <c r="G195"/>
  <c r="G203"/>
  <c r="G211"/>
  <c r="G219"/>
  <c r="G235"/>
  <c r="G243"/>
  <c r="G251"/>
  <c r="G267"/>
  <c r="G283"/>
  <c r="G299"/>
  <c r="G315"/>
  <c r="G323"/>
  <c r="G339"/>
  <c r="G347"/>
  <c r="G355"/>
  <c r="G17"/>
  <c r="G33"/>
  <c r="G49"/>
  <c r="G65"/>
  <c r="G81"/>
  <c r="G97"/>
  <c r="G113"/>
  <c r="G129"/>
  <c r="G137"/>
  <c r="G153"/>
  <c r="G169"/>
  <c r="G185"/>
  <c r="G201"/>
  <c r="G209"/>
  <c r="G225"/>
  <c r="G241"/>
  <c r="G257"/>
  <c r="G273"/>
  <c r="G289"/>
  <c r="G305"/>
  <c r="G321"/>
  <c r="G337"/>
  <c r="G353"/>
  <c r="G16"/>
  <c r="G83"/>
  <c r="G120"/>
  <c r="G276"/>
  <c r="G96"/>
  <c r="G55"/>
  <c r="G168"/>
  <c r="G270"/>
  <c r="G144"/>
  <c r="G15"/>
  <c r="G156"/>
  <c r="G275"/>
  <c r="G76"/>
  <c r="G119"/>
  <c r="G118"/>
  <c r="G14"/>
  <c r="L12"/>
  <c r="J12"/>
  <c r="N12"/>
</calcChain>
</file>

<file path=xl/sharedStrings.xml><?xml version="1.0" encoding="utf-8"?>
<sst xmlns="http://schemas.openxmlformats.org/spreadsheetml/2006/main" count="735" uniqueCount="502">
  <si>
    <t>КВД</t>
  </si>
  <si>
    <t>Наименование КВД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</si>
  <si>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</si>
  <si>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</si>
  <si>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</si>
  <si>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</si>
  <si>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</si>
  <si>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</si>
  <si>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</si>
  <si>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</si>
  <si>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</si>
  <si>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</si>
  <si>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</si>
  <si>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</si>
  <si>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</si>
  <si>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</si>
  <si>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</si>
  <si>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</si>
  <si>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</si>
  <si>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</si>
  <si>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</si>
  <si>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</si>
  <si>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</si>
  <si>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</si>
  <si>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</si>
  <si>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</si>
  <si>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</si>
  <si>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</si>
  <si>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</si>
  <si>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</si>
  <si>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</si>
  <si>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</si>
  <si>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</si>
  <si>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</si>
  <si>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</si>
  <si>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</si>
  <si>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</si>
  <si>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</si>
  <si>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</si>
  <si>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</si>
  <si>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</si>
  <si>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</si>
  <si>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</si>
  <si>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</si>
  <si>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</si>
  <si>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</si>
  <si>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</si>
  <si>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</si>
  <si>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</si>
  <si>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</si>
  <si>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</si>
  <si>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</si>
  <si>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</si>
  <si>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</si>
  <si>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</si>
  <si>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</si>
  <si>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</si>
  <si>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</si>
  <si>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</si>
  <si>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</si>
  <si>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</si>
  <si>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</si>
  <si>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</si>
  <si>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</si>
  <si>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</si>
  <si>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</si>
  <si>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</si>
  <si>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</si>
  <si>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</si>
  <si>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</si>
  <si>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</si>
  <si>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</si>
  <si>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</si>
  <si>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</si>
  <si>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</si>
  <si>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</si>
  <si>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</si>
  <si>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</si>
  <si>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</si>
  <si>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</si>
  <si>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</si>
  <si>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</si>
  <si>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</si>
  <si>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</si>
  <si>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</si>
  <si>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</si>
  <si>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</si>
  <si>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</si>
  <si>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</si>
  <si>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</si>
  <si>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</si>
  <si>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</si>
  <si>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</si>
  <si>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</si>
  <si>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</si>
  <si>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</si>
  <si>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</si>
  <si>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</si>
  <si>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</si>
  <si>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</si>
  <si>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</si>
  <si>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</si>
  <si>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</si>
  <si>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</si>
  <si>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</si>
  <si>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</si>
  <si>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</si>
  <si>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</si>
  <si>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</si>
  <si>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</si>
  <si>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</si>
  <si>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</si>
  <si>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</si>
  <si>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</si>
  <si>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</si>
  <si>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</si>
  <si>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</si>
  <si>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10606032043000110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</si>
  <si>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</si>
  <si>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</si>
  <si>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</si>
  <si>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</si>
  <si>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</si>
  <si>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</si>
  <si>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</si>
  <si>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</si>
  <si>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</si>
  <si>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</si>
  <si>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</si>
  <si>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</si>
  <si>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</si>
  <si>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</si>
  <si>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</si>
  <si>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</si>
  <si>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</si>
  <si>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</si>
  <si>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</si>
  <si>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</si>
  <si>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</si>
  <si>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</si>
  <si>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</si>
  <si>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</si>
  <si>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</si>
  <si>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</si>
  <si>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</si>
  <si>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</si>
  <si>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</si>
  <si>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</si>
  <si>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</si>
  <si>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</si>
  <si>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</si>
  <si>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</si>
  <si>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</si>
  <si>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</si>
  <si>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</si>
  <si>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</si>
  <si>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</si>
  <si>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</si>
  <si>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</si>
  <si>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</si>
  <si>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</si>
  <si>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</si>
  <si>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</si>
  <si>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</si>
  <si>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</si>
  <si>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</si>
  <si>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</si>
  <si>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</si>
  <si>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</si>
  <si>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</si>
  <si>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</si>
  <si>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</si>
  <si>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</si>
  <si>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</si>
  <si>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</si>
  <si>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</si>
  <si>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</si>
  <si>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</si>
  <si>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</si>
  <si>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</si>
  <si>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</si>
  <si>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</si>
  <si>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</si>
  <si>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</si>
  <si>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</si>
  <si>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</si>
  <si>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</si>
  <si>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</si>
  <si>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</si>
  <si>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</si>
  <si>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</si>
  <si>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</si>
  <si>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</si>
  <si>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</si>
  <si>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</si>
  <si>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</si>
  <si>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</si>
  <si>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</si>
  <si>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</si>
  <si>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</si>
  <si>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</si>
  <si>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</si>
  <si>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</si>
  <si>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</si>
  <si>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</si>
  <si>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</si>
  <si>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</si>
  <si>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</si>
  <si>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</si>
  <si>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</si>
  <si>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</si>
  <si>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</si>
  <si>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</si>
  <si>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</si>
  <si>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</si>
  <si>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</si>
  <si>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</si>
  <si>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</si>
  <si>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</si>
  <si>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</si>
  <si>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</si>
  <si>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</si>
  <si>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</si>
  <si>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</si>
  <si>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</si>
  <si>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</si>
  <si>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</si>
  <si>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</si>
  <si>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</si>
  <si>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</si>
  <si>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</si>
  <si>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</si>
  <si>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</si>
  <si>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</si>
  <si>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</si>
  <si>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</si>
  <si>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</si>
  <si>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</si>
  <si>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</si>
  <si>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</si>
  <si>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</si>
  <si>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</si>
  <si>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</si>
  <si>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</si>
  <si>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</si>
  <si>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</si>
  <si>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</si>
  <si>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</si>
  <si>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</si>
  <si>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</si>
  <si>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</si>
  <si>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</si>
  <si>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</si>
  <si>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</si>
  <si>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</si>
  <si>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</si>
  <si>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</si>
  <si>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</si>
  <si>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</si>
  <si>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</si>
  <si>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</si>
  <si>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</si>
  <si>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</si>
  <si>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</si>
  <si>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</si>
  <si>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</si>
  <si>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</si>
  <si>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</si>
  <si>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</si>
  <si>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</si>
  <si>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</si>
  <si>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</si>
  <si>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</si>
  <si>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</si>
  <si>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</si>
  <si>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</si>
  <si>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</si>
  <si>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</si>
  <si>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</si>
  <si>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</si>
  <si>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</si>
  <si>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</si>
  <si>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</si>
  <si>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</si>
  <si>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</si>
  <si>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</si>
  <si>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</si>
  <si>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</si>
  <si>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</si>
  <si>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</si>
  <si>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</si>
  <si>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</si>
  <si>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</si>
  <si>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</si>
  <si>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</si>
  <si>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</si>
  <si>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</si>
  <si>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</si>
  <si>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</si>
  <si>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</si>
  <si>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</si>
  <si>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</si>
  <si>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</si>
  <si>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</si>
  <si>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</si>
  <si>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</si>
  <si>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</si>
  <si>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</si>
  <si>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</si>
  <si>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</si>
  <si>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</si>
  <si>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</si>
  <si>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</si>
  <si>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</si>
  <si>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</si>
  <si>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</si>
  <si>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</si>
  <si>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11601333010016140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</si>
  <si>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</si>
  <si>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</si>
  <si>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</si>
  <si>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</si>
  <si>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</si>
  <si>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</si>
  <si>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</si>
  <si>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</si>
  <si>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</si>
  <si>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</si>
  <si>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</si>
  <si>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</si>
  <si>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</si>
  <si>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</si>
  <si>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</si>
  <si>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</si>
  <si>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</si>
  <si>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</si>
  <si>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</si>
  <si>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</si>
  <si>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</si>
  <si>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</si>
  <si>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</si>
  <si>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</si>
  <si>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</si>
  <si>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</si>
  <si>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</si>
  <si>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</si>
  <si>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</si>
  <si>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</si>
  <si>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</si>
  <si>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</si>
  <si>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</si>
  <si>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</si>
  <si>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</si>
  <si>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</si>
  <si>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</si>
  <si>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</si>
  <si>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</si>
  <si>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</si>
  <si>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</si>
  <si>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</si>
  <si>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</si>
  <si>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20216549000000150</t>
  </si>
  <si>
    <t>Дотации (гранты) бюджетам за достижение показателей деятельности органов местного самоуправления</t>
  </si>
  <si>
    <t>20216549040000150</t>
  </si>
  <si>
    <t>Дотации (гранты) бюджетам городских округов за достижение показателей деятельности органов местного самоуправления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</si>
  <si>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</si>
  <si>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</si>
  <si>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</si>
  <si>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</si>
  <si>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</si>
  <si>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</si>
  <si>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</si>
  <si>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</si>
  <si>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</si>
  <si>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</si>
  <si>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</si>
  <si>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</si>
  <si>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</si>
  <si>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</si>
  <si>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</si>
  <si>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</si>
  <si>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</si>
  <si>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</si>
  <si>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</si>
  <si>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</si>
  <si>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</si>
  <si>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</si>
  <si>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</si>
  <si>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</si>
  <si>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</si>
  <si>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</si>
  <si>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</si>
  <si>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</si>
  <si>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</si>
  <si>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</si>
  <si>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</si>
  <si>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</si>
  <si>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</si>
  <si>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</si>
  <si>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</si>
  <si>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20227112040000150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</si>
  <si>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</si>
  <si>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</si>
  <si>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</si>
  <si>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</si>
  <si>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</si>
  <si>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</si>
  <si>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</si>
  <si>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</si>
  <si>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</si>
  <si>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</si>
  <si>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</si>
  <si>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</si>
  <si>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</si>
  <si>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</si>
  <si>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</si>
  <si>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</si>
  <si>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</si>
  <si>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</si>
  <si>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</si>
  <si>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</si>
  <si>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</si>
  <si>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</si>
  <si>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</si>
  <si>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</si>
  <si>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</si>
  <si>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</si>
  <si>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</si>
  <si>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</si>
  <si>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</si>
  <si>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</si>
  <si>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</si>
  <si>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</si>
  <si>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</si>
  <si>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</si>
  <si>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</si>
  <si>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</si>
  <si>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</si>
  <si>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</si>
  <si>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</si>
  <si>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</si>
  <si>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</si>
  <si>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</si>
  <si>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</si>
  <si>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</si>
  <si>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</si>
  <si>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</si>
  <si>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</si>
  <si>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</si>
  <si>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20249001000000150</t>
  </si>
  <si>
    <t>Межбюджетные трансферты, передаваемые бюджетам, за счет средств резервного фонда Правительства Российской Федерации</t>
  </si>
  <si>
    <t>20249001040000150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</si>
  <si>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</si>
  <si>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</si>
  <si>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</si>
  <si>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</si>
  <si>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</si>
  <si>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</si>
  <si>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</si>
  <si>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</si>
  <si>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</si>
  <si>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</si>
  <si>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</si>
  <si>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</si>
  <si>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</si>
  <si>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</si>
  <si>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</si>
  <si>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</si>
  <si>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</si>
  <si>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</si>
  <si>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</si>
  <si>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</si>
  <si>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</si>
  <si>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</si>
  <si>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</si>
  <si>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</si>
  <si>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</si>
  <si>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</si>
  <si>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</si>
  <si>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</si>
  <si>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</si>
  <si>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</si>
  <si>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Факт за 2020г.</t>
  </si>
  <si>
    <t>%</t>
  </si>
  <si>
    <t>(+,-)</t>
  </si>
  <si>
    <t>ВСЕГО ДОХОДОВ:</t>
  </si>
  <si>
    <t>Х</t>
  </si>
  <si>
    <t>11705000000000180</t>
  </si>
  <si>
    <t>Прочие неналоговые доходы</t>
  </si>
  <si>
    <t>НЕНАЛОГОВЫЕ ДОХОДЫ</t>
  </si>
  <si>
    <t>НАЛОГОВЫЕ ДОХОДЫ</t>
  </si>
  <si>
    <t>Анализ исполнения доходной части бюджета Уинского муниципального округа Пермского края за 2020 год</t>
  </si>
  <si>
    <t>руб.</t>
  </si>
  <si>
    <t>Факт                                  за 2019 год</t>
  </si>
  <si>
    <t>Первонач. план                                     на 2020 год</t>
  </si>
  <si>
    <t>Уточн. план                                     на 2020 год</t>
  </si>
  <si>
    <t>Исполнение к факту                2019 года</t>
  </si>
  <si>
    <t xml:space="preserve">Исполнение к перв. плану </t>
  </si>
  <si>
    <t xml:space="preserve">Исполнение к уточн. плану </t>
  </si>
  <si>
    <t>Уд. вес в общих доходах, %</t>
  </si>
  <si>
    <t>Уд. вес в собств. нал. и н/нал. дох.,%</t>
  </si>
  <si>
    <t>НАЛОГИ НА ТОВАРЫ (РАБОТЫ, УСЛУГИ), РЕАЛИЗУЕМЫЕ НА ТЕРРИТОРИИ РФ (АКЦИЗЫ)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</si>
</sst>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3.5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 applyProtection="1"/>
    <xf numFmtId="0" fontId="0" fillId="2" borderId="0" xfId="0" applyFill="1"/>
    <xf numFmtId="0" fontId="1" fillId="2" borderId="0" xfId="0" applyFont="1" applyFill="1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/>
    <xf numFmtId="4" fontId="2" fillId="2" borderId="3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0" fontId="5" fillId="2" borderId="0" xfId="0" applyFont="1" applyFill="1"/>
    <xf numFmtId="4" fontId="4" fillId="2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right" vertical="center"/>
    </xf>
    <xf numFmtId="165" fontId="8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/>
    <xf numFmtId="49" fontId="4" fillId="2" borderId="1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370"/>
  <sheetViews>
    <sheetView showGridLines="0" tabSelected="1" workbookViewId="0">
      <selection activeCell="N16" sqref="N16"/>
    </sheetView>
  </sheetViews>
  <sheetFormatPr defaultRowHeight="12.75" customHeight="1" outlineLevelRow="7"/>
  <cols>
    <col min="1" max="1" width="16.140625" style="2" customWidth="1"/>
    <col min="2" max="2" width="26.28515625" style="2" customWidth="1"/>
    <col min="3" max="3" width="12" style="2" customWidth="1"/>
    <col min="4" max="4" width="11.85546875" style="2" customWidth="1"/>
    <col min="5" max="6" width="11.7109375" style="2" bestFit="1" customWidth="1"/>
    <col min="7" max="7" width="7.140625" style="2" customWidth="1"/>
    <col min="8" max="8" width="7.28515625" style="2" customWidth="1"/>
    <col min="9" max="9" width="6.42578125" style="2" customWidth="1"/>
    <col min="10" max="10" width="11.7109375" style="2" bestFit="1" customWidth="1"/>
    <col min="11" max="11" width="5" style="2" customWidth="1"/>
    <col min="12" max="12" width="11.42578125" style="2" bestFit="1" customWidth="1"/>
    <col min="13" max="13" width="5.7109375" style="2" customWidth="1"/>
    <col min="14" max="14" width="11.42578125" style="2" bestFit="1" customWidth="1"/>
    <col min="15" max="16384" width="9.140625" style="2"/>
  </cols>
  <sheetData>
    <row r="1" spans="1:14">
      <c r="A1" s="40" t="s">
        <v>491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hidden="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1.25" hidden="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idden="1">
      <c r="A5" s="3"/>
      <c r="B5" s="3"/>
      <c r="C5" s="3"/>
      <c r="D5" s="3"/>
      <c r="E5" s="3"/>
      <c r="F5" s="3"/>
      <c r="G5" s="3"/>
    </row>
    <row r="6" spans="1:14" hidden="1">
      <c r="A6" s="42"/>
      <c r="B6" s="42"/>
      <c r="C6" s="42"/>
      <c r="D6" s="42"/>
      <c r="E6" s="42"/>
      <c r="F6" s="42"/>
    </row>
    <row r="7" spans="1:14" hidden="1">
      <c r="A7" s="42"/>
      <c r="B7" s="42"/>
      <c r="C7" s="42"/>
      <c r="D7" s="42"/>
      <c r="E7" s="42"/>
      <c r="F7" s="42"/>
    </row>
    <row r="8" spans="1:14" hidden="1">
      <c r="A8" s="42"/>
      <c r="B8" s="42"/>
      <c r="C8" s="42"/>
      <c r="D8" s="42"/>
      <c r="E8" s="42"/>
      <c r="F8" s="42"/>
    </row>
    <row r="9" spans="1:14" ht="12.75" customHeight="1">
      <c r="A9" s="1"/>
      <c r="B9" s="1"/>
      <c r="C9" s="1"/>
      <c r="D9" s="1"/>
      <c r="E9" s="1"/>
      <c r="F9" s="1"/>
      <c r="G9" s="1"/>
      <c r="N9" s="18" t="s">
        <v>492</v>
      </c>
    </row>
    <row r="10" spans="1:14" s="33" customFormat="1" ht="66" customHeight="1">
      <c r="A10" s="5" t="s">
        <v>0</v>
      </c>
      <c r="B10" s="5" t="s">
        <v>1</v>
      </c>
      <c r="C10" s="5" t="s">
        <v>493</v>
      </c>
      <c r="D10" s="5" t="s">
        <v>494</v>
      </c>
      <c r="E10" s="5" t="s">
        <v>495</v>
      </c>
      <c r="F10" s="4" t="s">
        <v>482</v>
      </c>
      <c r="G10" s="5" t="s">
        <v>499</v>
      </c>
      <c r="H10" s="5" t="s">
        <v>500</v>
      </c>
      <c r="I10" s="41" t="s">
        <v>496</v>
      </c>
      <c r="J10" s="41"/>
      <c r="K10" s="41" t="s">
        <v>497</v>
      </c>
      <c r="L10" s="41"/>
      <c r="M10" s="41" t="s">
        <v>498</v>
      </c>
      <c r="N10" s="41"/>
    </row>
    <row r="11" spans="1:14" s="33" customFormat="1" ht="15.75" customHeight="1">
      <c r="A11" s="4"/>
      <c r="B11" s="6"/>
      <c r="C11" s="6"/>
      <c r="D11" s="6"/>
      <c r="E11" s="6"/>
      <c r="F11" s="6"/>
      <c r="G11" s="35"/>
      <c r="H11" s="35"/>
      <c r="I11" s="5" t="s">
        <v>483</v>
      </c>
      <c r="J11" s="5" t="s">
        <v>484</v>
      </c>
      <c r="K11" s="5" t="s">
        <v>483</v>
      </c>
      <c r="L11" s="5" t="s">
        <v>484</v>
      </c>
      <c r="M11" s="5" t="s">
        <v>483</v>
      </c>
      <c r="N11" s="5" t="s">
        <v>484</v>
      </c>
    </row>
    <row r="12" spans="1:14" s="11" customFormat="1">
      <c r="A12" s="38"/>
      <c r="B12" s="39" t="s">
        <v>485</v>
      </c>
      <c r="C12" s="19">
        <f>C13+C275</f>
        <v>410962361.26000005</v>
      </c>
      <c r="D12" s="19">
        <f t="shared" ref="D12:F12" si="0">D13+D275</f>
        <v>450487586.82999998</v>
      </c>
      <c r="E12" s="19">
        <f t="shared" si="0"/>
        <v>513198699.66999996</v>
      </c>
      <c r="F12" s="19">
        <f t="shared" si="0"/>
        <v>493644645.76999998</v>
      </c>
      <c r="G12" s="20">
        <f>F12/F$12*100</f>
        <v>100</v>
      </c>
      <c r="H12" s="34" t="s">
        <v>486</v>
      </c>
      <c r="I12" s="21">
        <f t="shared" ref="I12:I43" si="1">F12/C12*100</f>
        <v>120.11918664680097</v>
      </c>
      <c r="J12" s="22">
        <f t="shared" ref="J12:J75" si="2">F12-C12</f>
        <v>82682284.509999931</v>
      </c>
      <c r="K12" s="21">
        <f t="shared" ref="K12:K55" si="3">F12/D12*100</f>
        <v>109.58007727664338</v>
      </c>
      <c r="L12" s="22">
        <f t="shared" ref="L12:L75" si="4">F12-D12</f>
        <v>43157058.939999998</v>
      </c>
      <c r="M12" s="21">
        <f t="shared" ref="M12:M43" si="5">F12/E12*100</f>
        <v>96.189769398758457</v>
      </c>
      <c r="N12" s="22">
        <f t="shared" ref="N12:N75" si="6">F12-E12</f>
        <v>-19554053.899999976</v>
      </c>
    </row>
    <row r="13" spans="1:14" s="11" customFormat="1" ht="24">
      <c r="A13" s="5" t="s">
        <v>2</v>
      </c>
      <c r="B13" s="28" t="s">
        <v>3</v>
      </c>
      <c r="C13" s="23">
        <f>C14+C118</f>
        <v>86885999.420000017</v>
      </c>
      <c r="D13" s="23">
        <f t="shared" ref="D13:F13" si="7">D14+D118</f>
        <v>71033700</v>
      </c>
      <c r="E13" s="23">
        <f t="shared" si="7"/>
        <v>76396022.409999996</v>
      </c>
      <c r="F13" s="23">
        <f t="shared" si="7"/>
        <v>77090506.170000002</v>
      </c>
      <c r="G13" s="20">
        <f t="shared" ref="G13:G76" si="8">F13/F$12*100</f>
        <v>15.616599274515009</v>
      </c>
      <c r="H13" s="24">
        <f>F13/F$13*100</f>
        <v>100</v>
      </c>
      <c r="I13" s="21">
        <f t="shared" si="1"/>
        <v>88.726039505341504</v>
      </c>
      <c r="J13" s="22">
        <f t="shared" si="2"/>
        <v>-9795493.2500000149</v>
      </c>
      <c r="K13" s="21">
        <f t="shared" si="3"/>
        <v>108.52666575160804</v>
      </c>
      <c r="L13" s="22">
        <f t="shared" si="4"/>
        <v>6056806.1700000018</v>
      </c>
      <c r="M13" s="21">
        <f t="shared" si="5"/>
        <v>100.90905748505186</v>
      </c>
      <c r="N13" s="22">
        <f t="shared" si="6"/>
        <v>694483.76000000536</v>
      </c>
    </row>
    <row r="14" spans="1:14" s="11" customFormat="1" ht="12.75" customHeight="1">
      <c r="A14" s="38"/>
      <c r="B14" s="17" t="s">
        <v>490</v>
      </c>
      <c r="C14" s="23">
        <f>C15+C41+C55+C76+C113</f>
        <v>50971557.290000007</v>
      </c>
      <c r="D14" s="23">
        <f t="shared" ref="D14:F14" si="9">D15+D41+D55+D76+D113</f>
        <v>44344700</v>
      </c>
      <c r="E14" s="23">
        <f t="shared" si="9"/>
        <v>46802097.039999999</v>
      </c>
      <c r="F14" s="23">
        <f t="shared" si="9"/>
        <v>46804323.760000005</v>
      </c>
      <c r="G14" s="20">
        <f t="shared" si="8"/>
        <v>9.4813798065191985</v>
      </c>
      <c r="H14" s="24">
        <f t="shared" ref="H14:H77" si="10">F14/F$13*100</f>
        <v>60.713473143874687</v>
      </c>
      <c r="I14" s="21">
        <f t="shared" si="1"/>
        <v>91.824394325857568</v>
      </c>
      <c r="J14" s="22">
        <f t="shared" si="2"/>
        <v>-4167233.5300000012</v>
      </c>
      <c r="K14" s="21">
        <f t="shared" si="3"/>
        <v>105.54660142023738</v>
      </c>
      <c r="L14" s="22">
        <f t="shared" si="4"/>
        <v>2459623.7600000054</v>
      </c>
      <c r="M14" s="21">
        <f t="shared" si="5"/>
        <v>100.00475773553075</v>
      </c>
      <c r="N14" s="22">
        <f t="shared" si="6"/>
        <v>2226.7200000062585</v>
      </c>
    </row>
    <row r="15" spans="1:14" s="11" customFormat="1" ht="24" outlineLevel="1">
      <c r="A15" s="5" t="s">
        <v>4</v>
      </c>
      <c r="B15" s="28" t="s">
        <v>5</v>
      </c>
      <c r="C15" s="23">
        <f>C16</f>
        <v>24225740.670000002</v>
      </c>
      <c r="D15" s="23">
        <f t="shared" ref="D15:F15" si="11">D16</f>
        <v>19948000</v>
      </c>
      <c r="E15" s="23">
        <f t="shared" si="11"/>
        <v>22221230.18</v>
      </c>
      <c r="F15" s="23">
        <f t="shared" si="11"/>
        <v>22020385.600000001</v>
      </c>
      <c r="G15" s="20">
        <f t="shared" si="8"/>
        <v>4.4607767528101157</v>
      </c>
      <c r="H15" s="24">
        <f t="shared" si="10"/>
        <v>28.564328727380051</v>
      </c>
      <c r="I15" s="21">
        <f t="shared" si="1"/>
        <v>90.896645431646164</v>
      </c>
      <c r="J15" s="22">
        <f t="shared" si="2"/>
        <v>-2205355.0700000003</v>
      </c>
      <c r="K15" s="21">
        <f t="shared" si="3"/>
        <v>110.38893924202928</v>
      </c>
      <c r="L15" s="22">
        <f t="shared" si="4"/>
        <v>2072385.6000000015</v>
      </c>
      <c r="M15" s="21">
        <f t="shared" si="5"/>
        <v>99.0961590408223</v>
      </c>
      <c r="N15" s="22">
        <f t="shared" si="6"/>
        <v>-200844.57999999821</v>
      </c>
    </row>
    <row r="16" spans="1:14" outlineLevel="2" collapsed="1">
      <c r="A16" s="29" t="s">
        <v>6</v>
      </c>
      <c r="B16" s="30" t="s">
        <v>7</v>
      </c>
      <c r="C16" s="25">
        <v>24225740.670000002</v>
      </c>
      <c r="D16" s="25">
        <v>19948000</v>
      </c>
      <c r="E16" s="25">
        <v>22221230.18</v>
      </c>
      <c r="F16" s="25">
        <v>22020385.600000001</v>
      </c>
      <c r="G16" s="36">
        <f t="shared" si="8"/>
        <v>4.4607767528101157</v>
      </c>
      <c r="H16" s="37">
        <f t="shared" si="10"/>
        <v>28.564328727380051</v>
      </c>
      <c r="I16" s="26">
        <f t="shared" si="1"/>
        <v>90.896645431646164</v>
      </c>
      <c r="J16" s="27">
        <f t="shared" si="2"/>
        <v>-2205355.0700000003</v>
      </c>
      <c r="K16" s="26">
        <f t="shared" si="3"/>
        <v>110.38893924202928</v>
      </c>
      <c r="L16" s="27">
        <f t="shared" si="4"/>
        <v>2072385.6000000015</v>
      </c>
      <c r="M16" s="26">
        <f t="shared" si="5"/>
        <v>99.0961590408223</v>
      </c>
      <c r="N16" s="27">
        <f t="shared" si="6"/>
        <v>-200844.57999999821</v>
      </c>
    </row>
    <row r="17" spans="1:14" ht="108" hidden="1" outlineLevel="3">
      <c r="A17" s="29" t="s">
        <v>8</v>
      </c>
      <c r="B17" s="31" t="s">
        <v>9</v>
      </c>
      <c r="C17" s="25"/>
      <c r="D17" s="25">
        <v>19788000</v>
      </c>
      <c r="E17" s="25">
        <v>22061230.18</v>
      </c>
      <c r="F17" s="25">
        <v>21883805.559999999</v>
      </c>
      <c r="G17" s="20">
        <f t="shared" si="8"/>
        <v>4.4331090689467638</v>
      </c>
      <c r="H17" s="24">
        <f t="shared" si="10"/>
        <v>28.387160296680147</v>
      </c>
      <c r="I17" s="26" t="e">
        <f t="shared" si="1"/>
        <v>#DIV/0!</v>
      </c>
      <c r="J17" s="27">
        <f t="shared" si="2"/>
        <v>21883805.559999999</v>
      </c>
      <c r="K17" s="26">
        <f t="shared" si="3"/>
        <v>110.59129553264604</v>
      </c>
      <c r="L17" s="27">
        <f t="shared" si="4"/>
        <v>2095805.5599999987</v>
      </c>
      <c r="M17" s="26">
        <f t="shared" si="5"/>
        <v>99.195762799479567</v>
      </c>
      <c r="N17" s="27">
        <f t="shared" si="6"/>
        <v>-177424.62000000104</v>
      </c>
    </row>
    <row r="18" spans="1:14" ht="156" hidden="1" outlineLevel="4">
      <c r="A18" s="29" t="s">
        <v>10</v>
      </c>
      <c r="B18" s="31" t="s">
        <v>11</v>
      </c>
      <c r="C18" s="25"/>
      <c r="D18" s="25">
        <v>19788000</v>
      </c>
      <c r="E18" s="25">
        <v>22061230.18</v>
      </c>
      <c r="F18" s="25">
        <v>21881001.719999999</v>
      </c>
      <c r="G18" s="20">
        <f t="shared" si="8"/>
        <v>4.43254108142294</v>
      </c>
      <c r="H18" s="24">
        <f t="shared" si="10"/>
        <v>28.383523221066948</v>
      </c>
      <c r="I18" s="26" t="e">
        <f t="shared" si="1"/>
        <v>#DIV/0!</v>
      </c>
      <c r="J18" s="27">
        <f t="shared" si="2"/>
        <v>21881001.719999999</v>
      </c>
      <c r="K18" s="26">
        <f t="shared" si="3"/>
        <v>110.57712613705274</v>
      </c>
      <c r="L18" s="27">
        <f t="shared" si="4"/>
        <v>2093001.7199999988</v>
      </c>
      <c r="M18" s="26">
        <f t="shared" si="5"/>
        <v>99.183053444755814</v>
      </c>
      <c r="N18" s="27">
        <f t="shared" si="6"/>
        <v>-180228.46000000089</v>
      </c>
    </row>
    <row r="19" spans="1:14" ht="156" hidden="1" outlineLevel="7">
      <c r="A19" s="29" t="s">
        <v>10</v>
      </c>
      <c r="B19" s="31" t="s">
        <v>11</v>
      </c>
      <c r="C19" s="25"/>
      <c r="D19" s="25">
        <v>19788000</v>
      </c>
      <c r="E19" s="25">
        <v>22061230.18</v>
      </c>
      <c r="F19" s="25">
        <v>21881001.719999999</v>
      </c>
      <c r="G19" s="20">
        <f t="shared" si="8"/>
        <v>4.43254108142294</v>
      </c>
      <c r="H19" s="24">
        <f t="shared" si="10"/>
        <v>28.383523221066948</v>
      </c>
      <c r="I19" s="26" t="e">
        <f t="shared" si="1"/>
        <v>#DIV/0!</v>
      </c>
      <c r="J19" s="27">
        <f t="shared" si="2"/>
        <v>21881001.719999999</v>
      </c>
      <c r="K19" s="26">
        <f t="shared" si="3"/>
        <v>110.57712613705274</v>
      </c>
      <c r="L19" s="27">
        <f t="shared" si="4"/>
        <v>2093001.7199999988</v>
      </c>
      <c r="M19" s="26">
        <f t="shared" si="5"/>
        <v>99.183053444755814</v>
      </c>
      <c r="N19" s="27">
        <f t="shared" si="6"/>
        <v>-180228.46000000089</v>
      </c>
    </row>
    <row r="20" spans="1:14" ht="120" hidden="1" outlineLevel="4">
      <c r="A20" s="29" t="s">
        <v>12</v>
      </c>
      <c r="B20" s="31" t="s">
        <v>13</v>
      </c>
      <c r="C20" s="25"/>
      <c r="D20" s="25">
        <v>0</v>
      </c>
      <c r="E20" s="25">
        <v>0</v>
      </c>
      <c r="F20" s="25">
        <v>-3212.01</v>
      </c>
      <c r="G20" s="20">
        <f t="shared" si="8"/>
        <v>-6.5067250855923339E-4</v>
      </c>
      <c r="H20" s="24">
        <f t="shared" si="10"/>
        <v>-4.1665441823885221E-3</v>
      </c>
      <c r="I20" s="26" t="e">
        <f t="shared" si="1"/>
        <v>#DIV/0!</v>
      </c>
      <c r="J20" s="27">
        <f t="shared" si="2"/>
        <v>-3212.01</v>
      </c>
      <c r="K20" s="26" t="e">
        <f t="shared" si="3"/>
        <v>#DIV/0!</v>
      </c>
      <c r="L20" s="27">
        <f t="shared" si="4"/>
        <v>-3212.01</v>
      </c>
      <c r="M20" s="26" t="e">
        <f t="shared" si="5"/>
        <v>#DIV/0!</v>
      </c>
      <c r="N20" s="27">
        <f t="shared" si="6"/>
        <v>-3212.01</v>
      </c>
    </row>
    <row r="21" spans="1:14" ht="120" hidden="1" outlineLevel="7">
      <c r="A21" s="29" t="s">
        <v>12</v>
      </c>
      <c r="B21" s="31" t="s">
        <v>13</v>
      </c>
      <c r="C21" s="25"/>
      <c r="D21" s="25">
        <v>0</v>
      </c>
      <c r="E21" s="25">
        <v>0</v>
      </c>
      <c r="F21" s="25">
        <v>-3212.01</v>
      </c>
      <c r="G21" s="20">
        <f t="shared" si="8"/>
        <v>-6.5067250855923339E-4</v>
      </c>
      <c r="H21" s="24">
        <f t="shared" si="10"/>
        <v>-4.1665441823885221E-3</v>
      </c>
      <c r="I21" s="26" t="e">
        <f t="shared" si="1"/>
        <v>#DIV/0!</v>
      </c>
      <c r="J21" s="27">
        <f t="shared" si="2"/>
        <v>-3212.01</v>
      </c>
      <c r="K21" s="26" t="e">
        <f t="shared" si="3"/>
        <v>#DIV/0!</v>
      </c>
      <c r="L21" s="27">
        <f t="shared" si="4"/>
        <v>-3212.01</v>
      </c>
      <c r="M21" s="26" t="e">
        <f t="shared" si="5"/>
        <v>#DIV/0!</v>
      </c>
      <c r="N21" s="27">
        <f t="shared" si="6"/>
        <v>-3212.01</v>
      </c>
    </row>
    <row r="22" spans="1:14" ht="156" hidden="1" outlineLevel="4">
      <c r="A22" s="29" t="s">
        <v>14</v>
      </c>
      <c r="B22" s="31" t="s">
        <v>15</v>
      </c>
      <c r="C22" s="25"/>
      <c r="D22" s="25">
        <v>0</v>
      </c>
      <c r="E22" s="25">
        <v>0</v>
      </c>
      <c r="F22" s="25">
        <v>6015.85</v>
      </c>
      <c r="G22" s="20">
        <f t="shared" si="8"/>
        <v>1.2186600323834808E-3</v>
      </c>
      <c r="H22" s="24">
        <f t="shared" si="10"/>
        <v>7.8036197955865614E-3</v>
      </c>
      <c r="I22" s="26" t="e">
        <f t="shared" si="1"/>
        <v>#DIV/0!</v>
      </c>
      <c r="J22" s="27">
        <f t="shared" si="2"/>
        <v>6015.85</v>
      </c>
      <c r="K22" s="26" t="e">
        <f t="shared" si="3"/>
        <v>#DIV/0!</v>
      </c>
      <c r="L22" s="27">
        <f t="shared" si="4"/>
        <v>6015.85</v>
      </c>
      <c r="M22" s="26" t="e">
        <f t="shared" si="5"/>
        <v>#DIV/0!</v>
      </c>
      <c r="N22" s="27">
        <f t="shared" si="6"/>
        <v>6015.85</v>
      </c>
    </row>
    <row r="23" spans="1:14" ht="156" hidden="1" outlineLevel="7">
      <c r="A23" s="29" t="s">
        <v>14</v>
      </c>
      <c r="B23" s="31" t="s">
        <v>15</v>
      </c>
      <c r="C23" s="25"/>
      <c r="D23" s="25">
        <v>0</v>
      </c>
      <c r="E23" s="25">
        <v>0</v>
      </c>
      <c r="F23" s="25">
        <v>6015.85</v>
      </c>
      <c r="G23" s="20">
        <f t="shared" si="8"/>
        <v>1.2186600323834808E-3</v>
      </c>
      <c r="H23" s="24">
        <f t="shared" si="10"/>
        <v>7.8036197955865614E-3</v>
      </c>
      <c r="I23" s="26" t="e">
        <f t="shared" si="1"/>
        <v>#DIV/0!</v>
      </c>
      <c r="J23" s="27">
        <f t="shared" si="2"/>
        <v>6015.85</v>
      </c>
      <c r="K23" s="26" t="e">
        <f t="shared" si="3"/>
        <v>#DIV/0!</v>
      </c>
      <c r="L23" s="27">
        <f t="shared" si="4"/>
        <v>6015.85</v>
      </c>
      <c r="M23" s="26" t="e">
        <f t="shared" si="5"/>
        <v>#DIV/0!</v>
      </c>
      <c r="N23" s="27">
        <f t="shared" si="6"/>
        <v>6015.85</v>
      </c>
    </row>
    <row r="24" spans="1:14" ht="180" hidden="1" outlineLevel="3">
      <c r="A24" s="29" t="s">
        <v>16</v>
      </c>
      <c r="B24" s="31" t="s">
        <v>17</v>
      </c>
      <c r="C24" s="25"/>
      <c r="D24" s="25">
        <v>0</v>
      </c>
      <c r="E24" s="25">
        <v>29807.22</v>
      </c>
      <c r="F24" s="25">
        <v>30477.22</v>
      </c>
      <c r="G24" s="20">
        <f t="shared" si="8"/>
        <v>6.1739188829772126E-3</v>
      </c>
      <c r="H24" s="24">
        <f t="shared" si="10"/>
        <v>3.9534336345894046E-2</v>
      </c>
      <c r="I24" s="26" t="e">
        <f t="shared" si="1"/>
        <v>#DIV/0!</v>
      </c>
      <c r="J24" s="27">
        <f t="shared" si="2"/>
        <v>30477.22</v>
      </c>
      <c r="K24" s="26" t="e">
        <f t="shared" si="3"/>
        <v>#DIV/0!</v>
      </c>
      <c r="L24" s="27">
        <f t="shared" si="4"/>
        <v>30477.22</v>
      </c>
      <c r="M24" s="26">
        <f t="shared" si="5"/>
        <v>102.24777755188173</v>
      </c>
      <c r="N24" s="27">
        <f t="shared" si="6"/>
        <v>670</v>
      </c>
    </row>
    <row r="25" spans="1:14" ht="228" hidden="1" outlineLevel="4">
      <c r="A25" s="29" t="s">
        <v>18</v>
      </c>
      <c r="B25" s="31" t="s">
        <v>19</v>
      </c>
      <c r="C25" s="25"/>
      <c r="D25" s="25">
        <v>0</v>
      </c>
      <c r="E25" s="25">
        <v>29807.22</v>
      </c>
      <c r="F25" s="25">
        <v>28466.959999999999</v>
      </c>
      <c r="G25" s="20">
        <f t="shared" si="8"/>
        <v>5.7666907245791117E-3</v>
      </c>
      <c r="H25" s="24">
        <f t="shared" si="10"/>
        <v>3.6926674131863464E-2</v>
      </c>
      <c r="I25" s="26" t="e">
        <f t="shared" si="1"/>
        <v>#DIV/0!</v>
      </c>
      <c r="J25" s="27">
        <f t="shared" si="2"/>
        <v>28466.959999999999</v>
      </c>
      <c r="K25" s="26" t="e">
        <f t="shared" si="3"/>
        <v>#DIV/0!</v>
      </c>
      <c r="L25" s="27">
        <f t="shared" si="4"/>
        <v>28466.959999999999</v>
      </c>
      <c r="M25" s="26">
        <f t="shared" si="5"/>
        <v>95.503572624350738</v>
      </c>
      <c r="N25" s="27">
        <f t="shared" si="6"/>
        <v>-1340.260000000002</v>
      </c>
    </row>
    <row r="26" spans="1:14" ht="228" hidden="1" outlineLevel="7">
      <c r="A26" s="29" t="s">
        <v>18</v>
      </c>
      <c r="B26" s="31" t="s">
        <v>19</v>
      </c>
      <c r="C26" s="25"/>
      <c r="D26" s="25">
        <v>0</v>
      </c>
      <c r="E26" s="25">
        <v>29807.22</v>
      </c>
      <c r="F26" s="25">
        <v>28466.959999999999</v>
      </c>
      <c r="G26" s="20">
        <f t="shared" si="8"/>
        <v>5.7666907245791117E-3</v>
      </c>
      <c r="H26" s="24">
        <f t="shared" si="10"/>
        <v>3.6926674131863464E-2</v>
      </c>
      <c r="I26" s="26" t="e">
        <f t="shared" si="1"/>
        <v>#DIV/0!</v>
      </c>
      <c r="J26" s="27">
        <f t="shared" si="2"/>
        <v>28466.959999999999</v>
      </c>
      <c r="K26" s="26" t="e">
        <f t="shared" si="3"/>
        <v>#DIV/0!</v>
      </c>
      <c r="L26" s="27">
        <f t="shared" si="4"/>
        <v>28466.959999999999</v>
      </c>
      <c r="M26" s="26">
        <f t="shared" si="5"/>
        <v>95.503572624350738</v>
      </c>
      <c r="N26" s="27">
        <f t="shared" si="6"/>
        <v>-1340.260000000002</v>
      </c>
    </row>
    <row r="27" spans="1:14" ht="192" hidden="1" outlineLevel="4">
      <c r="A27" s="29" t="s">
        <v>20</v>
      </c>
      <c r="B27" s="31" t="s">
        <v>21</v>
      </c>
      <c r="C27" s="25"/>
      <c r="D27" s="25">
        <v>0</v>
      </c>
      <c r="E27" s="25">
        <v>0</v>
      </c>
      <c r="F27" s="25">
        <v>0.26</v>
      </c>
      <c r="G27" s="20">
        <f t="shared" si="8"/>
        <v>5.2669466229993264E-8</v>
      </c>
      <c r="H27" s="24">
        <f t="shared" si="10"/>
        <v>3.3726591368676182E-7</v>
      </c>
      <c r="I27" s="26" t="e">
        <f t="shared" si="1"/>
        <v>#DIV/0!</v>
      </c>
      <c r="J27" s="27">
        <f t="shared" si="2"/>
        <v>0.26</v>
      </c>
      <c r="K27" s="26" t="e">
        <f t="shared" si="3"/>
        <v>#DIV/0!</v>
      </c>
      <c r="L27" s="27">
        <f t="shared" si="4"/>
        <v>0.26</v>
      </c>
      <c r="M27" s="26" t="e">
        <f t="shared" si="5"/>
        <v>#DIV/0!</v>
      </c>
      <c r="N27" s="27">
        <f t="shared" si="6"/>
        <v>0.26</v>
      </c>
    </row>
    <row r="28" spans="1:14" ht="192" hidden="1" outlineLevel="7">
      <c r="A28" s="29" t="s">
        <v>20</v>
      </c>
      <c r="B28" s="31" t="s">
        <v>21</v>
      </c>
      <c r="C28" s="25"/>
      <c r="D28" s="25">
        <v>0</v>
      </c>
      <c r="E28" s="25">
        <v>0</v>
      </c>
      <c r="F28" s="25">
        <v>0.26</v>
      </c>
      <c r="G28" s="20">
        <f t="shared" si="8"/>
        <v>5.2669466229993264E-8</v>
      </c>
      <c r="H28" s="24">
        <f t="shared" si="10"/>
        <v>3.3726591368676182E-7</v>
      </c>
      <c r="I28" s="26" t="e">
        <f t="shared" si="1"/>
        <v>#DIV/0!</v>
      </c>
      <c r="J28" s="27">
        <f t="shared" si="2"/>
        <v>0.26</v>
      </c>
      <c r="K28" s="26" t="e">
        <f t="shared" si="3"/>
        <v>#DIV/0!</v>
      </c>
      <c r="L28" s="27">
        <f t="shared" si="4"/>
        <v>0.26</v>
      </c>
      <c r="M28" s="26" t="e">
        <f t="shared" si="5"/>
        <v>#DIV/0!</v>
      </c>
      <c r="N28" s="27">
        <f t="shared" si="6"/>
        <v>0.26</v>
      </c>
    </row>
    <row r="29" spans="1:14" ht="228" hidden="1" outlineLevel="4">
      <c r="A29" s="29" t="s">
        <v>22</v>
      </c>
      <c r="B29" s="31" t="s">
        <v>23</v>
      </c>
      <c r="C29" s="25"/>
      <c r="D29" s="25">
        <v>0</v>
      </c>
      <c r="E29" s="25">
        <v>0</v>
      </c>
      <c r="F29" s="25">
        <v>2010</v>
      </c>
      <c r="G29" s="20">
        <f t="shared" si="8"/>
        <v>4.0717548893187097E-4</v>
      </c>
      <c r="H29" s="24">
        <f t="shared" si="10"/>
        <v>2.6073249481168895E-3</v>
      </c>
      <c r="I29" s="26" t="e">
        <f t="shared" si="1"/>
        <v>#DIV/0!</v>
      </c>
      <c r="J29" s="27">
        <f t="shared" si="2"/>
        <v>2010</v>
      </c>
      <c r="K29" s="26" t="e">
        <f t="shared" si="3"/>
        <v>#DIV/0!</v>
      </c>
      <c r="L29" s="27">
        <f t="shared" si="4"/>
        <v>2010</v>
      </c>
      <c r="M29" s="26" t="e">
        <f t="shared" si="5"/>
        <v>#DIV/0!</v>
      </c>
      <c r="N29" s="27">
        <f t="shared" si="6"/>
        <v>2010</v>
      </c>
    </row>
    <row r="30" spans="1:14" ht="228" hidden="1" outlineLevel="7">
      <c r="A30" s="29" t="s">
        <v>22</v>
      </c>
      <c r="B30" s="31" t="s">
        <v>23</v>
      </c>
      <c r="C30" s="25"/>
      <c r="D30" s="25">
        <v>0</v>
      </c>
      <c r="E30" s="25">
        <v>0</v>
      </c>
      <c r="F30" s="25">
        <v>2010</v>
      </c>
      <c r="G30" s="20">
        <f t="shared" si="8"/>
        <v>4.0717548893187097E-4</v>
      </c>
      <c r="H30" s="24">
        <f t="shared" si="10"/>
        <v>2.6073249481168895E-3</v>
      </c>
      <c r="I30" s="26" t="e">
        <f t="shared" si="1"/>
        <v>#DIV/0!</v>
      </c>
      <c r="J30" s="27">
        <f t="shared" si="2"/>
        <v>2010</v>
      </c>
      <c r="K30" s="26" t="e">
        <f t="shared" si="3"/>
        <v>#DIV/0!</v>
      </c>
      <c r="L30" s="27">
        <f t="shared" si="4"/>
        <v>2010</v>
      </c>
      <c r="M30" s="26" t="e">
        <f t="shared" si="5"/>
        <v>#DIV/0!</v>
      </c>
      <c r="N30" s="27">
        <f t="shared" si="6"/>
        <v>2010</v>
      </c>
    </row>
    <row r="31" spans="1:14" ht="72" hidden="1" outlineLevel="3">
      <c r="A31" s="29" t="s">
        <v>24</v>
      </c>
      <c r="B31" s="30" t="s">
        <v>25</v>
      </c>
      <c r="C31" s="25"/>
      <c r="D31" s="25">
        <v>160000</v>
      </c>
      <c r="E31" s="25">
        <v>127232.78</v>
      </c>
      <c r="F31" s="25">
        <v>102402.82</v>
      </c>
      <c r="G31" s="20">
        <f t="shared" si="8"/>
        <v>2.074423796094646E-2</v>
      </c>
      <c r="H31" s="24">
        <f t="shared" si="10"/>
        <v>0.13283454096692696</v>
      </c>
      <c r="I31" s="26" t="e">
        <f t="shared" si="1"/>
        <v>#DIV/0!</v>
      </c>
      <c r="J31" s="27">
        <f t="shared" si="2"/>
        <v>102402.82</v>
      </c>
      <c r="K31" s="26">
        <f t="shared" si="3"/>
        <v>64.001762499999998</v>
      </c>
      <c r="L31" s="27">
        <f t="shared" si="4"/>
        <v>-57597.179999999993</v>
      </c>
      <c r="M31" s="26">
        <f t="shared" si="5"/>
        <v>80.484620394209742</v>
      </c>
      <c r="N31" s="27">
        <f t="shared" si="6"/>
        <v>-24829.959999999992</v>
      </c>
    </row>
    <row r="32" spans="1:14" ht="120" hidden="1" outlineLevel="4">
      <c r="A32" s="29" t="s">
        <v>26</v>
      </c>
      <c r="B32" s="30" t="s">
        <v>27</v>
      </c>
      <c r="C32" s="25"/>
      <c r="D32" s="25">
        <v>160000</v>
      </c>
      <c r="E32" s="25">
        <v>127232.78</v>
      </c>
      <c r="F32" s="25">
        <v>99889.29</v>
      </c>
      <c r="G32" s="20">
        <f t="shared" si="8"/>
        <v>2.0235059947665397E-2</v>
      </c>
      <c r="H32" s="24">
        <f t="shared" si="10"/>
        <v>0.129574048689892</v>
      </c>
      <c r="I32" s="26" t="e">
        <f t="shared" si="1"/>
        <v>#DIV/0!</v>
      </c>
      <c r="J32" s="27">
        <f t="shared" si="2"/>
        <v>99889.29</v>
      </c>
      <c r="K32" s="26">
        <f t="shared" si="3"/>
        <v>62.430806249999989</v>
      </c>
      <c r="L32" s="27">
        <f t="shared" si="4"/>
        <v>-60110.710000000006</v>
      </c>
      <c r="M32" s="26">
        <f t="shared" si="5"/>
        <v>78.509083901177036</v>
      </c>
      <c r="N32" s="27">
        <f t="shared" si="6"/>
        <v>-27343.490000000005</v>
      </c>
    </row>
    <row r="33" spans="1:14" ht="120" hidden="1" outlineLevel="7">
      <c r="A33" s="29" t="s">
        <v>26</v>
      </c>
      <c r="B33" s="30" t="s">
        <v>27</v>
      </c>
      <c r="C33" s="25"/>
      <c r="D33" s="25">
        <v>160000</v>
      </c>
      <c r="E33" s="25">
        <v>127232.78</v>
      </c>
      <c r="F33" s="25">
        <v>99889.29</v>
      </c>
      <c r="G33" s="20">
        <f t="shared" si="8"/>
        <v>2.0235059947665397E-2</v>
      </c>
      <c r="H33" s="24">
        <f t="shared" si="10"/>
        <v>0.129574048689892</v>
      </c>
      <c r="I33" s="26" t="e">
        <f t="shared" si="1"/>
        <v>#DIV/0!</v>
      </c>
      <c r="J33" s="27">
        <f t="shared" si="2"/>
        <v>99889.29</v>
      </c>
      <c r="K33" s="26">
        <f t="shared" si="3"/>
        <v>62.430806249999989</v>
      </c>
      <c r="L33" s="27">
        <f t="shared" si="4"/>
        <v>-60110.710000000006</v>
      </c>
      <c r="M33" s="26">
        <f t="shared" si="5"/>
        <v>78.509083901177036</v>
      </c>
      <c r="N33" s="27">
        <f t="shared" si="6"/>
        <v>-27343.490000000005</v>
      </c>
    </row>
    <row r="34" spans="1:14" ht="84" hidden="1" outlineLevel="4">
      <c r="A34" s="29" t="s">
        <v>28</v>
      </c>
      <c r="B34" s="30" t="s">
        <v>29</v>
      </c>
      <c r="C34" s="25"/>
      <c r="D34" s="25">
        <v>0</v>
      </c>
      <c r="E34" s="25">
        <v>0</v>
      </c>
      <c r="F34" s="25">
        <v>1946.04</v>
      </c>
      <c r="G34" s="20">
        <f t="shared" si="8"/>
        <v>3.9421880023929264E-4</v>
      </c>
      <c r="H34" s="24">
        <f t="shared" si="10"/>
        <v>2.5243575333499459E-3</v>
      </c>
      <c r="I34" s="26" t="e">
        <f t="shared" si="1"/>
        <v>#DIV/0!</v>
      </c>
      <c r="J34" s="27">
        <f t="shared" si="2"/>
        <v>1946.04</v>
      </c>
      <c r="K34" s="26" t="e">
        <f t="shared" si="3"/>
        <v>#DIV/0!</v>
      </c>
      <c r="L34" s="27">
        <f t="shared" si="4"/>
        <v>1946.04</v>
      </c>
      <c r="M34" s="26" t="e">
        <f t="shared" si="5"/>
        <v>#DIV/0!</v>
      </c>
      <c r="N34" s="27">
        <f t="shared" si="6"/>
        <v>1946.04</v>
      </c>
    </row>
    <row r="35" spans="1:14" ht="84" hidden="1" outlineLevel="7">
      <c r="A35" s="29" t="s">
        <v>28</v>
      </c>
      <c r="B35" s="30" t="s">
        <v>29</v>
      </c>
      <c r="C35" s="25"/>
      <c r="D35" s="25">
        <v>0</v>
      </c>
      <c r="E35" s="25">
        <v>0</v>
      </c>
      <c r="F35" s="25">
        <v>1946.04</v>
      </c>
      <c r="G35" s="20">
        <f t="shared" si="8"/>
        <v>3.9421880023929264E-4</v>
      </c>
      <c r="H35" s="24">
        <f t="shared" si="10"/>
        <v>2.5243575333499459E-3</v>
      </c>
      <c r="I35" s="26" t="e">
        <f t="shared" si="1"/>
        <v>#DIV/0!</v>
      </c>
      <c r="J35" s="27">
        <f t="shared" si="2"/>
        <v>1946.04</v>
      </c>
      <c r="K35" s="26" t="e">
        <f t="shared" si="3"/>
        <v>#DIV/0!</v>
      </c>
      <c r="L35" s="27">
        <f t="shared" si="4"/>
        <v>1946.04</v>
      </c>
      <c r="M35" s="26" t="e">
        <f t="shared" si="5"/>
        <v>#DIV/0!</v>
      </c>
      <c r="N35" s="27">
        <f t="shared" si="6"/>
        <v>1946.04</v>
      </c>
    </row>
    <row r="36" spans="1:14" ht="120" hidden="1" outlineLevel="4">
      <c r="A36" s="29" t="s">
        <v>30</v>
      </c>
      <c r="B36" s="30" t="s">
        <v>31</v>
      </c>
      <c r="C36" s="25"/>
      <c r="D36" s="25">
        <v>0</v>
      </c>
      <c r="E36" s="25">
        <v>0</v>
      </c>
      <c r="F36" s="25">
        <v>567.49</v>
      </c>
      <c r="G36" s="20">
        <f t="shared" si="8"/>
        <v>1.149592130417649E-4</v>
      </c>
      <c r="H36" s="24">
        <f t="shared" si="10"/>
        <v>7.3613474368500176E-4</v>
      </c>
      <c r="I36" s="26" t="e">
        <f t="shared" si="1"/>
        <v>#DIV/0!</v>
      </c>
      <c r="J36" s="27">
        <f t="shared" si="2"/>
        <v>567.49</v>
      </c>
      <c r="K36" s="26" t="e">
        <f t="shared" si="3"/>
        <v>#DIV/0!</v>
      </c>
      <c r="L36" s="27">
        <f t="shared" si="4"/>
        <v>567.49</v>
      </c>
      <c r="M36" s="26" t="e">
        <f t="shared" si="5"/>
        <v>#DIV/0!</v>
      </c>
      <c r="N36" s="27">
        <f t="shared" si="6"/>
        <v>567.49</v>
      </c>
    </row>
    <row r="37" spans="1:14" ht="120" hidden="1" outlineLevel="7">
      <c r="A37" s="29" t="s">
        <v>30</v>
      </c>
      <c r="B37" s="30" t="s">
        <v>31</v>
      </c>
      <c r="C37" s="25"/>
      <c r="D37" s="25">
        <v>0</v>
      </c>
      <c r="E37" s="25">
        <v>0</v>
      </c>
      <c r="F37" s="25">
        <v>567.49</v>
      </c>
      <c r="G37" s="20">
        <f t="shared" si="8"/>
        <v>1.149592130417649E-4</v>
      </c>
      <c r="H37" s="24">
        <f t="shared" si="10"/>
        <v>7.3613474368500176E-4</v>
      </c>
      <c r="I37" s="26" t="e">
        <f t="shared" si="1"/>
        <v>#DIV/0!</v>
      </c>
      <c r="J37" s="27">
        <f t="shared" si="2"/>
        <v>567.49</v>
      </c>
      <c r="K37" s="26" t="e">
        <f t="shared" si="3"/>
        <v>#DIV/0!</v>
      </c>
      <c r="L37" s="27">
        <f t="shared" si="4"/>
        <v>567.49</v>
      </c>
      <c r="M37" s="26" t="e">
        <f t="shared" si="5"/>
        <v>#DIV/0!</v>
      </c>
      <c r="N37" s="27">
        <f t="shared" si="6"/>
        <v>567.49</v>
      </c>
    </row>
    <row r="38" spans="1:14" ht="132" hidden="1" outlineLevel="3">
      <c r="A38" s="29" t="s">
        <v>32</v>
      </c>
      <c r="B38" s="31" t="s">
        <v>33</v>
      </c>
      <c r="C38" s="25"/>
      <c r="D38" s="25">
        <v>0</v>
      </c>
      <c r="E38" s="25">
        <v>2960</v>
      </c>
      <c r="F38" s="25">
        <v>3700</v>
      </c>
      <c r="G38" s="20">
        <f t="shared" si="8"/>
        <v>7.4952701942682717E-4</v>
      </c>
      <c r="H38" s="24">
        <f t="shared" si="10"/>
        <v>4.7995533870808411E-3</v>
      </c>
      <c r="I38" s="26" t="e">
        <f t="shared" si="1"/>
        <v>#DIV/0!</v>
      </c>
      <c r="J38" s="27">
        <f t="shared" si="2"/>
        <v>3700</v>
      </c>
      <c r="K38" s="26" t="e">
        <f t="shared" si="3"/>
        <v>#DIV/0!</v>
      </c>
      <c r="L38" s="27">
        <f t="shared" si="4"/>
        <v>3700</v>
      </c>
      <c r="M38" s="26">
        <f t="shared" si="5"/>
        <v>125</v>
      </c>
      <c r="N38" s="27">
        <f t="shared" si="6"/>
        <v>740</v>
      </c>
    </row>
    <row r="39" spans="1:14" ht="180" hidden="1" outlineLevel="4">
      <c r="A39" s="29" t="s">
        <v>34</v>
      </c>
      <c r="B39" s="31" t="s">
        <v>35</v>
      </c>
      <c r="C39" s="25"/>
      <c r="D39" s="25">
        <v>0</v>
      </c>
      <c r="E39" s="25">
        <v>2960</v>
      </c>
      <c r="F39" s="25">
        <v>3700</v>
      </c>
      <c r="G39" s="20">
        <f t="shared" si="8"/>
        <v>7.4952701942682717E-4</v>
      </c>
      <c r="H39" s="24">
        <f t="shared" si="10"/>
        <v>4.7995533870808411E-3</v>
      </c>
      <c r="I39" s="26" t="e">
        <f t="shared" si="1"/>
        <v>#DIV/0!</v>
      </c>
      <c r="J39" s="27">
        <f t="shared" si="2"/>
        <v>3700</v>
      </c>
      <c r="K39" s="26" t="e">
        <f t="shared" si="3"/>
        <v>#DIV/0!</v>
      </c>
      <c r="L39" s="27">
        <f t="shared" si="4"/>
        <v>3700</v>
      </c>
      <c r="M39" s="26">
        <f t="shared" si="5"/>
        <v>125</v>
      </c>
      <c r="N39" s="27">
        <f t="shared" si="6"/>
        <v>740</v>
      </c>
    </row>
    <row r="40" spans="1:14" ht="180" hidden="1" outlineLevel="7">
      <c r="A40" s="29" t="s">
        <v>34</v>
      </c>
      <c r="B40" s="31" t="s">
        <v>35</v>
      </c>
      <c r="C40" s="25"/>
      <c r="D40" s="25">
        <v>0</v>
      </c>
      <c r="E40" s="25">
        <v>2960</v>
      </c>
      <c r="F40" s="25">
        <v>3700</v>
      </c>
      <c r="G40" s="20">
        <f t="shared" si="8"/>
        <v>7.4952701942682717E-4</v>
      </c>
      <c r="H40" s="24">
        <f t="shared" si="10"/>
        <v>4.7995533870808411E-3</v>
      </c>
      <c r="I40" s="26" t="e">
        <f t="shared" si="1"/>
        <v>#DIV/0!</v>
      </c>
      <c r="J40" s="27">
        <f t="shared" si="2"/>
        <v>3700</v>
      </c>
      <c r="K40" s="26" t="e">
        <f t="shared" si="3"/>
        <v>#DIV/0!</v>
      </c>
      <c r="L40" s="27">
        <f t="shared" si="4"/>
        <v>3700</v>
      </c>
      <c r="M40" s="26">
        <f t="shared" si="5"/>
        <v>125</v>
      </c>
      <c r="N40" s="27">
        <f t="shared" si="6"/>
        <v>740</v>
      </c>
    </row>
    <row r="41" spans="1:14" s="11" customFormat="1" ht="48" outlineLevel="1" collapsed="1">
      <c r="A41" s="5" t="s">
        <v>36</v>
      </c>
      <c r="B41" s="28" t="s">
        <v>501</v>
      </c>
      <c r="C41" s="23">
        <v>8434932.9199999999</v>
      </c>
      <c r="D41" s="23">
        <v>7997000</v>
      </c>
      <c r="E41" s="23">
        <v>7997000</v>
      </c>
      <c r="F41" s="23">
        <v>7937377.3799999999</v>
      </c>
      <c r="G41" s="20">
        <f t="shared" si="8"/>
        <v>1.6079131918100862</v>
      </c>
      <c r="H41" s="24">
        <f t="shared" si="10"/>
        <v>10.296180132085906</v>
      </c>
      <c r="I41" s="21">
        <f t="shared" si="1"/>
        <v>94.101250777937423</v>
      </c>
      <c r="J41" s="22">
        <f t="shared" si="2"/>
        <v>-497555.54000000004</v>
      </c>
      <c r="K41" s="21">
        <f t="shared" si="3"/>
        <v>99.25443766412404</v>
      </c>
      <c r="L41" s="22">
        <f t="shared" si="4"/>
        <v>-59622.620000000112</v>
      </c>
      <c r="M41" s="21">
        <f t="shared" si="5"/>
        <v>99.25443766412404</v>
      </c>
      <c r="N41" s="22">
        <f t="shared" si="6"/>
        <v>-59622.620000000112</v>
      </c>
    </row>
    <row r="42" spans="1:14" ht="48" hidden="1" outlineLevel="2">
      <c r="A42" s="29" t="s">
        <v>37</v>
      </c>
      <c r="B42" s="30" t="s">
        <v>38</v>
      </c>
      <c r="C42" s="25"/>
      <c r="D42" s="25">
        <v>7997000</v>
      </c>
      <c r="E42" s="25">
        <v>7997000</v>
      </c>
      <c r="F42" s="25">
        <v>7937377.3799999999</v>
      </c>
      <c r="G42" s="20">
        <f t="shared" si="8"/>
        <v>1.6079131918100862</v>
      </c>
      <c r="H42" s="24">
        <f t="shared" si="10"/>
        <v>10.296180132085906</v>
      </c>
      <c r="I42" s="26" t="e">
        <f t="shared" si="1"/>
        <v>#DIV/0!</v>
      </c>
      <c r="J42" s="27">
        <f t="shared" si="2"/>
        <v>7937377.3799999999</v>
      </c>
      <c r="K42" s="26">
        <f t="shared" si="3"/>
        <v>99.25443766412404</v>
      </c>
      <c r="L42" s="27">
        <f t="shared" si="4"/>
        <v>-59622.620000000112</v>
      </c>
      <c r="M42" s="26">
        <f t="shared" si="5"/>
        <v>99.25443766412404</v>
      </c>
      <c r="N42" s="27">
        <f t="shared" si="6"/>
        <v>-59622.620000000112</v>
      </c>
    </row>
    <row r="43" spans="1:14" ht="120" hidden="1" outlineLevel="3">
      <c r="A43" s="29" t="s">
        <v>39</v>
      </c>
      <c r="B43" s="30" t="s">
        <v>40</v>
      </c>
      <c r="C43" s="25"/>
      <c r="D43" s="25">
        <v>3614000</v>
      </c>
      <c r="E43" s="25">
        <v>3614000</v>
      </c>
      <c r="F43" s="25">
        <v>3661018.12</v>
      </c>
      <c r="G43" s="20">
        <f t="shared" si="8"/>
        <v>0.74163027014897465</v>
      </c>
      <c r="H43" s="24">
        <f t="shared" si="10"/>
        <v>4.7489870048676579</v>
      </c>
      <c r="I43" s="26" t="e">
        <f t="shared" si="1"/>
        <v>#DIV/0!</v>
      </c>
      <c r="J43" s="27">
        <f t="shared" si="2"/>
        <v>3661018.12</v>
      </c>
      <c r="K43" s="26">
        <f t="shared" si="3"/>
        <v>101.30099944659656</v>
      </c>
      <c r="L43" s="27">
        <f t="shared" si="4"/>
        <v>47018.120000000112</v>
      </c>
      <c r="M43" s="26">
        <f t="shared" si="5"/>
        <v>101.30099944659656</v>
      </c>
      <c r="N43" s="27">
        <f t="shared" si="6"/>
        <v>47018.120000000112</v>
      </c>
    </row>
    <row r="44" spans="1:14" ht="180" hidden="1" outlineLevel="4">
      <c r="A44" s="29" t="s">
        <v>41</v>
      </c>
      <c r="B44" s="31" t="s">
        <v>42</v>
      </c>
      <c r="C44" s="25"/>
      <c r="D44" s="25">
        <v>3614000</v>
      </c>
      <c r="E44" s="25">
        <v>3614000</v>
      </c>
      <c r="F44" s="25">
        <v>3661018.12</v>
      </c>
      <c r="G44" s="20">
        <f t="shared" si="8"/>
        <v>0.74163027014897465</v>
      </c>
      <c r="H44" s="24">
        <f t="shared" si="10"/>
        <v>4.7489870048676579</v>
      </c>
      <c r="I44" s="26" t="e">
        <f t="shared" ref="I44:I75" si="12">F44/C44*100</f>
        <v>#DIV/0!</v>
      </c>
      <c r="J44" s="27">
        <f t="shared" si="2"/>
        <v>3661018.12</v>
      </c>
      <c r="K44" s="26">
        <f t="shared" si="3"/>
        <v>101.30099944659656</v>
      </c>
      <c r="L44" s="27">
        <f t="shared" si="4"/>
        <v>47018.120000000112</v>
      </c>
      <c r="M44" s="26">
        <f t="shared" ref="M44:M75" si="13">F44/E44*100</f>
        <v>101.30099944659656</v>
      </c>
      <c r="N44" s="27">
        <f t="shared" si="6"/>
        <v>47018.120000000112</v>
      </c>
    </row>
    <row r="45" spans="1:14" ht="180" hidden="1" outlineLevel="7">
      <c r="A45" s="29" t="s">
        <v>41</v>
      </c>
      <c r="B45" s="31" t="s">
        <v>42</v>
      </c>
      <c r="C45" s="25"/>
      <c r="D45" s="25">
        <v>3614000</v>
      </c>
      <c r="E45" s="25">
        <v>3614000</v>
      </c>
      <c r="F45" s="25">
        <v>3661018.12</v>
      </c>
      <c r="G45" s="20">
        <f t="shared" si="8"/>
        <v>0.74163027014897465</v>
      </c>
      <c r="H45" s="24">
        <f t="shared" si="10"/>
        <v>4.7489870048676579</v>
      </c>
      <c r="I45" s="26" t="e">
        <f t="shared" si="12"/>
        <v>#DIV/0!</v>
      </c>
      <c r="J45" s="27">
        <f t="shared" si="2"/>
        <v>3661018.12</v>
      </c>
      <c r="K45" s="26">
        <f t="shared" si="3"/>
        <v>101.30099944659656</v>
      </c>
      <c r="L45" s="27">
        <f t="shared" si="4"/>
        <v>47018.120000000112</v>
      </c>
      <c r="M45" s="26">
        <f t="shared" si="13"/>
        <v>101.30099944659656</v>
      </c>
      <c r="N45" s="27">
        <f t="shared" si="6"/>
        <v>47018.120000000112</v>
      </c>
    </row>
    <row r="46" spans="1:14" ht="144" hidden="1" outlineLevel="3">
      <c r="A46" s="29" t="s">
        <v>43</v>
      </c>
      <c r="B46" s="31" t="s">
        <v>44</v>
      </c>
      <c r="C46" s="25"/>
      <c r="D46" s="25">
        <v>28000</v>
      </c>
      <c r="E46" s="25">
        <v>28000</v>
      </c>
      <c r="F46" s="25">
        <v>26186.25</v>
      </c>
      <c r="G46" s="20">
        <f t="shared" si="8"/>
        <v>5.3046761925583117E-3</v>
      </c>
      <c r="H46" s="24">
        <f t="shared" si="10"/>
        <v>3.3968190508769106E-2</v>
      </c>
      <c r="I46" s="26" t="e">
        <f t="shared" si="12"/>
        <v>#DIV/0!</v>
      </c>
      <c r="J46" s="27">
        <f t="shared" si="2"/>
        <v>26186.25</v>
      </c>
      <c r="K46" s="26">
        <f t="shared" si="3"/>
        <v>93.522321428571431</v>
      </c>
      <c r="L46" s="27">
        <f t="shared" si="4"/>
        <v>-1813.75</v>
      </c>
      <c r="M46" s="26">
        <f t="shared" si="13"/>
        <v>93.522321428571431</v>
      </c>
      <c r="N46" s="27">
        <f t="shared" si="6"/>
        <v>-1813.75</v>
      </c>
    </row>
    <row r="47" spans="1:14" ht="204" hidden="1" outlineLevel="4">
      <c r="A47" s="29" t="s">
        <v>45</v>
      </c>
      <c r="B47" s="31" t="s">
        <v>46</v>
      </c>
      <c r="C47" s="25"/>
      <c r="D47" s="25">
        <v>28000</v>
      </c>
      <c r="E47" s="25">
        <v>28000</v>
      </c>
      <c r="F47" s="25">
        <v>26186.25</v>
      </c>
      <c r="G47" s="20">
        <f t="shared" si="8"/>
        <v>5.3046761925583117E-3</v>
      </c>
      <c r="H47" s="24">
        <f t="shared" si="10"/>
        <v>3.3968190508769106E-2</v>
      </c>
      <c r="I47" s="26" t="e">
        <f t="shared" si="12"/>
        <v>#DIV/0!</v>
      </c>
      <c r="J47" s="27">
        <f t="shared" si="2"/>
        <v>26186.25</v>
      </c>
      <c r="K47" s="26">
        <f t="shared" si="3"/>
        <v>93.522321428571431</v>
      </c>
      <c r="L47" s="27">
        <f t="shared" si="4"/>
        <v>-1813.75</v>
      </c>
      <c r="M47" s="26">
        <f t="shared" si="13"/>
        <v>93.522321428571431</v>
      </c>
      <c r="N47" s="27">
        <f t="shared" si="6"/>
        <v>-1813.75</v>
      </c>
    </row>
    <row r="48" spans="1:14" ht="204" hidden="1" outlineLevel="7">
      <c r="A48" s="29" t="s">
        <v>45</v>
      </c>
      <c r="B48" s="31" t="s">
        <v>46</v>
      </c>
      <c r="C48" s="25"/>
      <c r="D48" s="25">
        <v>28000</v>
      </c>
      <c r="E48" s="25">
        <v>28000</v>
      </c>
      <c r="F48" s="25">
        <v>26186.25</v>
      </c>
      <c r="G48" s="20">
        <f t="shared" si="8"/>
        <v>5.3046761925583117E-3</v>
      </c>
      <c r="H48" s="24">
        <f t="shared" si="10"/>
        <v>3.3968190508769106E-2</v>
      </c>
      <c r="I48" s="26" t="e">
        <f t="shared" si="12"/>
        <v>#DIV/0!</v>
      </c>
      <c r="J48" s="27">
        <f t="shared" si="2"/>
        <v>26186.25</v>
      </c>
      <c r="K48" s="26">
        <f t="shared" si="3"/>
        <v>93.522321428571431</v>
      </c>
      <c r="L48" s="27">
        <f t="shared" si="4"/>
        <v>-1813.75</v>
      </c>
      <c r="M48" s="26">
        <f t="shared" si="13"/>
        <v>93.522321428571431</v>
      </c>
      <c r="N48" s="27">
        <f t="shared" si="6"/>
        <v>-1813.75</v>
      </c>
    </row>
    <row r="49" spans="1:14" ht="120" hidden="1" outlineLevel="3">
      <c r="A49" s="29" t="s">
        <v>47</v>
      </c>
      <c r="B49" s="30" t="s">
        <v>48</v>
      </c>
      <c r="C49" s="25"/>
      <c r="D49" s="25">
        <v>4998000</v>
      </c>
      <c r="E49" s="25">
        <v>4998000</v>
      </c>
      <c r="F49" s="25">
        <v>4925097.95</v>
      </c>
      <c r="G49" s="20">
        <f t="shared" si="8"/>
        <v>0.99770107752666948</v>
      </c>
      <c r="H49" s="24">
        <f t="shared" si="10"/>
        <v>6.3887217696290302</v>
      </c>
      <c r="I49" s="26" t="e">
        <f t="shared" si="12"/>
        <v>#DIV/0!</v>
      </c>
      <c r="J49" s="27">
        <f t="shared" si="2"/>
        <v>4925097.95</v>
      </c>
      <c r="K49" s="26">
        <f t="shared" si="3"/>
        <v>98.541375550220096</v>
      </c>
      <c r="L49" s="27">
        <f t="shared" si="4"/>
        <v>-72902.049999999814</v>
      </c>
      <c r="M49" s="26">
        <f t="shared" si="13"/>
        <v>98.541375550220096</v>
      </c>
      <c r="N49" s="27">
        <f t="shared" si="6"/>
        <v>-72902.049999999814</v>
      </c>
    </row>
    <row r="50" spans="1:14" ht="180" hidden="1" outlineLevel="4">
      <c r="A50" s="29" t="s">
        <v>49</v>
      </c>
      <c r="B50" s="31" t="s">
        <v>50</v>
      </c>
      <c r="C50" s="25"/>
      <c r="D50" s="25">
        <v>4998000</v>
      </c>
      <c r="E50" s="25">
        <v>4998000</v>
      </c>
      <c r="F50" s="25">
        <v>4925097.95</v>
      </c>
      <c r="G50" s="20">
        <f t="shared" si="8"/>
        <v>0.99770107752666948</v>
      </c>
      <c r="H50" s="24">
        <f t="shared" si="10"/>
        <v>6.3887217696290302</v>
      </c>
      <c r="I50" s="26" t="e">
        <f t="shared" si="12"/>
        <v>#DIV/0!</v>
      </c>
      <c r="J50" s="27">
        <f t="shared" si="2"/>
        <v>4925097.95</v>
      </c>
      <c r="K50" s="26">
        <f t="shared" si="3"/>
        <v>98.541375550220096</v>
      </c>
      <c r="L50" s="27">
        <f t="shared" si="4"/>
        <v>-72902.049999999814</v>
      </c>
      <c r="M50" s="26">
        <f t="shared" si="13"/>
        <v>98.541375550220096</v>
      </c>
      <c r="N50" s="27">
        <f t="shared" si="6"/>
        <v>-72902.049999999814</v>
      </c>
    </row>
    <row r="51" spans="1:14" ht="180" hidden="1" outlineLevel="7">
      <c r="A51" s="29" t="s">
        <v>49</v>
      </c>
      <c r="B51" s="31" t="s">
        <v>50</v>
      </c>
      <c r="C51" s="25"/>
      <c r="D51" s="25">
        <v>4998000</v>
      </c>
      <c r="E51" s="25">
        <v>4998000</v>
      </c>
      <c r="F51" s="25">
        <v>4925097.95</v>
      </c>
      <c r="G51" s="20">
        <f t="shared" si="8"/>
        <v>0.99770107752666948</v>
      </c>
      <c r="H51" s="24">
        <f t="shared" si="10"/>
        <v>6.3887217696290302</v>
      </c>
      <c r="I51" s="26" t="e">
        <f t="shared" si="12"/>
        <v>#DIV/0!</v>
      </c>
      <c r="J51" s="27">
        <f t="shared" si="2"/>
        <v>4925097.95</v>
      </c>
      <c r="K51" s="26">
        <f t="shared" si="3"/>
        <v>98.541375550220096</v>
      </c>
      <c r="L51" s="27">
        <f t="shared" si="4"/>
        <v>-72902.049999999814</v>
      </c>
      <c r="M51" s="26">
        <f t="shared" si="13"/>
        <v>98.541375550220096</v>
      </c>
      <c r="N51" s="27">
        <f t="shared" si="6"/>
        <v>-72902.049999999814</v>
      </c>
    </row>
    <row r="52" spans="1:14" ht="120" hidden="1" outlineLevel="3">
      <c r="A52" s="29" t="s">
        <v>51</v>
      </c>
      <c r="B52" s="30" t="s">
        <v>52</v>
      </c>
      <c r="C52" s="25"/>
      <c r="D52" s="25">
        <v>-643000</v>
      </c>
      <c r="E52" s="25">
        <v>-643000</v>
      </c>
      <c r="F52" s="25">
        <v>-674924.94</v>
      </c>
      <c r="G52" s="20">
        <f t="shared" si="8"/>
        <v>-0.13672283205811625</v>
      </c>
      <c r="H52" s="24">
        <f t="shared" si="10"/>
        <v>-0.87549683291954961</v>
      </c>
      <c r="I52" s="26" t="e">
        <f t="shared" si="12"/>
        <v>#DIV/0!</v>
      </c>
      <c r="J52" s="27">
        <f t="shared" si="2"/>
        <v>-674924.94</v>
      </c>
      <c r="K52" s="26">
        <f t="shared" si="3"/>
        <v>104.96499844479004</v>
      </c>
      <c r="L52" s="27">
        <f t="shared" si="4"/>
        <v>-31924.939999999944</v>
      </c>
      <c r="M52" s="26">
        <f t="shared" si="13"/>
        <v>104.96499844479004</v>
      </c>
      <c r="N52" s="27">
        <f t="shared" si="6"/>
        <v>-31924.939999999944</v>
      </c>
    </row>
    <row r="53" spans="1:14" ht="180" hidden="1" outlineLevel="4">
      <c r="A53" s="29" t="s">
        <v>53</v>
      </c>
      <c r="B53" s="31" t="s">
        <v>54</v>
      </c>
      <c r="C53" s="25"/>
      <c r="D53" s="25">
        <v>-643000</v>
      </c>
      <c r="E53" s="25">
        <v>-643000</v>
      </c>
      <c r="F53" s="25">
        <v>-674924.94</v>
      </c>
      <c r="G53" s="20">
        <f t="shared" si="8"/>
        <v>-0.13672283205811625</v>
      </c>
      <c r="H53" s="24">
        <f t="shared" si="10"/>
        <v>-0.87549683291954961</v>
      </c>
      <c r="I53" s="26" t="e">
        <f t="shared" si="12"/>
        <v>#DIV/0!</v>
      </c>
      <c r="J53" s="27">
        <f t="shared" si="2"/>
        <v>-674924.94</v>
      </c>
      <c r="K53" s="26">
        <f t="shared" si="3"/>
        <v>104.96499844479004</v>
      </c>
      <c r="L53" s="27">
        <f t="shared" si="4"/>
        <v>-31924.939999999944</v>
      </c>
      <c r="M53" s="26">
        <f t="shared" si="13"/>
        <v>104.96499844479004</v>
      </c>
      <c r="N53" s="27">
        <f t="shared" si="6"/>
        <v>-31924.939999999944</v>
      </c>
    </row>
    <row r="54" spans="1:14" ht="180" hidden="1" outlineLevel="7">
      <c r="A54" s="29" t="s">
        <v>53</v>
      </c>
      <c r="B54" s="31" t="s">
        <v>54</v>
      </c>
      <c r="C54" s="25"/>
      <c r="D54" s="25">
        <v>-643000</v>
      </c>
      <c r="E54" s="25">
        <v>-643000</v>
      </c>
      <c r="F54" s="25">
        <v>-674924.94</v>
      </c>
      <c r="G54" s="20">
        <f t="shared" si="8"/>
        <v>-0.13672283205811625</v>
      </c>
      <c r="H54" s="24">
        <f t="shared" si="10"/>
        <v>-0.87549683291954961</v>
      </c>
      <c r="I54" s="26" t="e">
        <f t="shared" si="12"/>
        <v>#DIV/0!</v>
      </c>
      <c r="J54" s="27">
        <f t="shared" si="2"/>
        <v>-674924.94</v>
      </c>
      <c r="K54" s="26">
        <f t="shared" si="3"/>
        <v>104.96499844479004</v>
      </c>
      <c r="L54" s="27">
        <f t="shared" si="4"/>
        <v>-31924.939999999944</v>
      </c>
      <c r="M54" s="26">
        <f t="shared" si="13"/>
        <v>104.96499844479004</v>
      </c>
      <c r="N54" s="27">
        <f t="shared" si="6"/>
        <v>-31924.939999999944</v>
      </c>
    </row>
    <row r="55" spans="1:14" s="11" customFormat="1" ht="24" outlineLevel="1">
      <c r="A55" s="5" t="s">
        <v>55</v>
      </c>
      <c r="B55" s="28" t="s">
        <v>56</v>
      </c>
      <c r="C55" s="23">
        <f>C56+C64+C70</f>
        <v>3053940.97</v>
      </c>
      <c r="D55" s="23">
        <f t="shared" ref="D55:F55" si="14">D56+D64+D70</f>
        <v>255700</v>
      </c>
      <c r="E55" s="23">
        <f t="shared" si="14"/>
        <v>1060866.8599999999</v>
      </c>
      <c r="F55" s="23">
        <f t="shared" si="14"/>
        <v>1151619.55</v>
      </c>
      <c r="G55" s="20">
        <f t="shared" si="8"/>
        <v>0.23328918076355784</v>
      </c>
      <c r="H55" s="24">
        <f t="shared" si="10"/>
        <v>1.4938539221164904</v>
      </c>
      <c r="I55" s="21">
        <f t="shared" si="12"/>
        <v>37.709293051594251</v>
      </c>
      <c r="J55" s="22">
        <f t="shared" si="2"/>
        <v>-1902321.4200000002</v>
      </c>
      <c r="K55" s="21">
        <f t="shared" si="3"/>
        <v>450.37917481423551</v>
      </c>
      <c r="L55" s="22">
        <f t="shared" si="4"/>
        <v>895919.55</v>
      </c>
      <c r="M55" s="21">
        <f t="shared" si="13"/>
        <v>108.55457865843789</v>
      </c>
      <c r="N55" s="22">
        <f t="shared" si="6"/>
        <v>90752.690000000177</v>
      </c>
    </row>
    <row r="56" spans="1:14" ht="27.75" customHeight="1" outlineLevel="2" collapsed="1">
      <c r="A56" s="29" t="s">
        <v>57</v>
      </c>
      <c r="B56" s="30" t="s">
        <v>58</v>
      </c>
      <c r="C56" s="25">
        <v>2920505.99</v>
      </c>
      <c r="D56" s="25">
        <v>0</v>
      </c>
      <c r="E56" s="25">
        <v>603850.34</v>
      </c>
      <c r="F56" s="25">
        <v>622564.75</v>
      </c>
      <c r="G56" s="36">
        <f t="shared" si="8"/>
        <v>0.12611597336965075</v>
      </c>
      <c r="H56" s="37">
        <f t="shared" si="10"/>
        <v>0.80757642014584796</v>
      </c>
      <c r="I56" s="26">
        <f t="shared" si="12"/>
        <v>21.317016713257964</v>
      </c>
      <c r="J56" s="27">
        <f t="shared" si="2"/>
        <v>-2297941.2400000002</v>
      </c>
      <c r="K56" s="26">
        <v>0</v>
      </c>
      <c r="L56" s="27">
        <f t="shared" si="4"/>
        <v>622564.75</v>
      </c>
      <c r="M56" s="26">
        <f t="shared" si="13"/>
        <v>103.09918017103377</v>
      </c>
      <c r="N56" s="27">
        <f t="shared" si="6"/>
        <v>18714.410000000033</v>
      </c>
    </row>
    <row r="57" spans="1:14" ht="36" hidden="1" outlineLevel="3">
      <c r="A57" s="29" t="s">
        <v>59</v>
      </c>
      <c r="B57" s="30" t="s">
        <v>58</v>
      </c>
      <c r="C57" s="25"/>
      <c r="D57" s="25">
        <v>0</v>
      </c>
      <c r="E57" s="25">
        <v>603850.34</v>
      </c>
      <c r="F57" s="25">
        <v>622564.75</v>
      </c>
      <c r="G57" s="36">
        <f t="shared" si="8"/>
        <v>0.12611597336965075</v>
      </c>
      <c r="H57" s="37">
        <f t="shared" si="10"/>
        <v>0.80757642014584796</v>
      </c>
      <c r="I57" s="26" t="e">
        <f t="shared" si="12"/>
        <v>#DIV/0!</v>
      </c>
      <c r="J57" s="27">
        <f t="shared" si="2"/>
        <v>622564.75</v>
      </c>
      <c r="K57" s="26" t="e">
        <f t="shared" ref="K57:K88" si="15">F57/D57*100</f>
        <v>#DIV/0!</v>
      </c>
      <c r="L57" s="27">
        <f t="shared" si="4"/>
        <v>622564.75</v>
      </c>
      <c r="M57" s="26">
        <f t="shared" si="13"/>
        <v>103.09918017103377</v>
      </c>
      <c r="N57" s="27">
        <f t="shared" si="6"/>
        <v>18714.410000000033</v>
      </c>
    </row>
    <row r="58" spans="1:14" ht="84" hidden="1" outlineLevel="4">
      <c r="A58" s="29" t="s">
        <v>60</v>
      </c>
      <c r="B58" s="30" t="s">
        <v>61</v>
      </c>
      <c r="C58" s="25"/>
      <c r="D58" s="25">
        <v>0</v>
      </c>
      <c r="E58" s="25">
        <v>603850.34</v>
      </c>
      <c r="F58" s="25">
        <v>612235.89</v>
      </c>
      <c r="G58" s="36">
        <f t="shared" si="8"/>
        <v>0.12402360589671103</v>
      </c>
      <c r="H58" s="37">
        <f t="shared" si="10"/>
        <v>0.79417806474106845</v>
      </c>
      <c r="I58" s="26" t="e">
        <f t="shared" si="12"/>
        <v>#DIV/0!</v>
      </c>
      <c r="J58" s="27">
        <f t="shared" si="2"/>
        <v>612235.89</v>
      </c>
      <c r="K58" s="26" t="e">
        <f t="shared" si="15"/>
        <v>#DIV/0!</v>
      </c>
      <c r="L58" s="27">
        <f t="shared" si="4"/>
        <v>612235.89</v>
      </c>
      <c r="M58" s="26">
        <f t="shared" si="13"/>
        <v>101.38868018191395</v>
      </c>
      <c r="N58" s="27">
        <f t="shared" si="6"/>
        <v>8385.5500000000466</v>
      </c>
    </row>
    <row r="59" spans="1:14" ht="84" hidden="1" outlineLevel="7">
      <c r="A59" s="29" t="s">
        <v>60</v>
      </c>
      <c r="B59" s="30" t="s">
        <v>61</v>
      </c>
      <c r="C59" s="25"/>
      <c r="D59" s="25">
        <v>0</v>
      </c>
      <c r="E59" s="25">
        <v>603850.34</v>
      </c>
      <c r="F59" s="25">
        <v>612235.89</v>
      </c>
      <c r="G59" s="36">
        <f t="shared" si="8"/>
        <v>0.12402360589671103</v>
      </c>
      <c r="H59" s="37">
        <f t="shared" si="10"/>
        <v>0.79417806474106845</v>
      </c>
      <c r="I59" s="26" t="e">
        <f t="shared" si="12"/>
        <v>#DIV/0!</v>
      </c>
      <c r="J59" s="27">
        <f t="shared" si="2"/>
        <v>612235.89</v>
      </c>
      <c r="K59" s="26" t="e">
        <f t="shared" si="15"/>
        <v>#DIV/0!</v>
      </c>
      <c r="L59" s="27">
        <f t="shared" si="4"/>
        <v>612235.89</v>
      </c>
      <c r="M59" s="26">
        <f t="shared" si="13"/>
        <v>101.38868018191395</v>
      </c>
      <c r="N59" s="27">
        <f t="shared" si="6"/>
        <v>8385.5500000000466</v>
      </c>
    </row>
    <row r="60" spans="1:14" ht="48" hidden="1" outlineLevel="4">
      <c r="A60" s="29" t="s">
        <v>62</v>
      </c>
      <c r="B60" s="30" t="s">
        <v>63</v>
      </c>
      <c r="C60" s="25"/>
      <c r="D60" s="25">
        <v>0</v>
      </c>
      <c r="E60" s="25">
        <v>0</v>
      </c>
      <c r="F60" s="25">
        <v>8033.69</v>
      </c>
      <c r="G60" s="36">
        <f t="shared" si="8"/>
        <v>1.6274237082970558E-3</v>
      </c>
      <c r="H60" s="37">
        <f t="shared" si="10"/>
        <v>1.0421114608177698E-2</v>
      </c>
      <c r="I60" s="26" t="e">
        <f t="shared" si="12"/>
        <v>#DIV/0!</v>
      </c>
      <c r="J60" s="27">
        <f t="shared" si="2"/>
        <v>8033.69</v>
      </c>
      <c r="K60" s="26" t="e">
        <f t="shared" si="15"/>
        <v>#DIV/0!</v>
      </c>
      <c r="L60" s="27">
        <f t="shared" si="4"/>
        <v>8033.69</v>
      </c>
      <c r="M60" s="26" t="e">
        <f t="shared" si="13"/>
        <v>#DIV/0!</v>
      </c>
      <c r="N60" s="27">
        <f t="shared" si="6"/>
        <v>8033.69</v>
      </c>
    </row>
    <row r="61" spans="1:14" ht="48" hidden="1" outlineLevel="7">
      <c r="A61" s="29" t="s">
        <v>62</v>
      </c>
      <c r="B61" s="30" t="s">
        <v>63</v>
      </c>
      <c r="C61" s="25"/>
      <c r="D61" s="25">
        <v>0</v>
      </c>
      <c r="E61" s="25">
        <v>0</v>
      </c>
      <c r="F61" s="25">
        <v>8033.69</v>
      </c>
      <c r="G61" s="36">
        <f t="shared" si="8"/>
        <v>1.6274237082970558E-3</v>
      </c>
      <c r="H61" s="37">
        <f t="shared" si="10"/>
        <v>1.0421114608177698E-2</v>
      </c>
      <c r="I61" s="26" t="e">
        <f t="shared" si="12"/>
        <v>#DIV/0!</v>
      </c>
      <c r="J61" s="27">
        <f t="shared" si="2"/>
        <v>8033.69</v>
      </c>
      <c r="K61" s="26" t="e">
        <f t="shared" si="15"/>
        <v>#DIV/0!</v>
      </c>
      <c r="L61" s="27">
        <f t="shared" si="4"/>
        <v>8033.69</v>
      </c>
      <c r="M61" s="26" t="e">
        <f t="shared" si="13"/>
        <v>#DIV/0!</v>
      </c>
      <c r="N61" s="27">
        <f t="shared" si="6"/>
        <v>8033.69</v>
      </c>
    </row>
    <row r="62" spans="1:14" ht="84" hidden="1" outlineLevel="4">
      <c r="A62" s="29" t="s">
        <v>64</v>
      </c>
      <c r="B62" s="30" t="s">
        <v>65</v>
      </c>
      <c r="C62" s="25"/>
      <c r="D62" s="25">
        <v>0</v>
      </c>
      <c r="E62" s="25">
        <v>0</v>
      </c>
      <c r="F62" s="25">
        <v>2295.17</v>
      </c>
      <c r="G62" s="36">
        <f t="shared" si="8"/>
        <v>4.6494376464266786E-4</v>
      </c>
      <c r="H62" s="37">
        <f t="shared" si="10"/>
        <v>2.977240796601712E-3</v>
      </c>
      <c r="I62" s="26" t="e">
        <f t="shared" si="12"/>
        <v>#DIV/0!</v>
      </c>
      <c r="J62" s="27">
        <f t="shared" si="2"/>
        <v>2295.17</v>
      </c>
      <c r="K62" s="26" t="e">
        <f t="shared" si="15"/>
        <v>#DIV/0!</v>
      </c>
      <c r="L62" s="27">
        <f t="shared" si="4"/>
        <v>2295.17</v>
      </c>
      <c r="M62" s="26" t="e">
        <f t="shared" si="13"/>
        <v>#DIV/0!</v>
      </c>
      <c r="N62" s="27">
        <f t="shared" si="6"/>
        <v>2295.17</v>
      </c>
    </row>
    <row r="63" spans="1:14" ht="84" hidden="1" outlineLevel="7">
      <c r="A63" s="29" t="s">
        <v>64</v>
      </c>
      <c r="B63" s="30" t="s">
        <v>65</v>
      </c>
      <c r="C63" s="25"/>
      <c r="D63" s="25">
        <v>0</v>
      </c>
      <c r="E63" s="25">
        <v>0</v>
      </c>
      <c r="F63" s="25">
        <v>2295.17</v>
      </c>
      <c r="G63" s="36">
        <f t="shared" si="8"/>
        <v>4.6494376464266786E-4</v>
      </c>
      <c r="H63" s="37">
        <f t="shared" si="10"/>
        <v>2.977240796601712E-3</v>
      </c>
      <c r="I63" s="26" t="e">
        <f t="shared" si="12"/>
        <v>#DIV/0!</v>
      </c>
      <c r="J63" s="27">
        <f t="shared" si="2"/>
        <v>2295.17</v>
      </c>
      <c r="K63" s="26" t="e">
        <f t="shared" si="15"/>
        <v>#DIV/0!</v>
      </c>
      <c r="L63" s="27">
        <f t="shared" si="4"/>
        <v>2295.17</v>
      </c>
      <c r="M63" s="26" t="e">
        <f t="shared" si="13"/>
        <v>#DIV/0!</v>
      </c>
      <c r="N63" s="27">
        <f t="shared" si="6"/>
        <v>2295.17</v>
      </c>
    </row>
    <row r="64" spans="1:14" ht="24" outlineLevel="2" collapsed="1">
      <c r="A64" s="29" t="s">
        <v>66</v>
      </c>
      <c r="B64" s="30" t="s">
        <v>67</v>
      </c>
      <c r="C64" s="25">
        <v>121629.22</v>
      </c>
      <c r="D64" s="25">
        <v>102000</v>
      </c>
      <c r="E64" s="25">
        <v>78816.52</v>
      </c>
      <c r="F64" s="25">
        <v>78816.52</v>
      </c>
      <c r="G64" s="36">
        <f t="shared" si="8"/>
        <v>1.5966246301944573E-2</v>
      </c>
      <c r="H64" s="37">
        <f t="shared" si="10"/>
        <v>0.10223894473619592</v>
      </c>
      <c r="I64" s="26">
        <f t="shared" si="12"/>
        <v>64.800645765877647</v>
      </c>
      <c r="J64" s="27">
        <f t="shared" si="2"/>
        <v>-42812.7</v>
      </c>
      <c r="K64" s="26">
        <f t="shared" si="15"/>
        <v>77.271098039215687</v>
      </c>
      <c r="L64" s="27">
        <f t="shared" si="4"/>
        <v>-23183.479999999996</v>
      </c>
      <c r="M64" s="26">
        <f t="shared" si="13"/>
        <v>100</v>
      </c>
      <c r="N64" s="27">
        <f t="shared" si="6"/>
        <v>0</v>
      </c>
    </row>
    <row r="65" spans="1:14" ht="24" hidden="1" outlineLevel="3">
      <c r="A65" s="29" t="s">
        <v>68</v>
      </c>
      <c r="B65" s="30" t="s">
        <v>67</v>
      </c>
      <c r="C65" s="25"/>
      <c r="D65" s="25">
        <v>102000</v>
      </c>
      <c r="E65" s="25">
        <v>78816.52</v>
      </c>
      <c r="F65" s="25">
        <v>78816.52</v>
      </c>
      <c r="G65" s="36">
        <f t="shared" si="8"/>
        <v>1.5966246301944573E-2</v>
      </c>
      <c r="H65" s="37">
        <f t="shared" si="10"/>
        <v>0.10223894473619592</v>
      </c>
      <c r="I65" s="26" t="e">
        <f t="shared" si="12"/>
        <v>#DIV/0!</v>
      </c>
      <c r="J65" s="27">
        <f t="shared" si="2"/>
        <v>78816.52</v>
      </c>
      <c r="K65" s="26">
        <f t="shared" si="15"/>
        <v>77.271098039215687</v>
      </c>
      <c r="L65" s="27">
        <f t="shared" si="4"/>
        <v>-23183.479999999996</v>
      </c>
      <c r="M65" s="26">
        <f t="shared" si="13"/>
        <v>100</v>
      </c>
      <c r="N65" s="27">
        <f t="shared" si="6"/>
        <v>0</v>
      </c>
    </row>
    <row r="66" spans="1:14" ht="72" hidden="1" outlineLevel="4">
      <c r="A66" s="29" t="s">
        <v>69</v>
      </c>
      <c r="B66" s="30" t="s">
        <v>70</v>
      </c>
      <c r="C66" s="25"/>
      <c r="D66" s="25">
        <v>102000</v>
      </c>
      <c r="E66" s="25">
        <v>78816.52</v>
      </c>
      <c r="F66" s="25">
        <v>78715.009999999995</v>
      </c>
      <c r="G66" s="36">
        <f t="shared" si="8"/>
        <v>1.5945682926879159E-2</v>
      </c>
      <c r="H66" s="37">
        <f t="shared" si="10"/>
        <v>0.10210726834043303</v>
      </c>
      <c r="I66" s="26" t="e">
        <f t="shared" si="12"/>
        <v>#DIV/0!</v>
      </c>
      <c r="J66" s="27">
        <f t="shared" si="2"/>
        <v>78715.009999999995</v>
      </c>
      <c r="K66" s="26">
        <f t="shared" si="15"/>
        <v>77.171578431372552</v>
      </c>
      <c r="L66" s="27">
        <f t="shared" si="4"/>
        <v>-23284.990000000005</v>
      </c>
      <c r="M66" s="26">
        <f t="shared" si="13"/>
        <v>99.871207203768947</v>
      </c>
      <c r="N66" s="27">
        <f t="shared" si="6"/>
        <v>-101.51000000000931</v>
      </c>
    </row>
    <row r="67" spans="1:14" ht="72" hidden="1" outlineLevel="7">
      <c r="A67" s="29" t="s">
        <v>69</v>
      </c>
      <c r="B67" s="30" t="s">
        <v>70</v>
      </c>
      <c r="C67" s="25"/>
      <c r="D67" s="25">
        <v>102000</v>
      </c>
      <c r="E67" s="25">
        <v>78816.52</v>
      </c>
      <c r="F67" s="25">
        <v>78715.009999999995</v>
      </c>
      <c r="G67" s="36">
        <f t="shared" si="8"/>
        <v>1.5945682926879159E-2</v>
      </c>
      <c r="H67" s="37">
        <f t="shared" si="10"/>
        <v>0.10210726834043303</v>
      </c>
      <c r="I67" s="26" t="e">
        <f t="shared" si="12"/>
        <v>#DIV/0!</v>
      </c>
      <c r="J67" s="27">
        <f t="shared" si="2"/>
        <v>78715.009999999995</v>
      </c>
      <c r="K67" s="26">
        <f t="shared" si="15"/>
        <v>77.171578431372552</v>
      </c>
      <c r="L67" s="27">
        <f t="shared" si="4"/>
        <v>-23284.990000000005</v>
      </c>
      <c r="M67" s="26">
        <f t="shared" si="13"/>
        <v>99.871207203768947</v>
      </c>
      <c r="N67" s="27">
        <f t="shared" si="6"/>
        <v>-101.51000000000931</v>
      </c>
    </row>
    <row r="68" spans="1:14" ht="36" hidden="1" outlineLevel="4">
      <c r="A68" s="29" t="s">
        <v>71</v>
      </c>
      <c r="B68" s="30" t="s">
        <v>72</v>
      </c>
      <c r="C68" s="25"/>
      <c r="D68" s="25">
        <v>0</v>
      </c>
      <c r="E68" s="25">
        <v>0</v>
      </c>
      <c r="F68" s="25">
        <v>101.51</v>
      </c>
      <c r="G68" s="36">
        <f t="shared" si="8"/>
        <v>2.0563375065410061E-5</v>
      </c>
      <c r="H68" s="37">
        <f t="shared" si="10"/>
        <v>1.3167639576285844E-4</v>
      </c>
      <c r="I68" s="26" t="e">
        <f t="shared" si="12"/>
        <v>#DIV/0!</v>
      </c>
      <c r="J68" s="27">
        <f t="shared" si="2"/>
        <v>101.51</v>
      </c>
      <c r="K68" s="26" t="e">
        <f t="shared" si="15"/>
        <v>#DIV/0!</v>
      </c>
      <c r="L68" s="27">
        <f t="shared" si="4"/>
        <v>101.51</v>
      </c>
      <c r="M68" s="26" t="e">
        <f t="shared" si="13"/>
        <v>#DIV/0!</v>
      </c>
      <c r="N68" s="27">
        <f t="shared" si="6"/>
        <v>101.51</v>
      </c>
    </row>
    <row r="69" spans="1:14" ht="36" hidden="1" outlineLevel="7">
      <c r="A69" s="29" t="s">
        <v>71</v>
      </c>
      <c r="B69" s="30" t="s">
        <v>72</v>
      </c>
      <c r="C69" s="25"/>
      <c r="D69" s="25">
        <v>0</v>
      </c>
      <c r="E69" s="25">
        <v>0</v>
      </c>
      <c r="F69" s="25">
        <v>101.51</v>
      </c>
      <c r="G69" s="36">
        <f t="shared" si="8"/>
        <v>2.0563375065410061E-5</v>
      </c>
      <c r="H69" s="37">
        <f t="shared" si="10"/>
        <v>1.3167639576285844E-4</v>
      </c>
      <c r="I69" s="26" t="e">
        <f t="shared" si="12"/>
        <v>#DIV/0!</v>
      </c>
      <c r="J69" s="27">
        <f t="shared" si="2"/>
        <v>101.51</v>
      </c>
      <c r="K69" s="26" t="e">
        <f t="shared" si="15"/>
        <v>#DIV/0!</v>
      </c>
      <c r="L69" s="27">
        <f t="shared" si="4"/>
        <v>101.51</v>
      </c>
      <c r="M69" s="26" t="e">
        <f t="shared" si="13"/>
        <v>#DIV/0!</v>
      </c>
      <c r="N69" s="27">
        <f t="shared" si="6"/>
        <v>101.51</v>
      </c>
    </row>
    <row r="70" spans="1:14" ht="36" outlineLevel="2" collapsed="1">
      <c r="A70" s="29" t="s">
        <v>73</v>
      </c>
      <c r="B70" s="30" t="s">
        <v>74</v>
      </c>
      <c r="C70" s="25">
        <v>11805.76</v>
      </c>
      <c r="D70" s="25">
        <v>153700</v>
      </c>
      <c r="E70" s="25">
        <v>378200</v>
      </c>
      <c r="F70" s="25">
        <v>450238.28</v>
      </c>
      <c r="G70" s="36">
        <f t="shared" si="8"/>
        <v>9.120696109196251E-2</v>
      </c>
      <c r="H70" s="37">
        <f t="shared" si="10"/>
        <v>0.58403855723444664</v>
      </c>
      <c r="I70" s="26">
        <f t="shared" si="12"/>
        <v>3813.7170330414988</v>
      </c>
      <c r="J70" s="27">
        <f t="shared" si="2"/>
        <v>438432.52</v>
      </c>
      <c r="K70" s="26">
        <f t="shared" si="15"/>
        <v>292.93316851008461</v>
      </c>
      <c r="L70" s="27">
        <f t="shared" si="4"/>
        <v>296538.28000000003</v>
      </c>
      <c r="M70" s="26">
        <f t="shared" si="13"/>
        <v>119.0476679005817</v>
      </c>
      <c r="N70" s="27">
        <f t="shared" si="6"/>
        <v>72038.280000000028</v>
      </c>
    </row>
    <row r="71" spans="1:14" ht="48" hidden="1" outlineLevel="3">
      <c r="A71" s="29" t="s">
        <v>75</v>
      </c>
      <c r="B71" s="30" t="s">
        <v>76</v>
      </c>
      <c r="C71" s="25"/>
      <c r="D71" s="25">
        <v>153700</v>
      </c>
      <c r="E71" s="25">
        <v>378200</v>
      </c>
      <c r="F71" s="25">
        <v>450238.28</v>
      </c>
      <c r="G71" s="20">
        <f t="shared" si="8"/>
        <v>9.120696109196251E-2</v>
      </c>
      <c r="H71" s="24">
        <f t="shared" si="10"/>
        <v>0.58403855723444664</v>
      </c>
      <c r="I71" s="26" t="e">
        <f t="shared" si="12"/>
        <v>#DIV/0!</v>
      </c>
      <c r="J71" s="27">
        <f t="shared" si="2"/>
        <v>450238.28</v>
      </c>
      <c r="K71" s="26">
        <f t="shared" si="15"/>
        <v>292.93316851008461</v>
      </c>
      <c r="L71" s="27">
        <f t="shared" si="4"/>
        <v>296538.28000000003</v>
      </c>
      <c r="M71" s="26">
        <f t="shared" si="13"/>
        <v>119.0476679005817</v>
      </c>
      <c r="N71" s="27">
        <f t="shared" si="6"/>
        <v>72038.280000000028</v>
      </c>
    </row>
    <row r="72" spans="1:14" ht="96" hidden="1" outlineLevel="4">
      <c r="A72" s="29" t="s">
        <v>77</v>
      </c>
      <c r="B72" s="30" t="s">
        <v>78</v>
      </c>
      <c r="C72" s="25"/>
      <c r="D72" s="25">
        <v>153700</v>
      </c>
      <c r="E72" s="25">
        <v>378200</v>
      </c>
      <c r="F72" s="25">
        <v>450194.4</v>
      </c>
      <c r="G72" s="20">
        <f t="shared" si="8"/>
        <v>9.1198072106661851E-2</v>
      </c>
      <c r="H72" s="24">
        <f t="shared" si="10"/>
        <v>0.58398163712562901</v>
      </c>
      <c r="I72" s="26" t="e">
        <f t="shared" si="12"/>
        <v>#DIV/0!</v>
      </c>
      <c r="J72" s="27">
        <f t="shared" si="2"/>
        <v>450194.4</v>
      </c>
      <c r="K72" s="26">
        <f t="shared" si="15"/>
        <v>292.90461938841901</v>
      </c>
      <c r="L72" s="27">
        <f t="shared" si="4"/>
        <v>296494.40000000002</v>
      </c>
      <c r="M72" s="26">
        <f t="shared" si="13"/>
        <v>119.03606557377049</v>
      </c>
      <c r="N72" s="27">
        <f t="shared" si="6"/>
        <v>71994.400000000023</v>
      </c>
    </row>
    <row r="73" spans="1:14" ht="96" hidden="1" outlineLevel="7">
      <c r="A73" s="29" t="s">
        <v>77</v>
      </c>
      <c r="B73" s="30" t="s">
        <v>78</v>
      </c>
      <c r="C73" s="25"/>
      <c r="D73" s="25">
        <v>153700</v>
      </c>
      <c r="E73" s="25">
        <v>378200</v>
      </c>
      <c r="F73" s="25">
        <v>450194.4</v>
      </c>
      <c r="G73" s="20">
        <f t="shared" si="8"/>
        <v>9.1198072106661851E-2</v>
      </c>
      <c r="H73" s="24">
        <f t="shared" si="10"/>
        <v>0.58398163712562901</v>
      </c>
      <c r="I73" s="26" t="e">
        <f t="shared" si="12"/>
        <v>#DIV/0!</v>
      </c>
      <c r="J73" s="27">
        <f t="shared" si="2"/>
        <v>450194.4</v>
      </c>
      <c r="K73" s="26">
        <f t="shared" si="15"/>
        <v>292.90461938841901</v>
      </c>
      <c r="L73" s="27">
        <f t="shared" si="4"/>
        <v>296494.40000000002</v>
      </c>
      <c r="M73" s="26">
        <f t="shared" si="13"/>
        <v>119.03606557377049</v>
      </c>
      <c r="N73" s="27">
        <f t="shared" si="6"/>
        <v>71994.400000000023</v>
      </c>
    </row>
    <row r="74" spans="1:14" ht="72" hidden="1" outlineLevel="4">
      <c r="A74" s="29" t="s">
        <v>79</v>
      </c>
      <c r="B74" s="30" t="s">
        <v>80</v>
      </c>
      <c r="C74" s="25"/>
      <c r="D74" s="25">
        <v>0</v>
      </c>
      <c r="E74" s="25">
        <v>0</v>
      </c>
      <c r="F74" s="25">
        <v>43.88</v>
      </c>
      <c r="G74" s="20">
        <f t="shared" si="8"/>
        <v>8.8889853006619389E-6</v>
      </c>
      <c r="H74" s="24">
        <f t="shared" si="10"/>
        <v>5.6920108817596573E-5</v>
      </c>
      <c r="I74" s="26" t="e">
        <f t="shared" si="12"/>
        <v>#DIV/0!</v>
      </c>
      <c r="J74" s="27">
        <f t="shared" si="2"/>
        <v>43.88</v>
      </c>
      <c r="K74" s="26" t="e">
        <f t="shared" si="15"/>
        <v>#DIV/0!</v>
      </c>
      <c r="L74" s="27">
        <f t="shared" si="4"/>
        <v>43.88</v>
      </c>
      <c r="M74" s="26" t="e">
        <f t="shared" si="13"/>
        <v>#DIV/0!</v>
      </c>
      <c r="N74" s="27">
        <f t="shared" si="6"/>
        <v>43.88</v>
      </c>
    </row>
    <row r="75" spans="1:14" ht="72" hidden="1" outlineLevel="7">
      <c r="A75" s="29" t="s">
        <v>79</v>
      </c>
      <c r="B75" s="30" t="s">
        <v>80</v>
      </c>
      <c r="C75" s="25"/>
      <c r="D75" s="25">
        <v>0</v>
      </c>
      <c r="E75" s="25">
        <v>0</v>
      </c>
      <c r="F75" s="25">
        <v>43.88</v>
      </c>
      <c r="G75" s="20">
        <f t="shared" si="8"/>
        <v>8.8889853006619389E-6</v>
      </c>
      <c r="H75" s="24">
        <f t="shared" si="10"/>
        <v>5.6920108817596573E-5</v>
      </c>
      <c r="I75" s="26" t="e">
        <f t="shared" si="12"/>
        <v>#DIV/0!</v>
      </c>
      <c r="J75" s="27">
        <f t="shared" si="2"/>
        <v>43.88</v>
      </c>
      <c r="K75" s="26" t="e">
        <f t="shared" si="15"/>
        <v>#DIV/0!</v>
      </c>
      <c r="L75" s="27">
        <f t="shared" si="4"/>
        <v>43.88</v>
      </c>
      <c r="M75" s="26" t="e">
        <f t="shared" si="13"/>
        <v>#DIV/0!</v>
      </c>
      <c r="N75" s="27">
        <f t="shared" si="6"/>
        <v>43.88</v>
      </c>
    </row>
    <row r="76" spans="1:14" s="11" customFormat="1" outlineLevel="1">
      <c r="A76" s="5" t="s">
        <v>81</v>
      </c>
      <c r="B76" s="28" t="s">
        <v>82</v>
      </c>
      <c r="C76" s="23">
        <f>C77+C83+C96</f>
        <v>14441279.459999999</v>
      </c>
      <c r="D76" s="23">
        <f t="shared" ref="D76:F76" si="16">D77+D83+D96</f>
        <v>15308000</v>
      </c>
      <c r="E76" s="23">
        <f t="shared" si="16"/>
        <v>14770000</v>
      </c>
      <c r="F76" s="23">
        <f t="shared" si="16"/>
        <v>14937101.84</v>
      </c>
      <c r="G76" s="20">
        <f t="shared" si="8"/>
        <v>3.0258814651378856</v>
      </c>
      <c r="H76" s="24">
        <f t="shared" si="10"/>
        <v>19.376058845768505</v>
      </c>
      <c r="I76" s="21">
        <f t="shared" ref="I76:I107" si="17">F76/C76*100</f>
        <v>103.43336877714573</v>
      </c>
      <c r="J76" s="22">
        <f t="shared" ref="J76:J139" si="18">F76-C76</f>
        <v>495822.38000000082</v>
      </c>
      <c r="K76" s="21">
        <f t="shared" si="15"/>
        <v>97.577095897569905</v>
      </c>
      <c r="L76" s="22">
        <f t="shared" ref="L76:L139" si="19">F76-D76</f>
        <v>-370898.16000000015</v>
      </c>
      <c r="M76" s="21">
        <f t="shared" ref="M76:M107" si="20">F76/E76*100</f>
        <v>101.13135978334462</v>
      </c>
      <c r="N76" s="22">
        <f t="shared" ref="N76:N139" si="21">F76-E76</f>
        <v>167101.83999999985</v>
      </c>
    </row>
    <row r="77" spans="1:14" ht="24" outlineLevel="2" collapsed="1">
      <c r="A77" s="29" t="s">
        <v>83</v>
      </c>
      <c r="B77" s="30" t="s">
        <v>84</v>
      </c>
      <c r="C77" s="25">
        <v>1655867.87</v>
      </c>
      <c r="D77" s="25">
        <v>2326000</v>
      </c>
      <c r="E77" s="25">
        <v>2048000</v>
      </c>
      <c r="F77" s="25">
        <v>2172278.9</v>
      </c>
      <c r="G77" s="36">
        <f t="shared" ref="G77:G140" si="22">F77/F$12*100</f>
        <v>0.44004911602183422</v>
      </c>
      <c r="H77" s="37">
        <f t="shared" si="10"/>
        <v>2.8178293384268227</v>
      </c>
      <c r="I77" s="26">
        <f t="shared" si="17"/>
        <v>131.18672928897399</v>
      </c>
      <c r="J77" s="27">
        <f t="shared" si="18"/>
        <v>516411.0299999998</v>
      </c>
      <c r="K77" s="26">
        <f t="shared" si="15"/>
        <v>93.3911822871883</v>
      </c>
      <c r="L77" s="27">
        <f t="shared" si="19"/>
        <v>-153721.10000000009</v>
      </c>
      <c r="M77" s="26">
        <f t="shared" si="20"/>
        <v>106.06830566406249</v>
      </c>
      <c r="N77" s="27">
        <f t="shared" si="21"/>
        <v>124278.89999999991</v>
      </c>
    </row>
    <row r="78" spans="1:14" ht="72" hidden="1" outlineLevel="3">
      <c r="A78" s="29" t="s">
        <v>85</v>
      </c>
      <c r="B78" s="30" t="s">
        <v>86</v>
      </c>
      <c r="C78" s="25"/>
      <c r="D78" s="25">
        <v>2326000</v>
      </c>
      <c r="E78" s="25">
        <v>2048000</v>
      </c>
      <c r="F78" s="25">
        <v>2172278.9</v>
      </c>
      <c r="G78" s="20">
        <f t="shared" si="22"/>
        <v>0.44004911602183422</v>
      </c>
      <c r="H78" s="24">
        <f t="shared" ref="H78:H141" si="23">F78/F$13*100</f>
        <v>2.8178293384268227</v>
      </c>
      <c r="I78" s="26" t="e">
        <f t="shared" si="17"/>
        <v>#DIV/0!</v>
      </c>
      <c r="J78" s="27">
        <f t="shared" si="18"/>
        <v>2172278.9</v>
      </c>
      <c r="K78" s="26">
        <f t="shared" si="15"/>
        <v>93.3911822871883</v>
      </c>
      <c r="L78" s="27">
        <f t="shared" si="19"/>
        <v>-153721.10000000009</v>
      </c>
      <c r="M78" s="26">
        <f t="shared" si="20"/>
        <v>106.06830566406249</v>
      </c>
      <c r="N78" s="27">
        <f t="shared" si="21"/>
        <v>124278.89999999991</v>
      </c>
    </row>
    <row r="79" spans="1:14" ht="120" hidden="1" outlineLevel="4">
      <c r="A79" s="29" t="s">
        <v>87</v>
      </c>
      <c r="B79" s="30" t="s">
        <v>88</v>
      </c>
      <c r="C79" s="25"/>
      <c r="D79" s="25">
        <v>2326000</v>
      </c>
      <c r="E79" s="25">
        <v>2048000</v>
      </c>
      <c r="F79" s="25">
        <v>2149574.34</v>
      </c>
      <c r="G79" s="20">
        <f t="shared" si="22"/>
        <v>0.43544974272880788</v>
      </c>
      <c r="H79" s="24">
        <f t="shared" si="23"/>
        <v>2.7883775146835306</v>
      </c>
      <c r="I79" s="26" t="e">
        <f t="shared" si="17"/>
        <v>#DIV/0!</v>
      </c>
      <c r="J79" s="27">
        <f t="shared" si="18"/>
        <v>2149574.34</v>
      </c>
      <c r="K79" s="26">
        <f t="shared" si="15"/>
        <v>92.415061908856401</v>
      </c>
      <c r="L79" s="27">
        <f t="shared" si="19"/>
        <v>-176425.66000000015</v>
      </c>
      <c r="M79" s="26">
        <f t="shared" si="20"/>
        <v>104.95968457031249</v>
      </c>
      <c r="N79" s="27">
        <f t="shared" si="21"/>
        <v>101574.33999999985</v>
      </c>
    </row>
    <row r="80" spans="1:14" ht="120" hidden="1" outlineLevel="7">
      <c r="A80" s="29" t="s">
        <v>87</v>
      </c>
      <c r="B80" s="30" t="s">
        <v>88</v>
      </c>
      <c r="C80" s="25"/>
      <c r="D80" s="25">
        <v>2326000</v>
      </c>
      <c r="E80" s="25">
        <v>2048000</v>
      </c>
      <c r="F80" s="25">
        <v>2149574.34</v>
      </c>
      <c r="G80" s="20">
        <f t="shared" si="22"/>
        <v>0.43544974272880788</v>
      </c>
      <c r="H80" s="24">
        <f t="shared" si="23"/>
        <v>2.7883775146835306</v>
      </c>
      <c r="I80" s="26" t="e">
        <f t="shared" si="17"/>
        <v>#DIV/0!</v>
      </c>
      <c r="J80" s="27">
        <f t="shared" si="18"/>
        <v>2149574.34</v>
      </c>
      <c r="K80" s="26">
        <f t="shared" si="15"/>
        <v>92.415061908856401</v>
      </c>
      <c r="L80" s="27">
        <f t="shared" si="19"/>
        <v>-176425.66000000015</v>
      </c>
      <c r="M80" s="26">
        <f t="shared" si="20"/>
        <v>104.95968457031249</v>
      </c>
      <c r="N80" s="27">
        <f t="shared" si="21"/>
        <v>101574.33999999985</v>
      </c>
    </row>
    <row r="81" spans="1:14" ht="84" hidden="1" outlineLevel="4">
      <c r="A81" s="29" t="s">
        <v>89</v>
      </c>
      <c r="B81" s="30" t="s">
        <v>90</v>
      </c>
      <c r="C81" s="25"/>
      <c r="D81" s="25">
        <v>0</v>
      </c>
      <c r="E81" s="25">
        <v>0</v>
      </c>
      <c r="F81" s="25">
        <v>22704.560000000001</v>
      </c>
      <c r="G81" s="20">
        <f t="shared" si="22"/>
        <v>4.5993732930263683E-3</v>
      </c>
      <c r="H81" s="24">
        <f t="shared" si="23"/>
        <v>2.9451823743291944E-2</v>
      </c>
      <c r="I81" s="26" t="e">
        <f t="shared" si="17"/>
        <v>#DIV/0!</v>
      </c>
      <c r="J81" s="27">
        <f t="shared" si="18"/>
        <v>22704.560000000001</v>
      </c>
      <c r="K81" s="26" t="e">
        <f t="shared" si="15"/>
        <v>#DIV/0!</v>
      </c>
      <c r="L81" s="27">
        <f t="shared" si="19"/>
        <v>22704.560000000001</v>
      </c>
      <c r="M81" s="26" t="e">
        <f t="shared" si="20"/>
        <v>#DIV/0!</v>
      </c>
      <c r="N81" s="27">
        <f t="shared" si="21"/>
        <v>22704.560000000001</v>
      </c>
    </row>
    <row r="82" spans="1:14" ht="84" hidden="1" outlineLevel="7">
      <c r="A82" s="29" t="s">
        <v>89</v>
      </c>
      <c r="B82" s="30" t="s">
        <v>90</v>
      </c>
      <c r="C82" s="25"/>
      <c r="D82" s="25">
        <v>0</v>
      </c>
      <c r="E82" s="25">
        <v>0</v>
      </c>
      <c r="F82" s="25">
        <v>22704.560000000001</v>
      </c>
      <c r="G82" s="20">
        <f t="shared" si="22"/>
        <v>4.5993732930263683E-3</v>
      </c>
      <c r="H82" s="24">
        <f t="shared" si="23"/>
        <v>2.9451823743291944E-2</v>
      </c>
      <c r="I82" s="26" t="e">
        <f t="shared" si="17"/>
        <v>#DIV/0!</v>
      </c>
      <c r="J82" s="27">
        <f t="shared" si="18"/>
        <v>22704.560000000001</v>
      </c>
      <c r="K82" s="26" t="e">
        <f t="shared" si="15"/>
        <v>#DIV/0!</v>
      </c>
      <c r="L82" s="27">
        <f t="shared" si="19"/>
        <v>22704.560000000001</v>
      </c>
      <c r="M82" s="26" t="e">
        <f t="shared" si="20"/>
        <v>#DIV/0!</v>
      </c>
      <c r="N82" s="27">
        <f t="shared" si="21"/>
        <v>22704.560000000001</v>
      </c>
    </row>
    <row r="83" spans="1:14" s="11" customFormat="1" outlineLevel="2">
      <c r="A83" s="5" t="s">
        <v>91</v>
      </c>
      <c r="B83" s="28" t="s">
        <v>92</v>
      </c>
      <c r="C83" s="23">
        <f>C84+C91</f>
        <v>10228518.58</v>
      </c>
      <c r="D83" s="23">
        <f t="shared" ref="D83:F83" si="24">D84+D91</f>
        <v>10449000</v>
      </c>
      <c r="E83" s="23">
        <f t="shared" si="24"/>
        <v>10449000</v>
      </c>
      <c r="F83" s="23">
        <f t="shared" si="24"/>
        <v>10545953.699999999</v>
      </c>
      <c r="G83" s="20">
        <f t="shared" si="22"/>
        <v>2.1363452010200863</v>
      </c>
      <c r="H83" s="24">
        <f t="shared" si="23"/>
        <v>13.679964270495331</v>
      </c>
      <c r="I83" s="21">
        <f t="shared" si="17"/>
        <v>103.10343201234132</v>
      </c>
      <c r="J83" s="22">
        <f t="shared" si="18"/>
        <v>317435.11999999918</v>
      </c>
      <c r="K83" s="21">
        <f t="shared" si="15"/>
        <v>100.92787539477462</v>
      </c>
      <c r="L83" s="22">
        <f t="shared" si="19"/>
        <v>96953.699999999255</v>
      </c>
      <c r="M83" s="21">
        <f t="shared" si="20"/>
        <v>100.92787539477462</v>
      </c>
      <c r="N83" s="22">
        <f t="shared" si="21"/>
        <v>96953.699999999255</v>
      </c>
    </row>
    <row r="84" spans="1:14" ht="14.25" customHeight="1" outlineLevel="3" collapsed="1">
      <c r="A84" s="29" t="s">
        <v>93</v>
      </c>
      <c r="B84" s="30" t="s">
        <v>94</v>
      </c>
      <c r="C84" s="25">
        <v>1123815.5900000001</v>
      </c>
      <c r="D84" s="25">
        <v>871000</v>
      </c>
      <c r="E84" s="25">
        <v>871000</v>
      </c>
      <c r="F84" s="25">
        <v>850862.41</v>
      </c>
      <c r="G84" s="36">
        <f t="shared" si="22"/>
        <v>0.17236334219179109</v>
      </c>
      <c r="H84" s="37">
        <f t="shared" si="23"/>
        <v>1.1037188005014238</v>
      </c>
      <c r="I84" s="26">
        <f t="shared" si="17"/>
        <v>75.711924409235138</v>
      </c>
      <c r="J84" s="27">
        <f t="shared" si="18"/>
        <v>-272953.18000000005</v>
      </c>
      <c r="K84" s="26">
        <f t="shared" si="15"/>
        <v>97.687991963260629</v>
      </c>
      <c r="L84" s="27">
        <f t="shared" si="19"/>
        <v>-20137.589999999967</v>
      </c>
      <c r="M84" s="26">
        <f t="shared" si="20"/>
        <v>97.687991963260629</v>
      </c>
      <c r="N84" s="27">
        <f t="shared" si="21"/>
        <v>-20137.589999999967</v>
      </c>
    </row>
    <row r="85" spans="1:14" ht="72" hidden="1" outlineLevel="4">
      <c r="A85" s="29" t="s">
        <v>95</v>
      </c>
      <c r="B85" s="30" t="s">
        <v>96</v>
      </c>
      <c r="C85" s="25"/>
      <c r="D85" s="25">
        <v>871000</v>
      </c>
      <c r="E85" s="25">
        <v>871000</v>
      </c>
      <c r="F85" s="25">
        <v>828866.3</v>
      </c>
      <c r="G85" s="36">
        <f t="shared" si="22"/>
        <v>0.16790748306549794</v>
      </c>
      <c r="H85" s="37">
        <f t="shared" si="23"/>
        <v>1.0751859615140986</v>
      </c>
      <c r="I85" s="26" t="e">
        <f t="shared" si="17"/>
        <v>#DIV/0!</v>
      </c>
      <c r="J85" s="27">
        <f t="shared" si="18"/>
        <v>828866.3</v>
      </c>
      <c r="K85" s="26">
        <f t="shared" si="15"/>
        <v>95.16260619977038</v>
      </c>
      <c r="L85" s="27">
        <f t="shared" si="19"/>
        <v>-42133.699999999953</v>
      </c>
      <c r="M85" s="26">
        <f t="shared" si="20"/>
        <v>95.16260619977038</v>
      </c>
      <c r="N85" s="27">
        <f t="shared" si="21"/>
        <v>-42133.699999999953</v>
      </c>
    </row>
    <row r="86" spans="1:14" ht="72" hidden="1" outlineLevel="7">
      <c r="A86" s="29" t="s">
        <v>95</v>
      </c>
      <c r="B86" s="30" t="s">
        <v>96</v>
      </c>
      <c r="C86" s="25"/>
      <c r="D86" s="25">
        <v>871000</v>
      </c>
      <c r="E86" s="25">
        <v>871000</v>
      </c>
      <c r="F86" s="25">
        <v>828866.3</v>
      </c>
      <c r="G86" s="36">
        <f t="shared" si="22"/>
        <v>0.16790748306549794</v>
      </c>
      <c r="H86" s="37">
        <f t="shared" si="23"/>
        <v>1.0751859615140986</v>
      </c>
      <c r="I86" s="26" t="e">
        <f t="shared" si="17"/>
        <v>#DIV/0!</v>
      </c>
      <c r="J86" s="27">
        <f t="shared" si="18"/>
        <v>828866.3</v>
      </c>
      <c r="K86" s="26">
        <f t="shared" si="15"/>
        <v>95.16260619977038</v>
      </c>
      <c r="L86" s="27">
        <f t="shared" si="19"/>
        <v>-42133.699999999953</v>
      </c>
      <c r="M86" s="26">
        <f t="shared" si="20"/>
        <v>95.16260619977038</v>
      </c>
      <c r="N86" s="27">
        <f t="shared" si="21"/>
        <v>-42133.699999999953</v>
      </c>
    </row>
    <row r="87" spans="1:14" ht="36" hidden="1" outlineLevel="4">
      <c r="A87" s="29" t="s">
        <v>97</v>
      </c>
      <c r="B87" s="30" t="s">
        <v>98</v>
      </c>
      <c r="C87" s="25"/>
      <c r="D87" s="25">
        <v>0</v>
      </c>
      <c r="E87" s="25">
        <v>0</v>
      </c>
      <c r="F87" s="25">
        <v>18852.560000000001</v>
      </c>
      <c r="G87" s="36">
        <f t="shared" si="22"/>
        <v>3.8190548933420073E-3</v>
      </c>
      <c r="H87" s="37">
        <f t="shared" si="23"/>
        <v>2.4455099514363456E-2</v>
      </c>
      <c r="I87" s="26" t="e">
        <f t="shared" si="17"/>
        <v>#DIV/0!</v>
      </c>
      <c r="J87" s="27">
        <f t="shared" si="18"/>
        <v>18852.560000000001</v>
      </c>
      <c r="K87" s="26" t="e">
        <f t="shared" si="15"/>
        <v>#DIV/0!</v>
      </c>
      <c r="L87" s="27">
        <f t="shared" si="19"/>
        <v>18852.560000000001</v>
      </c>
      <c r="M87" s="26" t="e">
        <f t="shared" si="20"/>
        <v>#DIV/0!</v>
      </c>
      <c r="N87" s="27">
        <f t="shared" si="21"/>
        <v>18852.560000000001</v>
      </c>
    </row>
    <row r="88" spans="1:14" ht="36" hidden="1" outlineLevel="7">
      <c r="A88" s="29" t="s">
        <v>97</v>
      </c>
      <c r="B88" s="30" t="s">
        <v>98</v>
      </c>
      <c r="C88" s="25"/>
      <c r="D88" s="25">
        <v>0</v>
      </c>
      <c r="E88" s="25">
        <v>0</v>
      </c>
      <c r="F88" s="25">
        <v>18852.560000000001</v>
      </c>
      <c r="G88" s="36">
        <f t="shared" si="22"/>
        <v>3.8190548933420073E-3</v>
      </c>
      <c r="H88" s="37">
        <f t="shared" si="23"/>
        <v>2.4455099514363456E-2</v>
      </c>
      <c r="I88" s="26" t="e">
        <f t="shared" si="17"/>
        <v>#DIV/0!</v>
      </c>
      <c r="J88" s="27">
        <f t="shared" si="18"/>
        <v>18852.560000000001</v>
      </c>
      <c r="K88" s="26" t="e">
        <f t="shared" si="15"/>
        <v>#DIV/0!</v>
      </c>
      <c r="L88" s="27">
        <f t="shared" si="19"/>
        <v>18852.560000000001</v>
      </c>
      <c r="M88" s="26" t="e">
        <f t="shared" si="20"/>
        <v>#DIV/0!</v>
      </c>
      <c r="N88" s="27">
        <f t="shared" si="21"/>
        <v>18852.560000000001</v>
      </c>
    </row>
    <row r="89" spans="1:14" ht="72" hidden="1" outlineLevel="4">
      <c r="A89" s="29" t="s">
        <v>99</v>
      </c>
      <c r="B89" s="30" t="s">
        <v>100</v>
      </c>
      <c r="C89" s="25"/>
      <c r="D89" s="25">
        <v>0</v>
      </c>
      <c r="E89" s="25">
        <v>0</v>
      </c>
      <c r="F89" s="25">
        <v>3143.55</v>
      </c>
      <c r="G89" s="36">
        <f t="shared" si="22"/>
        <v>6.3680423295113585E-4</v>
      </c>
      <c r="H89" s="37">
        <f t="shared" si="23"/>
        <v>4.0777394729616164E-3</v>
      </c>
      <c r="I89" s="26" t="e">
        <f t="shared" si="17"/>
        <v>#DIV/0!</v>
      </c>
      <c r="J89" s="27">
        <f t="shared" si="18"/>
        <v>3143.55</v>
      </c>
      <c r="K89" s="26" t="e">
        <f t="shared" ref="K89:K120" si="25">F89/D89*100</f>
        <v>#DIV/0!</v>
      </c>
      <c r="L89" s="27">
        <f t="shared" si="19"/>
        <v>3143.55</v>
      </c>
      <c r="M89" s="26" t="e">
        <f t="shared" si="20"/>
        <v>#DIV/0!</v>
      </c>
      <c r="N89" s="27">
        <f t="shared" si="21"/>
        <v>3143.55</v>
      </c>
    </row>
    <row r="90" spans="1:14" ht="72" hidden="1" outlineLevel="7">
      <c r="A90" s="29" t="s">
        <v>99</v>
      </c>
      <c r="B90" s="30" t="s">
        <v>100</v>
      </c>
      <c r="C90" s="25"/>
      <c r="D90" s="25">
        <v>0</v>
      </c>
      <c r="E90" s="25">
        <v>0</v>
      </c>
      <c r="F90" s="25">
        <v>3143.55</v>
      </c>
      <c r="G90" s="36">
        <f t="shared" si="22"/>
        <v>6.3680423295113585E-4</v>
      </c>
      <c r="H90" s="37">
        <f t="shared" si="23"/>
        <v>4.0777394729616164E-3</v>
      </c>
      <c r="I90" s="26" t="e">
        <f t="shared" si="17"/>
        <v>#DIV/0!</v>
      </c>
      <c r="J90" s="27">
        <f t="shared" si="18"/>
        <v>3143.55</v>
      </c>
      <c r="K90" s="26" t="e">
        <f t="shared" si="25"/>
        <v>#DIV/0!</v>
      </c>
      <c r="L90" s="27">
        <f t="shared" si="19"/>
        <v>3143.55</v>
      </c>
      <c r="M90" s="26" t="e">
        <f t="shared" si="20"/>
        <v>#DIV/0!</v>
      </c>
      <c r="N90" s="27">
        <f t="shared" si="21"/>
        <v>3143.55</v>
      </c>
    </row>
    <row r="91" spans="1:14" ht="24" outlineLevel="3" collapsed="1">
      <c r="A91" s="29" t="s">
        <v>101</v>
      </c>
      <c r="B91" s="30" t="s">
        <v>102</v>
      </c>
      <c r="C91" s="25">
        <v>9104702.9900000002</v>
      </c>
      <c r="D91" s="25">
        <v>9578000</v>
      </c>
      <c r="E91" s="25">
        <v>9578000</v>
      </c>
      <c r="F91" s="25">
        <v>9695091.2899999991</v>
      </c>
      <c r="G91" s="36">
        <f t="shared" si="22"/>
        <v>1.9639818588282953</v>
      </c>
      <c r="H91" s="37">
        <f t="shared" si="23"/>
        <v>12.576245469993907</v>
      </c>
      <c r="I91" s="26">
        <f t="shared" si="17"/>
        <v>106.48443228349616</v>
      </c>
      <c r="J91" s="27">
        <f t="shared" si="18"/>
        <v>590388.29999999888</v>
      </c>
      <c r="K91" s="26">
        <f t="shared" si="25"/>
        <v>101.22250250574231</v>
      </c>
      <c r="L91" s="27">
        <f t="shared" si="19"/>
        <v>117091.28999999911</v>
      </c>
      <c r="M91" s="26">
        <f t="shared" si="20"/>
        <v>101.22250250574231</v>
      </c>
      <c r="N91" s="27">
        <f t="shared" si="21"/>
        <v>117091.28999999911</v>
      </c>
    </row>
    <row r="92" spans="1:14" ht="72" hidden="1" outlineLevel="4">
      <c r="A92" s="29" t="s">
        <v>103</v>
      </c>
      <c r="B92" s="30" t="s">
        <v>104</v>
      </c>
      <c r="C92" s="25"/>
      <c r="D92" s="25">
        <v>9578000</v>
      </c>
      <c r="E92" s="25">
        <v>9578000</v>
      </c>
      <c r="F92" s="25">
        <v>9566988.8699999992</v>
      </c>
      <c r="G92" s="20">
        <f t="shared" si="22"/>
        <v>1.9380315277353319</v>
      </c>
      <c r="H92" s="24">
        <f t="shared" si="23"/>
        <v>12.410074009506273</v>
      </c>
      <c r="I92" s="26" t="e">
        <f t="shared" si="17"/>
        <v>#DIV/0!</v>
      </c>
      <c r="J92" s="27">
        <f t="shared" si="18"/>
        <v>9566988.8699999992</v>
      </c>
      <c r="K92" s="26">
        <f t="shared" si="25"/>
        <v>99.885037272917089</v>
      </c>
      <c r="L92" s="27">
        <f t="shared" si="19"/>
        <v>-11011.13000000082</v>
      </c>
      <c r="M92" s="26">
        <f t="shared" si="20"/>
        <v>99.885037272917089</v>
      </c>
      <c r="N92" s="27">
        <f t="shared" si="21"/>
        <v>-11011.13000000082</v>
      </c>
    </row>
    <row r="93" spans="1:14" ht="72" hidden="1" outlineLevel="7">
      <c r="A93" s="29" t="s">
        <v>103</v>
      </c>
      <c r="B93" s="30" t="s">
        <v>104</v>
      </c>
      <c r="C93" s="25"/>
      <c r="D93" s="25">
        <v>9578000</v>
      </c>
      <c r="E93" s="25">
        <v>9578000</v>
      </c>
      <c r="F93" s="25">
        <v>9566988.8699999992</v>
      </c>
      <c r="G93" s="20">
        <f t="shared" si="22"/>
        <v>1.9380315277353319</v>
      </c>
      <c r="H93" s="24">
        <f t="shared" si="23"/>
        <v>12.410074009506273</v>
      </c>
      <c r="I93" s="26" t="e">
        <f t="shared" si="17"/>
        <v>#DIV/0!</v>
      </c>
      <c r="J93" s="27">
        <f t="shared" si="18"/>
        <v>9566988.8699999992</v>
      </c>
      <c r="K93" s="26">
        <f t="shared" si="25"/>
        <v>99.885037272917089</v>
      </c>
      <c r="L93" s="27">
        <f t="shared" si="19"/>
        <v>-11011.13000000082</v>
      </c>
      <c r="M93" s="26">
        <f t="shared" si="20"/>
        <v>99.885037272917089</v>
      </c>
      <c r="N93" s="27">
        <f t="shared" si="21"/>
        <v>-11011.13000000082</v>
      </c>
    </row>
    <row r="94" spans="1:14" ht="36" hidden="1" outlineLevel="4">
      <c r="A94" s="29" t="s">
        <v>105</v>
      </c>
      <c r="B94" s="30" t="s">
        <v>106</v>
      </c>
      <c r="C94" s="25"/>
      <c r="D94" s="25">
        <v>0</v>
      </c>
      <c r="E94" s="25">
        <v>0</v>
      </c>
      <c r="F94" s="25">
        <v>128102.42</v>
      </c>
      <c r="G94" s="20">
        <f t="shared" si="22"/>
        <v>2.5950331092963127E-2</v>
      </c>
      <c r="H94" s="24">
        <f t="shared" si="23"/>
        <v>0.16617146048763581</v>
      </c>
      <c r="I94" s="26" t="e">
        <f t="shared" si="17"/>
        <v>#DIV/0!</v>
      </c>
      <c r="J94" s="27">
        <f t="shared" si="18"/>
        <v>128102.42</v>
      </c>
      <c r="K94" s="26" t="e">
        <f t="shared" si="25"/>
        <v>#DIV/0!</v>
      </c>
      <c r="L94" s="27">
        <f t="shared" si="19"/>
        <v>128102.42</v>
      </c>
      <c r="M94" s="26" t="e">
        <f t="shared" si="20"/>
        <v>#DIV/0!</v>
      </c>
      <c r="N94" s="27">
        <f t="shared" si="21"/>
        <v>128102.42</v>
      </c>
    </row>
    <row r="95" spans="1:14" ht="36" hidden="1" outlineLevel="7">
      <c r="A95" s="29" t="s">
        <v>105</v>
      </c>
      <c r="B95" s="30" t="s">
        <v>106</v>
      </c>
      <c r="C95" s="25"/>
      <c r="D95" s="25">
        <v>0</v>
      </c>
      <c r="E95" s="25">
        <v>0</v>
      </c>
      <c r="F95" s="25">
        <v>128102.42</v>
      </c>
      <c r="G95" s="20">
        <f t="shared" si="22"/>
        <v>2.5950331092963127E-2</v>
      </c>
      <c r="H95" s="24">
        <f t="shared" si="23"/>
        <v>0.16617146048763581</v>
      </c>
      <c r="I95" s="26" t="e">
        <f t="shared" si="17"/>
        <v>#DIV/0!</v>
      </c>
      <c r="J95" s="27">
        <f t="shared" si="18"/>
        <v>128102.42</v>
      </c>
      <c r="K95" s="26" t="e">
        <f t="shared" si="25"/>
        <v>#DIV/0!</v>
      </c>
      <c r="L95" s="27">
        <f t="shared" si="19"/>
        <v>128102.42</v>
      </c>
      <c r="M95" s="26" t="e">
        <f t="shared" si="20"/>
        <v>#DIV/0!</v>
      </c>
      <c r="N95" s="27">
        <f t="shared" si="21"/>
        <v>128102.42</v>
      </c>
    </row>
    <row r="96" spans="1:14" s="11" customFormat="1" outlineLevel="2">
      <c r="A96" s="5" t="s">
        <v>107</v>
      </c>
      <c r="B96" s="28" t="s">
        <v>108</v>
      </c>
      <c r="C96" s="23">
        <f>C97+C105</f>
        <v>2556893.0099999998</v>
      </c>
      <c r="D96" s="23">
        <f t="shared" ref="D96:F96" si="26">D97+D105</f>
        <v>2533000</v>
      </c>
      <c r="E96" s="23">
        <f t="shared" si="26"/>
        <v>2273000</v>
      </c>
      <c r="F96" s="23">
        <f t="shared" si="26"/>
        <v>2218869.2399999998</v>
      </c>
      <c r="G96" s="20">
        <f t="shared" si="22"/>
        <v>0.44948714809596463</v>
      </c>
      <c r="H96" s="24">
        <f t="shared" si="23"/>
        <v>2.8782652368463486</v>
      </c>
      <c r="I96" s="21">
        <f t="shared" si="17"/>
        <v>86.779901674493615</v>
      </c>
      <c r="J96" s="22">
        <f t="shared" si="18"/>
        <v>-338023.77</v>
      </c>
      <c r="K96" s="21">
        <f t="shared" si="25"/>
        <v>87.598469798657703</v>
      </c>
      <c r="L96" s="22">
        <f t="shared" si="19"/>
        <v>-314130.76000000024</v>
      </c>
      <c r="M96" s="21">
        <f t="shared" si="20"/>
        <v>97.618532336119657</v>
      </c>
      <c r="N96" s="22">
        <f t="shared" si="21"/>
        <v>-54130.760000000242</v>
      </c>
    </row>
    <row r="97" spans="1:14" outlineLevel="3" collapsed="1">
      <c r="A97" s="29" t="s">
        <v>109</v>
      </c>
      <c r="B97" s="30" t="s">
        <v>110</v>
      </c>
      <c r="C97" s="25">
        <v>1182846.53</v>
      </c>
      <c r="D97" s="25">
        <v>1044000</v>
      </c>
      <c r="E97" s="25">
        <v>1044000</v>
      </c>
      <c r="F97" s="25">
        <v>949474.33</v>
      </c>
      <c r="G97" s="36">
        <f t="shared" si="22"/>
        <v>0.19233963907761722</v>
      </c>
      <c r="H97" s="37">
        <f t="shared" si="23"/>
        <v>1.2316358747291385</v>
      </c>
      <c r="I97" s="26">
        <f t="shared" si="17"/>
        <v>80.270289164224877</v>
      </c>
      <c r="J97" s="27">
        <f t="shared" si="18"/>
        <v>-233372.20000000007</v>
      </c>
      <c r="K97" s="26">
        <f t="shared" si="25"/>
        <v>90.945817049808426</v>
      </c>
      <c r="L97" s="27">
        <f t="shared" si="19"/>
        <v>-94525.670000000042</v>
      </c>
      <c r="M97" s="26">
        <f t="shared" si="20"/>
        <v>90.945817049808426</v>
      </c>
      <c r="N97" s="27">
        <f t="shared" si="21"/>
        <v>-94525.670000000042</v>
      </c>
    </row>
    <row r="98" spans="1:14" ht="48" hidden="1" outlineLevel="4">
      <c r="A98" s="29" t="s">
        <v>111</v>
      </c>
      <c r="B98" s="30" t="s">
        <v>112</v>
      </c>
      <c r="C98" s="25"/>
      <c r="D98" s="25">
        <v>1044000</v>
      </c>
      <c r="E98" s="25">
        <v>1044000</v>
      </c>
      <c r="F98" s="25">
        <v>949474.33</v>
      </c>
      <c r="G98" s="36">
        <f t="shared" si="22"/>
        <v>0.19233963907761722</v>
      </c>
      <c r="H98" s="37">
        <f t="shared" si="23"/>
        <v>1.2316358747291385</v>
      </c>
      <c r="I98" s="26" t="e">
        <f t="shared" si="17"/>
        <v>#DIV/0!</v>
      </c>
      <c r="J98" s="27">
        <f t="shared" si="18"/>
        <v>949474.33</v>
      </c>
      <c r="K98" s="26">
        <f t="shared" si="25"/>
        <v>90.945817049808426</v>
      </c>
      <c r="L98" s="27">
        <f t="shared" si="19"/>
        <v>-94525.670000000042</v>
      </c>
      <c r="M98" s="26">
        <f t="shared" si="20"/>
        <v>90.945817049808426</v>
      </c>
      <c r="N98" s="27">
        <f t="shared" si="21"/>
        <v>-94525.670000000042</v>
      </c>
    </row>
    <row r="99" spans="1:14" ht="96" hidden="1" outlineLevel="5">
      <c r="A99" s="29" t="s">
        <v>113</v>
      </c>
      <c r="B99" s="30" t="s">
        <v>114</v>
      </c>
      <c r="C99" s="25"/>
      <c r="D99" s="25">
        <v>1044000</v>
      </c>
      <c r="E99" s="25">
        <v>1044000</v>
      </c>
      <c r="F99" s="25">
        <v>930137.66</v>
      </c>
      <c r="G99" s="36">
        <f t="shared" si="22"/>
        <v>0.18842251566390369</v>
      </c>
      <c r="H99" s="37">
        <f t="shared" si="23"/>
        <v>1.2065527990552563</v>
      </c>
      <c r="I99" s="26" t="e">
        <f t="shared" si="17"/>
        <v>#DIV/0!</v>
      </c>
      <c r="J99" s="27">
        <f t="shared" si="18"/>
        <v>930137.66</v>
      </c>
      <c r="K99" s="26">
        <f t="shared" si="25"/>
        <v>89.093645593869724</v>
      </c>
      <c r="L99" s="27">
        <f t="shared" si="19"/>
        <v>-113862.33999999997</v>
      </c>
      <c r="M99" s="26">
        <f t="shared" si="20"/>
        <v>89.093645593869724</v>
      </c>
      <c r="N99" s="27">
        <f t="shared" si="21"/>
        <v>-113862.33999999997</v>
      </c>
    </row>
    <row r="100" spans="1:14" ht="96" hidden="1" outlineLevel="7">
      <c r="A100" s="29" t="s">
        <v>113</v>
      </c>
      <c r="B100" s="30" t="s">
        <v>114</v>
      </c>
      <c r="C100" s="25"/>
      <c r="D100" s="25">
        <v>1044000</v>
      </c>
      <c r="E100" s="25">
        <v>1044000</v>
      </c>
      <c r="F100" s="25">
        <v>930137.66</v>
      </c>
      <c r="G100" s="36">
        <f t="shared" si="22"/>
        <v>0.18842251566390369</v>
      </c>
      <c r="H100" s="37">
        <f t="shared" si="23"/>
        <v>1.2065527990552563</v>
      </c>
      <c r="I100" s="26" t="e">
        <f t="shared" si="17"/>
        <v>#DIV/0!</v>
      </c>
      <c r="J100" s="27">
        <f t="shared" si="18"/>
        <v>930137.66</v>
      </c>
      <c r="K100" s="26">
        <f t="shared" si="25"/>
        <v>89.093645593869724</v>
      </c>
      <c r="L100" s="27">
        <f t="shared" si="19"/>
        <v>-113862.33999999997</v>
      </c>
      <c r="M100" s="26">
        <f t="shared" si="20"/>
        <v>89.093645593869724</v>
      </c>
      <c r="N100" s="27">
        <f t="shared" si="21"/>
        <v>-113862.33999999997</v>
      </c>
    </row>
    <row r="101" spans="1:14" ht="72" hidden="1" outlineLevel="5">
      <c r="A101" s="29" t="s">
        <v>115</v>
      </c>
      <c r="B101" s="30" t="s">
        <v>116</v>
      </c>
      <c r="C101" s="25"/>
      <c r="D101" s="25">
        <v>0</v>
      </c>
      <c r="E101" s="25">
        <v>0</v>
      </c>
      <c r="F101" s="25">
        <v>12974.57</v>
      </c>
      <c r="G101" s="36">
        <f t="shared" si="22"/>
        <v>2.6283218325526291E-3</v>
      </c>
      <c r="H101" s="37">
        <f t="shared" si="23"/>
        <v>1.6830308483626343E-2</v>
      </c>
      <c r="I101" s="26" t="e">
        <f t="shared" si="17"/>
        <v>#DIV/0!</v>
      </c>
      <c r="J101" s="27">
        <f t="shared" si="18"/>
        <v>12974.57</v>
      </c>
      <c r="K101" s="26" t="e">
        <f t="shared" si="25"/>
        <v>#DIV/0!</v>
      </c>
      <c r="L101" s="27">
        <f t="shared" si="19"/>
        <v>12974.57</v>
      </c>
      <c r="M101" s="26" t="e">
        <f t="shared" si="20"/>
        <v>#DIV/0!</v>
      </c>
      <c r="N101" s="27">
        <f t="shared" si="21"/>
        <v>12974.57</v>
      </c>
    </row>
    <row r="102" spans="1:14" ht="72" hidden="1" outlineLevel="7">
      <c r="A102" s="29" t="s">
        <v>115</v>
      </c>
      <c r="B102" s="30" t="s">
        <v>116</v>
      </c>
      <c r="C102" s="25"/>
      <c r="D102" s="25">
        <v>0</v>
      </c>
      <c r="E102" s="25">
        <v>0</v>
      </c>
      <c r="F102" s="25">
        <v>12974.57</v>
      </c>
      <c r="G102" s="36">
        <f t="shared" si="22"/>
        <v>2.6283218325526291E-3</v>
      </c>
      <c r="H102" s="37">
        <f t="shared" si="23"/>
        <v>1.6830308483626343E-2</v>
      </c>
      <c r="I102" s="26" t="e">
        <f t="shared" si="17"/>
        <v>#DIV/0!</v>
      </c>
      <c r="J102" s="27">
        <f t="shared" si="18"/>
        <v>12974.57</v>
      </c>
      <c r="K102" s="26" t="e">
        <f t="shared" si="25"/>
        <v>#DIV/0!</v>
      </c>
      <c r="L102" s="27">
        <f t="shared" si="19"/>
        <v>12974.57</v>
      </c>
      <c r="M102" s="26" t="e">
        <f t="shared" si="20"/>
        <v>#DIV/0!</v>
      </c>
      <c r="N102" s="27">
        <f t="shared" si="21"/>
        <v>12974.57</v>
      </c>
    </row>
    <row r="103" spans="1:14" ht="108" hidden="1" outlineLevel="5">
      <c r="A103" s="29" t="s">
        <v>117</v>
      </c>
      <c r="B103" s="30" t="s">
        <v>118</v>
      </c>
      <c r="C103" s="25"/>
      <c r="D103" s="25">
        <v>0</v>
      </c>
      <c r="E103" s="25">
        <v>0</v>
      </c>
      <c r="F103" s="25">
        <v>6362.1</v>
      </c>
      <c r="G103" s="36">
        <f t="shared" si="22"/>
        <v>1.2888015811609236E-3</v>
      </c>
      <c r="H103" s="37">
        <f t="shared" si="23"/>
        <v>8.252767190255951E-3</v>
      </c>
      <c r="I103" s="26" t="e">
        <f t="shared" si="17"/>
        <v>#DIV/0!</v>
      </c>
      <c r="J103" s="27">
        <f t="shared" si="18"/>
        <v>6362.1</v>
      </c>
      <c r="K103" s="26" t="e">
        <f t="shared" si="25"/>
        <v>#DIV/0!</v>
      </c>
      <c r="L103" s="27">
        <f t="shared" si="19"/>
        <v>6362.1</v>
      </c>
      <c r="M103" s="26" t="e">
        <f t="shared" si="20"/>
        <v>#DIV/0!</v>
      </c>
      <c r="N103" s="27">
        <f t="shared" si="21"/>
        <v>6362.1</v>
      </c>
    </row>
    <row r="104" spans="1:14" ht="108" hidden="1" outlineLevel="7">
      <c r="A104" s="29" t="s">
        <v>117</v>
      </c>
      <c r="B104" s="30" t="s">
        <v>118</v>
      </c>
      <c r="C104" s="25"/>
      <c r="D104" s="25">
        <v>0</v>
      </c>
      <c r="E104" s="25">
        <v>0</v>
      </c>
      <c r="F104" s="25">
        <v>6362.1</v>
      </c>
      <c r="G104" s="36">
        <f t="shared" si="22"/>
        <v>1.2888015811609236E-3</v>
      </c>
      <c r="H104" s="37">
        <f t="shared" si="23"/>
        <v>8.252767190255951E-3</v>
      </c>
      <c r="I104" s="26" t="e">
        <f t="shared" si="17"/>
        <v>#DIV/0!</v>
      </c>
      <c r="J104" s="27">
        <f t="shared" si="18"/>
        <v>6362.1</v>
      </c>
      <c r="K104" s="26" t="e">
        <f t="shared" si="25"/>
        <v>#DIV/0!</v>
      </c>
      <c r="L104" s="27">
        <f t="shared" si="19"/>
        <v>6362.1</v>
      </c>
      <c r="M104" s="26" t="e">
        <f t="shared" si="20"/>
        <v>#DIV/0!</v>
      </c>
      <c r="N104" s="27">
        <f t="shared" si="21"/>
        <v>6362.1</v>
      </c>
    </row>
    <row r="105" spans="1:14" ht="14.25" customHeight="1" outlineLevel="3" collapsed="1">
      <c r="A105" s="29" t="s">
        <v>119</v>
      </c>
      <c r="B105" s="30" t="s">
        <v>120</v>
      </c>
      <c r="C105" s="25">
        <v>1374046.48</v>
      </c>
      <c r="D105" s="25">
        <v>1489000</v>
      </c>
      <c r="E105" s="25">
        <v>1229000</v>
      </c>
      <c r="F105" s="25">
        <v>1269394.9099999999</v>
      </c>
      <c r="G105" s="36">
        <f t="shared" si="22"/>
        <v>0.25714750901834743</v>
      </c>
      <c r="H105" s="37">
        <f t="shared" si="23"/>
        <v>1.6466293621172108</v>
      </c>
      <c r="I105" s="26">
        <f t="shared" si="17"/>
        <v>92.383695055206573</v>
      </c>
      <c r="J105" s="27">
        <f t="shared" si="18"/>
        <v>-104651.57000000007</v>
      </c>
      <c r="K105" s="26">
        <f t="shared" si="25"/>
        <v>85.25150503693753</v>
      </c>
      <c r="L105" s="27">
        <f t="shared" si="19"/>
        <v>-219605.09000000008</v>
      </c>
      <c r="M105" s="26">
        <f t="shared" si="20"/>
        <v>103.28681122864116</v>
      </c>
      <c r="N105" s="27">
        <f t="shared" si="21"/>
        <v>40394.909999999916</v>
      </c>
    </row>
    <row r="106" spans="1:14" ht="48" hidden="1" outlineLevel="4">
      <c r="A106" s="29" t="s">
        <v>121</v>
      </c>
      <c r="B106" s="30" t="s">
        <v>122</v>
      </c>
      <c r="C106" s="25"/>
      <c r="D106" s="25">
        <v>1489000</v>
      </c>
      <c r="E106" s="25">
        <v>1229000</v>
      </c>
      <c r="F106" s="25">
        <v>1269394.9099999999</v>
      </c>
      <c r="G106" s="20">
        <f t="shared" si="22"/>
        <v>0.25714750901834743</v>
      </c>
      <c r="H106" s="24">
        <f t="shared" si="23"/>
        <v>1.6466293621172108</v>
      </c>
      <c r="I106" s="26" t="e">
        <f t="shared" si="17"/>
        <v>#DIV/0!</v>
      </c>
      <c r="J106" s="27">
        <f t="shared" si="18"/>
        <v>1269394.9099999999</v>
      </c>
      <c r="K106" s="26">
        <f t="shared" si="25"/>
        <v>85.25150503693753</v>
      </c>
      <c r="L106" s="27">
        <f t="shared" si="19"/>
        <v>-219605.09000000008</v>
      </c>
      <c r="M106" s="26">
        <f t="shared" si="20"/>
        <v>103.28681122864116</v>
      </c>
      <c r="N106" s="27">
        <f t="shared" si="21"/>
        <v>40394.909999999916</v>
      </c>
    </row>
    <row r="107" spans="1:14" ht="96" hidden="1" outlineLevel="5">
      <c r="A107" s="29" t="s">
        <v>123</v>
      </c>
      <c r="B107" s="30" t="s">
        <v>124</v>
      </c>
      <c r="C107" s="25"/>
      <c r="D107" s="25">
        <v>1489000</v>
      </c>
      <c r="E107" s="25">
        <v>1229000</v>
      </c>
      <c r="F107" s="25">
        <v>1248997.93</v>
      </c>
      <c r="G107" s="20">
        <f t="shared" si="22"/>
        <v>0.25301559344410185</v>
      </c>
      <c r="H107" s="24">
        <f t="shared" si="23"/>
        <v>1.620170877132016</v>
      </c>
      <c r="I107" s="26" t="e">
        <f t="shared" si="17"/>
        <v>#DIV/0!</v>
      </c>
      <c r="J107" s="27">
        <f t="shared" si="18"/>
        <v>1248997.93</v>
      </c>
      <c r="K107" s="26">
        <f t="shared" si="25"/>
        <v>83.881660846205506</v>
      </c>
      <c r="L107" s="27">
        <f t="shared" si="19"/>
        <v>-240002.07000000007</v>
      </c>
      <c r="M107" s="26">
        <f t="shared" si="20"/>
        <v>101.62717087062651</v>
      </c>
      <c r="N107" s="27">
        <f t="shared" si="21"/>
        <v>19997.929999999935</v>
      </c>
    </row>
    <row r="108" spans="1:14" ht="96" hidden="1" outlineLevel="7">
      <c r="A108" s="29" t="s">
        <v>123</v>
      </c>
      <c r="B108" s="30" t="s">
        <v>124</v>
      </c>
      <c r="C108" s="25"/>
      <c r="D108" s="25">
        <v>1489000</v>
      </c>
      <c r="E108" s="25">
        <v>1229000</v>
      </c>
      <c r="F108" s="25">
        <v>1248997.93</v>
      </c>
      <c r="G108" s="20">
        <f t="shared" si="22"/>
        <v>0.25301559344410185</v>
      </c>
      <c r="H108" s="24">
        <f t="shared" si="23"/>
        <v>1.620170877132016</v>
      </c>
      <c r="I108" s="26" t="e">
        <f t="shared" ref="I108:I139" si="27">F108/C108*100</f>
        <v>#DIV/0!</v>
      </c>
      <c r="J108" s="27">
        <f t="shared" si="18"/>
        <v>1248997.93</v>
      </c>
      <c r="K108" s="26">
        <f t="shared" si="25"/>
        <v>83.881660846205506</v>
      </c>
      <c r="L108" s="27">
        <f t="shared" si="19"/>
        <v>-240002.07000000007</v>
      </c>
      <c r="M108" s="26">
        <f t="shared" ref="M108:M139" si="28">F108/E108*100</f>
        <v>101.62717087062651</v>
      </c>
      <c r="N108" s="27">
        <f t="shared" si="21"/>
        <v>19997.929999999935</v>
      </c>
    </row>
    <row r="109" spans="1:14" ht="72" hidden="1" outlineLevel="5">
      <c r="A109" s="29" t="s">
        <v>125</v>
      </c>
      <c r="B109" s="30" t="s">
        <v>126</v>
      </c>
      <c r="C109" s="25"/>
      <c r="D109" s="25">
        <v>0</v>
      </c>
      <c r="E109" s="25">
        <v>0</v>
      </c>
      <c r="F109" s="25">
        <v>19740.38</v>
      </c>
      <c r="G109" s="20">
        <f t="shared" si="22"/>
        <v>3.9989049145278243E-3</v>
      </c>
      <c r="H109" s="24">
        <f t="shared" si="23"/>
        <v>2.5606758835476459E-2</v>
      </c>
      <c r="I109" s="26" t="e">
        <f t="shared" si="27"/>
        <v>#DIV/0!</v>
      </c>
      <c r="J109" s="27">
        <f t="shared" si="18"/>
        <v>19740.38</v>
      </c>
      <c r="K109" s="26" t="e">
        <f t="shared" si="25"/>
        <v>#DIV/0!</v>
      </c>
      <c r="L109" s="27">
        <f t="shared" si="19"/>
        <v>19740.38</v>
      </c>
      <c r="M109" s="26" t="e">
        <f t="shared" si="28"/>
        <v>#DIV/0!</v>
      </c>
      <c r="N109" s="27">
        <f t="shared" si="21"/>
        <v>19740.38</v>
      </c>
    </row>
    <row r="110" spans="1:14" ht="72" hidden="1" outlineLevel="7">
      <c r="A110" s="29" t="s">
        <v>125</v>
      </c>
      <c r="B110" s="30" t="s">
        <v>126</v>
      </c>
      <c r="C110" s="25"/>
      <c r="D110" s="25">
        <v>0</v>
      </c>
      <c r="E110" s="25">
        <v>0</v>
      </c>
      <c r="F110" s="25">
        <v>19740.38</v>
      </c>
      <c r="G110" s="20">
        <f t="shared" si="22"/>
        <v>3.9989049145278243E-3</v>
      </c>
      <c r="H110" s="24">
        <f t="shared" si="23"/>
        <v>2.5606758835476459E-2</v>
      </c>
      <c r="I110" s="26" t="e">
        <f t="shared" si="27"/>
        <v>#DIV/0!</v>
      </c>
      <c r="J110" s="27">
        <f t="shared" si="18"/>
        <v>19740.38</v>
      </c>
      <c r="K110" s="26" t="e">
        <f t="shared" si="25"/>
        <v>#DIV/0!</v>
      </c>
      <c r="L110" s="27">
        <f t="shared" si="19"/>
        <v>19740.38</v>
      </c>
      <c r="M110" s="26" t="e">
        <f t="shared" si="28"/>
        <v>#DIV/0!</v>
      </c>
      <c r="N110" s="27">
        <f t="shared" si="21"/>
        <v>19740.38</v>
      </c>
    </row>
    <row r="111" spans="1:14" ht="108" hidden="1" outlineLevel="5">
      <c r="A111" s="29" t="s">
        <v>127</v>
      </c>
      <c r="B111" s="30" t="s">
        <v>128</v>
      </c>
      <c r="C111" s="25"/>
      <c r="D111" s="25">
        <v>0</v>
      </c>
      <c r="E111" s="25">
        <v>0</v>
      </c>
      <c r="F111" s="25">
        <v>656.6</v>
      </c>
      <c r="G111" s="20">
        <f t="shared" si="22"/>
        <v>1.3301065971774452E-4</v>
      </c>
      <c r="H111" s="24">
        <f t="shared" si="23"/>
        <v>8.5172614971818384E-4</v>
      </c>
      <c r="I111" s="26" t="e">
        <f t="shared" si="27"/>
        <v>#DIV/0!</v>
      </c>
      <c r="J111" s="27">
        <f t="shared" si="18"/>
        <v>656.6</v>
      </c>
      <c r="K111" s="26" t="e">
        <f t="shared" si="25"/>
        <v>#DIV/0!</v>
      </c>
      <c r="L111" s="27">
        <f t="shared" si="19"/>
        <v>656.6</v>
      </c>
      <c r="M111" s="26" t="e">
        <f t="shared" si="28"/>
        <v>#DIV/0!</v>
      </c>
      <c r="N111" s="27">
        <f t="shared" si="21"/>
        <v>656.6</v>
      </c>
    </row>
    <row r="112" spans="1:14" ht="108" hidden="1" outlineLevel="7">
      <c r="A112" s="29" t="s">
        <v>127</v>
      </c>
      <c r="B112" s="30" t="s">
        <v>128</v>
      </c>
      <c r="C112" s="25"/>
      <c r="D112" s="25">
        <v>0</v>
      </c>
      <c r="E112" s="25">
        <v>0</v>
      </c>
      <c r="F112" s="25">
        <v>656.6</v>
      </c>
      <c r="G112" s="20">
        <f t="shared" si="22"/>
        <v>1.3301065971774452E-4</v>
      </c>
      <c r="H112" s="24">
        <f t="shared" si="23"/>
        <v>8.5172614971818384E-4</v>
      </c>
      <c r="I112" s="26" t="e">
        <f t="shared" si="27"/>
        <v>#DIV/0!</v>
      </c>
      <c r="J112" s="27">
        <f t="shared" si="18"/>
        <v>656.6</v>
      </c>
      <c r="K112" s="26" t="e">
        <f t="shared" si="25"/>
        <v>#DIV/0!</v>
      </c>
      <c r="L112" s="27">
        <f t="shared" si="19"/>
        <v>656.6</v>
      </c>
      <c r="M112" s="26" t="e">
        <f t="shared" si="28"/>
        <v>#DIV/0!</v>
      </c>
      <c r="N112" s="27">
        <f t="shared" si="21"/>
        <v>656.6</v>
      </c>
    </row>
    <row r="113" spans="1:14" s="11" customFormat="1" ht="24" outlineLevel="1" collapsed="1">
      <c r="A113" s="5" t="s">
        <v>129</v>
      </c>
      <c r="B113" s="28" t="s">
        <v>130</v>
      </c>
      <c r="C113" s="23">
        <v>815663.27</v>
      </c>
      <c r="D113" s="23">
        <v>836000</v>
      </c>
      <c r="E113" s="23">
        <v>753000</v>
      </c>
      <c r="F113" s="23">
        <v>757839.39</v>
      </c>
      <c r="G113" s="20">
        <f t="shared" si="22"/>
        <v>0.15351921599755267</v>
      </c>
      <c r="H113" s="24">
        <f t="shared" si="23"/>
        <v>0.98305151652372402</v>
      </c>
      <c r="I113" s="21">
        <f t="shared" si="27"/>
        <v>92.910814777769758</v>
      </c>
      <c r="J113" s="22">
        <f t="shared" si="18"/>
        <v>-57823.880000000005</v>
      </c>
      <c r="K113" s="21">
        <f t="shared" si="25"/>
        <v>90.650644736842111</v>
      </c>
      <c r="L113" s="22">
        <f t="shared" si="19"/>
        <v>-78160.609999999986</v>
      </c>
      <c r="M113" s="21">
        <f t="shared" si="28"/>
        <v>100.6426812749004</v>
      </c>
      <c r="N113" s="22">
        <f t="shared" si="21"/>
        <v>4839.390000000014</v>
      </c>
    </row>
    <row r="114" spans="1:14" ht="48" hidden="1" outlineLevel="2">
      <c r="A114" s="29" t="s">
        <v>131</v>
      </c>
      <c r="B114" s="30" t="s">
        <v>132</v>
      </c>
      <c r="C114" s="25"/>
      <c r="D114" s="25">
        <v>836000</v>
      </c>
      <c r="E114" s="25">
        <v>753000</v>
      </c>
      <c r="F114" s="25">
        <v>757839.39</v>
      </c>
      <c r="G114" s="20">
        <f t="shared" si="22"/>
        <v>0.15351921599755267</v>
      </c>
      <c r="H114" s="24">
        <f t="shared" si="23"/>
        <v>0.98305151652372402</v>
      </c>
      <c r="I114" s="21" t="e">
        <f t="shared" si="27"/>
        <v>#DIV/0!</v>
      </c>
      <c r="J114" s="22">
        <f t="shared" si="18"/>
        <v>757839.39</v>
      </c>
      <c r="K114" s="21">
        <f t="shared" si="25"/>
        <v>90.650644736842111</v>
      </c>
      <c r="L114" s="22">
        <f t="shared" si="19"/>
        <v>-78160.609999999986</v>
      </c>
      <c r="M114" s="21">
        <f t="shared" si="28"/>
        <v>100.6426812749004</v>
      </c>
      <c r="N114" s="22">
        <f t="shared" si="21"/>
        <v>4839.390000000014</v>
      </c>
    </row>
    <row r="115" spans="1:14" ht="72" hidden="1" outlineLevel="3">
      <c r="A115" s="29" t="s">
        <v>133</v>
      </c>
      <c r="B115" s="30" t="s">
        <v>134</v>
      </c>
      <c r="C115" s="25"/>
      <c r="D115" s="25">
        <v>836000</v>
      </c>
      <c r="E115" s="25">
        <v>753000</v>
      </c>
      <c r="F115" s="25">
        <v>757839.39</v>
      </c>
      <c r="G115" s="20">
        <f t="shared" si="22"/>
        <v>0.15351921599755267</v>
      </c>
      <c r="H115" s="24">
        <f t="shared" si="23"/>
        <v>0.98305151652372402</v>
      </c>
      <c r="I115" s="21" t="e">
        <f t="shared" si="27"/>
        <v>#DIV/0!</v>
      </c>
      <c r="J115" s="22">
        <f t="shared" si="18"/>
        <v>757839.39</v>
      </c>
      <c r="K115" s="21">
        <f t="shared" si="25"/>
        <v>90.650644736842111</v>
      </c>
      <c r="L115" s="22">
        <f t="shared" si="19"/>
        <v>-78160.609999999986</v>
      </c>
      <c r="M115" s="21">
        <f t="shared" si="28"/>
        <v>100.6426812749004</v>
      </c>
      <c r="N115" s="22">
        <f t="shared" si="21"/>
        <v>4839.390000000014</v>
      </c>
    </row>
    <row r="116" spans="1:14" ht="120" hidden="1" outlineLevel="4">
      <c r="A116" s="29" t="s">
        <v>135</v>
      </c>
      <c r="B116" s="31" t="s">
        <v>136</v>
      </c>
      <c r="C116" s="25"/>
      <c r="D116" s="25">
        <v>836000</v>
      </c>
      <c r="E116" s="25">
        <v>753000</v>
      </c>
      <c r="F116" s="25">
        <v>757839.39</v>
      </c>
      <c r="G116" s="20">
        <f t="shared" si="22"/>
        <v>0.15351921599755267</v>
      </c>
      <c r="H116" s="24">
        <f t="shared" si="23"/>
        <v>0.98305151652372402</v>
      </c>
      <c r="I116" s="21" t="e">
        <f t="shared" si="27"/>
        <v>#DIV/0!</v>
      </c>
      <c r="J116" s="22">
        <f t="shared" si="18"/>
        <v>757839.39</v>
      </c>
      <c r="K116" s="21">
        <f t="shared" si="25"/>
        <v>90.650644736842111</v>
      </c>
      <c r="L116" s="22">
        <f t="shared" si="19"/>
        <v>-78160.609999999986</v>
      </c>
      <c r="M116" s="21">
        <f t="shared" si="28"/>
        <v>100.6426812749004</v>
      </c>
      <c r="N116" s="22">
        <f t="shared" si="21"/>
        <v>4839.390000000014</v>
      </c>
    </row>
    <row r="117" spans="1:14" ht="120" hidden="1" outlineLevel="7">
      <c r="A117" s="29" t="s">
        <v>135</v>
      </c>
      <c r="B117" s="31" t="s">
        <v>136</v>
      </c>
      <c r="C117" s="25"/>
      <c r="D117" s="25">
        <v>836000</v>
      </c>
      <c r="E117" s="25">
        <v>753000</v>
      </c>
      <c r="F117" s="25">
        <v>757839.39</v>
      </c>
      <c r="G117" s="20">
        <f t="shared" si="22"/>
        <v>0.15351921599755267</v>
      </c>
      <c r="H117" s="24">
        <f t="shared" si="23"/>
        <v>0.98305151652372402</v>
      </c>
      <c r="I117" s="21" t="e">
        <f t="shared" si="27"/>
        <v>#DIV/0!</v>
      </c>
      <c r="J117" s="22">
        <f t="shared" si="18"/>
        <v>757839.39</v>
      </c>
      <c r="K117" s="21">
        <f t="shared" si="25"/>
        <v>90.650644736842111</v>
      </c>
      <c r="L117" s="22">
        <f t="shared" si="19"/>
        <v>-78160.609999999986</v>
      </c>
      <c r="M117" s="21">
        <f t="shared" si="28"/>
        <v>100.6426812749004</v>
      </c>
      <c r="N117" s="22">
        <f t="shared" si="21"/>
        <v>4839.390000000014</v>
      </c>
    </row>
    <row r="118" spans="1:14" s="11" customFormat="1" ht="12.75" customHeight="1" outlineLevel="7">
      <c r="A118" s="38"/>
      <c r="B118" s="17" t="s">
        <v>489</v>
      </c>
      <c r="C118" s="23">
        <f>C119+C144+C156+C168+C183+C270</f>
        <v>35914442.130000003</v>
      </c>
      <c r="D118" s="23">
        <f t="shared" ref="D118:F118" si="29">D119+D144+D156+D168+D183+D270</f>
        <v>26689000</v>
      </c>
      <c r="E118" s="23">
        <f t="shared" si="29"/>
        <v>29593925.370000001</v>
      </c>
      <c r="F118" s="23">
        <f t="shared" si="29"/>
        <v>30286182.41</v>
      </c>
      <c r="G118" s="20">
        <f t="shared" si="22"/>
        <v>6.1352194679958121</v>
      </c>
      <c r="H118" s="24">
        <f t="shared" si="23"/>
        <v>39.286526856125327</v>
      </c>
      <c r="I118" s="21">
        <f t="shared" si="27"/>
        <v>84.328700694758638</v>
      </c>
      <c r="J118" s="22">
        <f t="shared" si="18"/>
        <v>-5628259.7200000025</v>
      </c>
      <c r="K118" s="21">
        <f t="shared" si="25"/>
        <v>113.47814609014949</v>
      </c>
      <c r="L118" s="22">
        <f t="shared" si="19"/>
        <v>3597182.41</v>
      </c>
      <c r="M118" s="21">
        <f t="shared" si="28"/>
        <v>102.33918627334837</v>
      </c>
      <c r="N118" s="22">
        <f t="shared" si="21"/>
        <v>692257.03999999911</v>
      </c>
    </row>
    <row r="119" spans="1:14" s="11" customFormat="1" ht="84" outlineLevel="1">
      <c r="A119" s="5" t="s">
        <v>137</v>
      </c>
      <c r="B119" s="28" t="s">
        <v>138</v>
      </c>
      <c r="C119" s="23">
        <f>C120+C133+C137</f>
        <v>20908650.09</v>
      </c>
      <c r="D119" s="23">
        <f t="shared" ref="D119:F119" si="30">D120+D133+D137</f>
        <v>20104900</v>
      </c>
      <c r="E119" s="23">
        <f t="shared" si="30"/>
        <v>22328418</v>
      </c>
      <c r="F119" s="23">
        <f t="shared" si="30"/>
        <v>22389784.740000002</v>
      </c>
      <c r="G119" s="20">
        <f t="shared" si="22"/>
        <v>4.5356077356163409</v>
      </c>
      <c r="H119" s="24">
        <f t="shared" si="23"/>
        <v>29.043504644561608</v>
      </c>
      <c r="I119" s="21">
        <f t="shared" si="27"/>
        <v>107.0838368025891</v>
      </c>
      <c r="J119" s="22">
        <f t="shared" si="18"/>
        <v>1481134.6500000022</v>
      </c>
      <c r="K119" s="21">
        <f t="shared" si="25"/>
        <v>111.364815244045</v>
      </c>
      <c r="L119" s="22">
        <f t="shared" si="19"/>
        <v>2284884.7400000021</v>
      </c>
      <c r="M119" s="21">
        <f t="shared" si="28"/>
        <v>100.2748369364995</v>
      </c>
      <c r="N119" s="22">
        <f t="shared" si="21"/>
        <v>61366.740000002086</v>
      </c>
    </row>
    <row r="120" spans="1:14" s="11" customFormat="1" ht="144" outlineLevel="2">
      <c r="A120" s="5" t="s">
        <v>139</v>
      </c>
      <c r="B120" s="32" t="s">
        <v>140</v>
      </c>
      <c r="C120" s="23">
        <f>C121+C124+C127+C130</f>
        <v>20758604.300000001</v>
      </c>
      <c r="D120" s="23">
        <f t="shared" ref="D120:F120" si="31">D121+D124+D127+D130</f>
        <v>19815200</v>
      </c>
      <c r="E120" s="23">
        <f t="shared" si="31"/>
        <v>22075468</v>
      </c>
      <c r="F120" s="23">
        <f t="shared" si="31"/>
        <v>22191102.740000002</v>
      </c>
      <c r="G120" s="20">
        <f t="shared" si="22"/>
        <v>4.495359755272081</v>
      </c>
      <c r="H120" s="24">
        <f t="shared" si="23"/>
        <v>28.785779005088092</v>
      </c>
      <c r="I120" s="21">
        <f t="shared" si="27"/>
        <v>106.90074544173473</v>
      </c>
      <c r="J120" s="22">
        <f t="shared" si="18"/>
        <v>1432498.4400000013</v>
      </c>
      <c r="K120" s="21">
        <f t="shared" si="25"/>
        <v>111.99030410997619</v>
      </c>
      <c r="L120" s="22">
        <f t="shared" si="19"/>
        <v>2375902.7400000021</v>
      </c>
      <c r="M120" s="21">
        <f t="shared" si="28"/>
        <v>100.52381557663921</v>
      </c>
      <c r="N120" s="22">
        <f t="shared" si="21"/>
        <v>115634.74000000209</v>
      </c>
    </row>
    <row r="121" spans="1:14" ht="96" outlineLevel="3" collapsed="1">
      <c r="A121" s="29" t="s">
        <v>141</v>
      </c>
      <c r="B121" s="30" t="s">
        <v>142</v>
      </c>
      <c r="C121" s="25">
        <v>19896656.550000001</v>
      </c>
      <c r="D121" s="25">
        <v>18937600</v>
      </c>
      <c r="E121" s="25">
        <v>20774510</v>
      </c>
      <c r="F121" s="25">
        <v>20968355.510000002</v>
      </c>
      <c r="G121" s="36">
        <f t="shared" si="22"/>
        <v>4.2476618939709168</v>
      </c>
      <c r="H121" s="37">
        <f t="shared" si="23"/>
        <v>27.199659921496146</v>
      </c>
      <c r="I121" s="26">
        <f t="shared" si="27"/>
        <v>105.38632688013104</v>
      </c>
      <c r="J121" s="27">
        <f t="shared" si="18"/>
        <v>1071698.9600000009</v>
      </c>
      <c r="K121" s="26">
        <f t="shared" ref="K121:K152" si="32">F121/D121*100</f>
        <v>110.72340481370395</v>
      </c>
      <c r="L121" s="27">
        <f t="shared" si="19"/>
        <v>2030755.5100000016</v>
      </c>
      <c r="M121" s="26">
        <f t="shared" si="28"/>
        <v>100.93309305490239</v>
      </c>
      <c r="N121" s="27">
        <f t="shared" si="21"/>
        <v>193845.51000000164</v>
      </c>
    </row>
    <row r="122" spans="1:14" ht="120" hidden="1" outlineLevel="4">
      <c r="A122" s="29" t="s">
        <v>143</v>
      </c>
      <c r="B122" s="31" t="s">
        <v>144</v>
      </c>
      <c r="C122" s="25"/>
      <c r="D122" s="25">
        <v>18937600</v>
      </c>
      <c r="E122" s="25">
        <v>20774510</v>
      </c>
      <c r="F122" s="25">
        <v>20968355.510000002</v>
      </c>
      <c r="G122" s="36">
        <f t="shared" si="22"/>
        <v>4.2476618939709168</v>
      </c>
      <c r="H122" s="37">
        <f t="shared" si="23"/>
        <v>27.199659921496146</v>
      </c>
      <c r="I122" s="26" t="e">
        <f t="shared" si="27"/>
        <v>#DIV/0!</v>
      </c>
      <c r="J122" s="27">
        <f t="shared" si="18"/>
        <v>20968355.510000002</v>
      </c>
      <c r="K122" s="26">
        <f t="shared" si="32"/>
        <v>110.72340481370395</v>
      </c>
      <c r="L122" s="27">
        <f t="shared" si="19"/>
        <v>2030755.5100000016</v>
      </c>
      <c r="M122" s="26">
        <f t="shared" si="28"/>
        <v>100.93309305490239</v>
      </c>
      <c r="N122" s="27">
        <f t="shared" si="21"/>
        <v>193845.51000000164</v>
      </c>
    </row>
    <row r="123" spans="1:14" ht="120" hidden="1" outlineLevel="7">
      <c r="A123" s="29" t="s">
        <v>143</v>
      </c>
      <c r="B123" s="31" t="s">
        <v>144</v>
      </c>
      <c r="C123" s="25"/>
      <c r="D123" s="25">
        <v>18937600</v>
      </c>
      <c r="E123" s="25">
        <v>20774510</v>
      </c>
      <c r="F123" s="25">
        <v>20968355.510000002</v>
      </c>
      <c r="G123" s="36">
        <f t="shared" si="22"/>
        <v>4.2476618939709168</v>
      </c>
      <c r="H123" s="37">
        <f t="shared" si="23"/>
        <v>27.199659921496146</v>
      </c>
      <c r="I123" s="26" t="e">
        <f t="shared" si="27"/>
        <v>#DIV/0!</v>
      </c>
      <c r="J123" s="27">
        <f t="shared" si="18"/>
        <v>20968355.510000002</v>
      </c>
      <c r="K123" s="26">
        <f t="shared" si="32"/>
        <v>110.72340481370395</v>
      </c>
      <c r="L123" s="27">
        <f t="shared" si="19"/>
        <v>2030755.5100000016</v>
      </c>
      <c r="M123" s="26">
        <f t="shared" si="28"/>
        <v>100.93309305490239</v>
      </c>
      <c r="N123" s="27">
        <f t="shared" si="21"/>
        <v>193845.51000000164</v>
      </c>
    </row>
    <row r="124" spans="1:14" ht="75.75" customHeight="1" outlineLevel="3" collapsed="1">
      <c r="A124" s="29" t="s">
        <v>145</v>
      </c>
      <c r="B124" s="31" t="s">
        <v>146</v>
      </c>
      <c r="C124" s="25">
        <v>296238.28999999998</v>
      </c>
      <c r="D124" s="25">
        <v>85500</v>
      </c>
      <c r="E124" s="25">
        <v>758858</v>
      </c>
      <c r="F124" s="25">
        <v>759982.3</v>
      </c>
      <c r="G124" s="36">
        <f t="shared" si="22"/>
        <v>0.15395331571247159</v>
      </c>
      <c r="H124" s="37">
        <f t="shared" si="23"/>
        <v>0.98583124921256438</v>
      </c>
      <c r="I124" s="26">
        <f t="shared" si="27"/>
        <v>256.54425023854952</v>
      </c>
      <c r="J124" s="27">
        <f t="shared" si="18"/>
        <v>463744.01000000007</v>
      </c>
      <c r="K124" s="26">
        <f t="shared" si="32"/>
        <v>888.86818713450305</v>
      </c>
      <c r="L124" s="27">
        <f t="shared" si="19"/>
        <v>674482.3</v>
      </c>
      <c r="M124" s="26">
        <f t="shared" si="28"/>
        <v>100.14815683566623</v>
      </c>
      <c r="N124" s="27">
        <f t="shared" si="21"/>
        <v>1124.3000000000466</v>
      </c>
    </row>
    <row r="125" spans="1:14" ht="108" hidden="1" outlineLevel="4">
      <c r="A125" s="29" t="s">
        <v>147</v>
      </c>
      <c r="B125" s="30" t="s">
        <v>148</v>
      </c>
      <c r="C125" s="25"/>
      <c r="D125" s="25">
        <v>85500</v>
      </c>
      <c r="E125" s="25">
        <v>758858</v>
      </c>
      <c r="F125" s="25">
        <v>759982.3</v>
      </c>
      <c r="G125" s="36">
        <f t="shared" si="22"/>
        <v>0.15395331571247159</v>
      </c>
      <c r="H125" s="37">
        <f t="shared" si="23"/>
        <v>0.98583124921256438</v>
      </c>
      <c r="I125" s="26" t="e">
        <f t="shared" si="27"/>
        <v>#DIV/0!</v>
      </c>
      <c r="J125" s="27">
        <f t="shared" si="18"/>
        <v>759982.3</v>
      </c>
      <c r="K125" s="26">
        <f t="shared" si="32"/>
        <v>888.86818713450305</v>
      </c>
      <c r="L125" s="27">
        <f t="shared" si="19"/>
        <v>674482.3</v>
      </c>
      <c r="M125" s="26">
        <f t="shared" si="28"/>
        <v>100.14815683566623</v>
      </c>
      <c r="N125" s="27">
        <f t="shared" si="21"/>
        <v>1124.3000000000466</v>
      </c>
    </row>
    <row r="126" spans="1:14" ht="108" hidden="1" outlineLevel="7">
      <c r="A126" s="29" t="s">
        <v>147</v>
      </c>
      <c r="B126" s="30" t="s">
        <v>148</v>
      </c>
      <c r="C126" s="25"/>
      <c r="D126" s="25">
        <v>85500</v>
      </c>
      <c r="E126" s="25">
        <v>758858</v>
      </c>
      <c r="F126" s="25">
        <v>759982.3</v>
      </c>
      <c r="G126" s="36">
        <f t="shared" si="22"/>
        <v>0.15395331571247159</v>
      </c>
      <c r="H126" s="37">
        <f t="shared" si="23"/>
        <v>0.98583124921256438</v>
      </c>
      <c r="I126" s="26" t="e">
        <f t="shared" si="27"/>
        <v>#DIV/0!</v>
      </c>
      <c r="J126" s="27">
        <f t="shared" si="18"/>
        <v>759982.3</v>
      </c>
      <c r="K126" s="26">
        <f t="shared" si="32"/>
        <v>888.86818713450305</v>
      </c>
      <c r="L126" s="27">
        <f t="shared" si="19"/>
        <v>674482.3</v>
      </c>
      <c r="M126" s="26">
        <f t="shared" si="28"/>
        <v>100.14815683566623</v>
      </c>
      <c r="N126" s="27">
        <f t="shared" si="21"/>
        <v>1124.3000000000466</v>
      </c>
    </row>
    <row r="127" spans="1:14" ht="126" customHeight="1" outlineLevel="3" collapsed="1">
      <c r="A127" s="29" t="s">
        <v>149</v>
      </c>
      <c r="B127" s="31" t="s">
        <v>150</v>
      </c>
      <c r="C127" s="25">
        <v>114224.2</v>
      </c>
      <c r="D127" s="25">
        <v>124900</v>
      </c>
      <c r="E127" s="25">
        <v>124900</v>
      </c>
      <c r="F127" s="25">
        <v>82230.12</v>
      </c>
      <c r="G127" s="36">
        <f t="shared" si="22"/>
        <v>1.6657755878570359E-2</v>
      </c>
      <c r="H127" s="37">
        <f t="shared" si="23"/>
        <v>0.10666698674758486</v>
      </c>
      <c r="I127" s="26">
        <f t="shared" si="27"/>
        <v>71.990103673302158</v>
      </c>
      <c r="J127" s="27">
        <f t="shared" si="18"/>
        <v>-31994.080000000002</v>
      </c>
      <c r="K127" s="26">
        <f t="shared" si="32"/>
        <v>65.836765412329854</v>
      </c>
      <c r="L127" s="27">
        <f t="shared" si="19"/>
        <v>-42669.880000000005</v>
      </c>
      <c r="M127" s="26">
        <f t="shared" si="28"/>
        <v>65.836765412329854</v>
      </c>
      <c r="N127" s="27">
        <f t="shared" si="21"/>
        <v>-42669.880000000005</v>
      </c>
    </row>
    <row r="128" spans="1:14" ht="96" hidden="1" outlineLevel="4">
      <c r="A128" s="29" t="s">
        <v>151</v>
      </c>
      <c r="B128" s="30" t="s">
        <v>152</v>
      </c>
      <c r="C128" s="25"/>
      <c r="D128" s="25">
        <v>124900</v>
      </c>
      <c r="E128" s="25">
        <v>124900</v>
      </c>
      <c r="F128" s="25">
        <v>82230.12</v>
      </c>
      <c r="G128" s="36">
        <f t="shared" si="22"/>
        <v>1.6657755878570359E-2</v>
      </c>
      <c r="H128" s="37">
        <f t="shared" si="23"/>
        <v>0.10666698674758486</v>
      </c>
      <c r="I128" s="26" t="e">
        <f t="shared" si="27"/>
        <v>#DIV/0!</v>
      </c>
      <c r="J128" s="27">
        <f t="shared" si="18"/>
        <v>82230.12</v>
      </c>
      <c r="K128" s="26">
        <f t="shared" si="32"/>
        <v>65.836765412329854</v>
      </c>
      <c r="L128" s="27">
        <f t="shared" si="19"/>
        <v>-42669.880000000005</v>
      </c>
      <c r="M128" s="26">
        <f t="shared" si="28"/>
        <v>65.836765412329854</v>
      </c>
      <c r="N128" s="27">
        <f t="shared" si="21"/>
        <v>-42669.880000000005</v>
      </c>
    </row>
    <row r="129" spans="1:14" ht="96" hidden="1" outlineLevel="7">
      <c r="A129" s="29" t="s">
        <v>151</v>
      </c>
      <c r="B129" s="30" t="s">
        <v>152</v>
      </c>
      <c r="C129" s="25"/>
      <c r="D129" s="25">
        <v>124900</v>
      </c>
      <c r="E129" s="25">
        <v>124900</v>
      </c>
      <c r="F129" s="25">
        <v>82230.12</v>
      </c>
      <c r="G129" s="36">
        <f t="shared" si="22"/>
        <v>1.6657755878570359E-2</v>
      </c>
      <c r="H129" s="37">
        <f t="shared" si="23"/>
        <v>0.10666698674758486</v>
      </c>
      <c r="I129" s="26" t="e">
        <f t="shared" si="27"/>
        <v>#DIV/0!</v>
      </c>
      <c r="J129" s="27">
        <f t="shared" si="18"/>
        <v>82230.12</v>
      </c>
      <c r="K129" s="26">
        <f t="shared" si="32"/>
        <v>65.836765412329854</v>
      </c>
      <c r="L129" s="27">
        <f t="shared" si="19"/>
        <v>-42669.880000000005</v>
      </c>
      <c r="M129" s="26">
        <f t="shared" si="28"/>
        <v>65.836765412329854</v>
      </c>
      <c r="N129" s="27">
        <f t="shared" si="21"/>
        <v>-42669.880000000005</v>
      </c>
    </row>
    <row r="130" spans="1:14" ht="66.75" customHeight="1" outlineLevel="3" collapsed="1">
      <c r="A130" s="29" t="s">
        <v>153</v>
      </c>
      <c r="B130" s="30" t="s">
        <v>154</v>
      </c>
      <c r="C130" s="25">
        <v>451485.26</v>
      </c>
      <c r="D130" s="25">
        <v>667200</v>
      </c>
      <c r="E130" s="25">
        <v>417200</v>
      </c>
      <c r="F130" s="25">
        <v>380534.81</v>
      </c>
      <c r="G130" s="36">
        <f t="shared" si="22"/>
        <v>7.70867897101227E-2</v>
      </c>
      <c r="H130" s="37">
        <f t="shared" si="23"/>
        <v>0.4936208476318012</v>
      </c>
      <c r="I130" s="26">
        <f t="shared" si="27"/>
        <v>84.285101577845538</v>
      </c>
      <c r="J130" s="27">
        <f t="shared" si="18"/>
        <v>-70950.450000000012</v>
      </c>
      <c r="K130" s="26">
        <f t="shared" si="32"/>
        <v>57.034593824940046</v>
      </c>
      <c r="L130" s="27">
        <f t="shared" si="19"/>
        <v>-286665.19</v>
      </c>
      <c r="M130" s="26">
        <f t="shared" si="28"/>
        <v>91.211603547459248</v>
      </c>
      <c r="N130" s="27">
        <f t="shared" si="21"/>
        <v>-36665.19</v>
      </c>
    </row>
    <row r="131" spans="1:14" ht="60" hidden="1" outlineLevel="4">
      <c r="A131" s="29" t="s">
        <v>155</v>
      </c>
      <c r="B131" s="30" t="s">
        <v>156</v>
      </c>
      <c r="C131" s="25"/>
      <c r="D131" s="25">
        <v>667200</v>
      </c>
      <c r="E131" s="25">
        <v>417200</v>
      </c>
      <c r="F131" s="25">
        <v>380534.81</v>
      </c>
      <c r="G131" s="36">
        <f t="shared" si="22"/>
        <v>7.70867897101227E-2</v>
      </c>
      <c r="H131" s="37">
        <f t="shared" si="23"/>
        <v>0.4936208476318012</v>
      </c>
      <c r="I131" s="26" t="e">
        <f t="shared" si="27"/>
        <v>#DIV/0!</v>
      </c>
      <c r="J131" s="27">
        <f t="shared" si="18"/>
        <v>380534.81</v>
      </c>
      <c r="K131" s="26">
        <f t="shared" si="32"/>
        <v>57.034593824940046</v>
      </c>
      <c r="L131" s="27">
        <f t="shared" si="19"/>
        <v>-286665.19</v>
      </c>
      <c r="M131" s="26">
        <f t="shared" si="28"/>
        <v>91.211603547459248</v>
      </c>
      <c r="N131" s="27">
        <f t="shared" si="21"/>
        <v>-36665.19</v>
      </c>
    </row>
    <row r="132" spans="1:14" ht="60" hidden="1" outlineLevel="7">
      <c r="A132" s="29" t="s">
        <v>155</v>
      </c>
      <c r="B132" s="30" t="s">
        <v>156</v>
      </c>
      <c r="C132" s="25"/>
      <c r="D132" s="25">
        <v>667200</v>
      </c>
      <c r="E132" s="25">
        <v>417200</v>
      </c>
      <c r="F132" s="25">
        <v>380534.81</v>
      </c>
      <c r="G132" s="36">
        <f t="shared" si="22"/>
        <v>7.70867897101227E-2</v>
      </c>
      <c r="H132" s="37">
        <f t="shared" si="23"/>
        <v>0.4936208476318012</v>
      </c>
      <c r="I132" s="26" t="e">
        <f t="shared" si="27"/>
        <v>#DIV/0!</v>
      </c>
      <c r="J132" s="27">
        <f t="shared" si="18"/>
        <v>380534.81</v>
      </c>
      <c r="K132" s="26">
        <f t="shared" si="32"/>
        <v>57.034593824940046</v>
      </c>
      <c r="L132" s="27">
        <f t="shared" si="19"/>
        <v>-286665.19</v>
      </c>
      <c r="M132" s="26">
        <f t="shared" si="28"/>
        <v>91.211603547459248</v>
      </c>
      <c r="N132" s="27">
        <f t="shared" si="21"/>
        <v>-36665.19</v>
      </c>
    </row>
    <row r="133" spans="1:14" ht="36" outlineLevel="2" collapsed="1">
      <c r="A133" s="29" t="s">
        <v>157</v>
      </c>
      <c r="B133" s="30" t="s">
        <v>158</v>
      </c>
      <c r="C133" s="25">
        <v>12675</v>
      </c>
      <c r="D133" s="25">
        <v>47500</v>
      </c>
      <c r="E133" s="25">
        <v>10750</v>
      </c>
      <c r="F133" s="25">
        <v>10750</v>
      </c>
      <c r="G133" s="36">
        <f t="shared" si="22"/>
        <v>2.177679853740106E-3</v>
      </c>
      <c r="H133" s="37">
        <f t="shared" si="23"/>
        <v>1.3944648354356499E-2</v>
      </c>
      <c r="I133" s="26">
        <f t="shared" si="27"/>
        <v>84.812623274161737</v>
      </c>
      <c r="J133" s="27">
        <f t="shared" si="18"/>
        <v>-1925</v>
      </c>
      <c r="K133" s="26">
        <f t="shared" si="32"/>
        <v>22.631578947368421</v>
      </c>
      <c r="L133" s="27">
        <f t="shared" si="19"/>
        <v>-36750</v>
      </c>
      <c r="M133" s="26">
        <f t="shared" si="28"/>
        <v>100</v>
      </c>
      <c r="N133" s="27">
        <f t="shared" si="21"/>
        <v>0</v>
      </c>
    </row>
    <row r="134" spans="1:14" ht="72" hidden="1" outlineLevel="3">
      <c r="A134" s="29" t="s">
        <v>159</v>
      </c>
      <c r="B134" s="30" t="s">
        <v>160</v>
      </c>
      <c r="C134" s="25"/>
      <c r="D134" s="25">
        <v>47500</v>
      </c>
      <c r="E134" s="25">
        <v>10750</v>
      </c>
      <c r="F134" s="25">
        <v>10750</v>
      </c>
      <c r="G134" s="36">
        <f t="shared" si="22"/>
        <v>2.177679853740106E-3</v>
      </c>
      <c r="H134" s="37">
        <f t="shared" si="23"/>
        <v>1.3944648354356499E-2</v>
      </c>
      <c r="I134" s="26" t="e">
        <f t="shared" si="27"/>
        <v>#DIV/0!</v>
      </c>
      <c r="J134" s="27">
        <f t="shared" si="18"/>
        <v>10750</v>
      </c>
      <c r="K134" s="26">
        <f t="shared" si="32"/>
        <v>22.631578947368421</v>
      </c>
      <c r="L134" s="27">
        <f t="shared" si="19"/>
        <v>-36750</v>
      </c>
      <c r="M134" s="26">
        <f t="shared" si="28"/>
        <v>100</v>
      </c>
      <c r="N134" s="27">
        <f t="shared" si="21"/>
        <v>0</v>
      </c>
    </row>
    <row r="135" spans="1:14" ht="84" hidden="1" outlineLevel="4">
      <c r="A135" s="29" t="s">
        <v>161</v>
      </c>
      <c r="B135" s="30" t="s">
        <v>162</v>
      </c>
      <c r="C135" s="25"/>
      <c r="D135" s="25">
        <v>47500</v>
      </c>
      <c r="E135" s="25">
        <v>10750</v>
      </c>
      <c r="F135" s="25">
        <v>10750</v>
      </c>
      <c r="G135" s="36">
        <f t="shared" si="22"/>
        <v>2.177679853740106E-3</v>
      </c>
      <c r="H135" s="37">
        <f t="shared" si="23"/>
        <v>1.3944648354356499E-2</v>
      </c>
      <c r="I135" s="26" t="e">
        <f t="shared" si="27"/>
        <v>#DIV/0!</v>
      </c>
      <c r="J135" s="27">
        <f t="shared" si="18"/>
        <v>10750</v>
      </c>
      <c r="K135" s="26">
        <f t="shared" si="32"/>
        <v>22.631578947368421</v>
      </c>
      <c r="L135" s="27">
        <f t="shared" si="19"/>
        <v>-36750</v>
      </c>
      <c r="M135" s="26">
        <f t="shared" si="28"/>
        <v>100</v>
      </c>
      <c r="N135" s="27">
        <f t="shared" si="21"/>
        <v>0</v>
      </c>
    </row>
    <row r="136" spans="1:14" ht="84" hidden="1" outlineLevel="7">
      <c r="A136" s="29" t="s">
        <v>161</v>
      </c>
      <c r="B136" s="30" t="s">
        <v>162</v>
      </c>
      <c r="C136" s="25"/>
      <c r="D136" s="25">
        <v>47500</v>
      </c>
      <c r="E136" s="25">
        <v>10750</v>
      </c>
      <c r="F136" s="25">
        <v>10750</v>
      </c>
      <c r="G136" s="36">
        <f t="shared" si="22"/>
        <v>2.177679853740106E-3</v>
      </c>
      <c r="H136" s="37">
        <f t="shared" si="23"/>
        <v>1.3944648354356499E-2</v>
      </c>
      <c r="I136" s="26" t="e">
        <f t="shared" si="27"/>
        <v>#DIV/0!</v>
      </c>
      <c r="J136" s="27">
        <f t="shared" si="18"/>
        <v>10750</v>
      </c>
      <c r="K136" s="26">
        <f t="shared" si="32"/>
        <v>22.631578947368421</v>
      </c>
      <c r="L136" s="27">
        <f t="shared" si="19"/>
        <v>-36750</v>
      </c>
      <c r="M136" s="26">
        <f t="shared" si="28"/>
        <v>100</v>
      </c>
      <c r="N136" s="27">
        <f t="shared" si="21"/>
        <v>0</v>
      </c>
    </row>
    <row r="137" spans="1:14" ht="121.5" customHeight="1" outlineLevel="2" collapsed="1">
      <c r="A137" s="29" t="s">
        <v>163</v>
      </c>
      <c r="B137" s="31" t="s">
        <v>164</v>
      </c>
      <c r="C137" s="25">
        <v>137370.79</v>
      </c>
      <c r="D137" s="25">
        <v>242200</v>
      </c>
      <c r="E137" s="25">
        <v>242200</v>
      </c>
      <c r="F137" s="25">
        <v>187932</v>
      </c>
      <c r="G137" s="36">
        <f t="shared" si="22"/>
        <v>3.8070300490519592E-2</v>
      </c>
      <c r="H137" s="37">
        <f t="shared" si="23"/>
        <v>0.24378099111915583</v>
      </c>
      <c r="I137" s="26">
        <f t="shared" si="27"/>
        <v>136.80637637739434</v>
      </c>
      <c r="J137" s="27">
        <f t="shared" si="18"/>
        <v>50561.209999999992</v>
      </c>
      <c r="K137" s="26">
        <f t="shared" si="32"/>
        <v>77.593724194880267</v>
      </c>
      <c r="L137" s="27">
        <f t="shared" si="19"/>
        <v>-54268</v>
      </c>
      <c r="M137" s="26">
        <f t="shared" si="28"/>
        <v>77.593724194880267</v>
      </c>
      <c r="N137" s="27">
        <f t="shared" si="21"/>
        <v>-54268</v>
      </c>
    </row>
    <row r="138" spans="1:14" ht="84" hidden="1" outlineLevel="3">
      <c r="A138" s="29" t="s">
        <v>165</v>
      </c>
      <c r="B138" s="30" t="s">
        <v>166</v>
      </c>
      <c r="C138" s="25"/>
      <c r="D138" s="25">
        <v>242200</v>
      </c>
      <c r="E138" s="25">
        <v>0</v>
      </c>
      <c r="F138" s="25">
        <v>0</v>
      </c>
      <c r="G138" s="20">
        <f t="shared" si="22"/>
        <v>0</v>
      </c>
      <c r="H138" s="24">
        <f t="shared" si="23"/>
        <v>0</v>
      </c>
      <c r="I138" s="26" t="e">
        <f t="shared" si="27"/>
        <v>#DIV/0!</v>
      </c>
      <c r="J138" s="27">
        <f t="shared" si="18"/>
        <v>0</v>
      </c>
      <c r="K138" s="26">
        <f t="shared" si="32"/>
        <v>0</v>
      </c>
      <c r="L138" s="27">
        <f t="shared" si="19"/>
        <v>-242200</v>
      </c>
      <c r="M138" s="26" t="e">
        <f t="shared" si="28"/>
        <v>#DIV/0!</v>
      </c>
      <c r="N138" s="27">
        <f t="shared" si="21"/>
        <v>0</v>
      </c>
    </row>
    <row r="139" spans="1:14" ht="84" hidden="1" outlineLevel="4">
      <c r="A139" s="29" t="s">
        <v>167</v>
      </c>
      <c r="B139" s="30" t="s">
        <v>168</v>
      </c>
      <c r="C139" s="25"/>
      <c r="D139" s="25">
        <v>242200</v>
      </c>
      <c r="E139" s="25">
        <v>0</v>
      </c>
      <c r="F139" s="25">
        <v>0</v>
      </c>
      <c r="G139" s="20">
        <f t="shared" si="22"/>
        <v>0</v>
      </c>
      <c r="H139" s="24">
        <f t="shared" si="23"/>
        <v>0</v>
      </c>
      <c r="I139" s="26" t="e">
        <f t="shared" si="27"/>
        <v>#DIV/0!</v>
      </c>
      <c r="J139" s="27">
        <f t="shared" si="18"/>
        <v>0</v>
      </c>
      <c r="K139" s="26">
        <f t="shared" si="32"/>
        <v>0</v>
      </c>
      <c r="L139" s="27">
        <f t="shared" si="19"/>
        <v>-242200</v>
      </c>
      <c r="M139" s="26" t="e">
        <f t="shared" si="28"/>
        <v>#DIV/0!</v>
      </c>
      <c r="N139" s="27">
        <f t="shared" si="21"/>
        <v>0</v>
      </c>
    </row>
    <row r="140" spans="1:14" ht="84" hidden="1" outlineLevel="7">
      <c r="A140" s="29" t="s">
        <v>167</v>
      </c>
      <c r="B140" s="30" t="s">
        <v>168</v>
      </c>
      <c r="C140" s="25"/>
      <c r="D140" s="25">
        <v>242200</v>
      </c>
      <c r="E140" s="25">
        <v>0</v>
      </c>
      <c r="F140" s="25">
        <v>0</v>
      </c>
      <c r="G140" s="20">
        <f t="shared" si="22"/>
        <v>0</v>
      </c>
      <c r="H140" s="24">
        <f t="shared" si="23"/>
        <v>0</v>
      </c>
      <c r="I140" s="26" t="e">
        <f t="shared" ref="I140:I171" si="33">F140/C140*100</f>
        <v>#DIV/0!</v>
      </c>
      <c r="J140" s="27">
        <f t="shared" ref="J140:J203" si="34">F140-C140</f>
        <v>0</v>
      </c>
      <c r="K140" s="26">
        <f t="shared" si="32"/>
        <v>0</v>
      </c>
      <c r="L140" s="27">
        <f t="shared" ref="L140:L203" si="35">F140-D140</f>
        <v>-242200</v>
      </c>
      <c r="M140" s="26" t="e">
        <f t="shared" ref="M140:M168" si="36">F140/E140*100</f>
        <v>#DIV/0!</v>
      </c>
      <c r="N140" s="27">
        <f t="shared" ref="N140:N203" si="37">F140-E140</f>
        <v>0</v>
      </c>
    </row>
    <row r="141" spans="1:14" ht="132" hidden="1" outlineLevel="3">
      <c r="A141" s="29" t="s">
        <v>169</v>
      </c>
      <c r="B141" s="31" t="s">
        <v>170</v>
      </c>
      <c r="C141" s="25"/>
      <c r="D141" s="25">
        <v>0</v>
      </c>
      <c r="E141" s="25">
        <v>242200</v>
      </c>
      <c r="F141" s="25">
        <v>187932</v>
      </c>
      <c r="G141" s="20">
        <f t="shared" ref="G141:G204" si="38">F141/F$12*100</f>
        <v>3.8070300490519592E-2</v>
      </c>
      <c r="H141" s="24">
        <f t="shared" si="23"/>
        <v>0.24378099111915583</v>
      </c>
      <c r="I141" s="26" t="e">
        <f t="shared" si="33"/>
        <v>#DIV/0!</v>
      </c>
      <c r="J141" s="27">
        <f t="shared" si="34"/>
        <v>187932</v>
      </c>
      <c r="K141" s="26" t="e">
        <f t="shared" si="32"/>
        <v>#DIV/0!</v>
      </c>
      <c r="L141" s="27">
        <f t="shared" si="35"/>
        <v>187932</v>
      </c>
      <c r="M141" s="26">
        <f t="shared" si="36"/>
        <v>77.593724194880267</v>
      </c>
      <c r="N141" s="27">
        <f t="shared" si="37"/>
        <v>-54268</v>
      </c>
    </row>
    <row r="142" spans="1:14" ht="120" hidden="1" outlineLevel="4">
      <c r="A142" s="29" t="s">
        <v>171</v>
      </c>
      <c r="B142" s="30" t="s">
        <v>172</v>
      </c>
      <c r="C142" s="25"/>
      <c r="D142" s="25">
        <v>0</v>
      </c>
      <c r="E142" s="25">
        <v>242200</v>
      </c>
      <c r="F142" s="25">
        <v>187932</v>
      </c>
      <c r="G142" s="20">
        <f t="shared" si="38"/>
        <v>3.8070300490519592E-2</v>
      </c>
      <c r="H142" s="24">
        <f t="shared" ref="H142:H205" si="39">F142/F$13*100</f>
        <v>0.24378099111915583</v>
      </c>
      <c r="I142" s="26" t="e">
        <f t="shared" si="33"/>
        <v>#DIV/0!</v>
      </c>
      <c r="J142" s="27">
        <f t="shared" si="34"/>
        <v>187932</v>
      </c>
      <c r="K142" s="26" t="e">
        <f t="shared" si="32"/>
        <v>#DIV/0!</v>
      </c>
      <c r="L142" s="27">
        <f t="shared" si="35"/>
        <v>187932</v>
      </c>
      <c r="M142" s="26">
        <f t="shared" si="36"/>
        <v>77.593724194880267</v>
      </c>
      <c r="N142" s="27">
        <f t="shared" si="37"/>
        <v>-54268</v>
      </c>
    </row>
    <row r="143" spans="1:14" ht="120" hidden="1" outlineLevel="7">
      <c r="A143" s="29" t="s">
        <v>171</v>
      </c>
      <c r="B143" s="30" t="s">
        <v>172</v>
      </c>
      <c r="C143" s="25"/>
      <c r="D143" s="25">
        <v>0</v>
      </c>
      <c r="E143" s="25">
        <v>242200</v>
      </c>
      <c r="F143" s="25">
        <v>187932</v>
      </c>
      <c r="G143" s="20">
        <f t="shared" si="38"/>
        <v>3.8070300490519592E-2</v>
      </c>
      <c r="H143" s="24">
        <f t="shared" si="39"/>
        <v>0.24378099111915583</v>
      </c>
      <c r="I143" s="26" t="e">
        <f t="shared" si="33"/>
        <v>#DIV/0!</v>
      </c>
      <c r="J143" s="27">
        <f t="shared" si="34"/>
        <v>187932</v>
      </c>
      <c r="K143" s="26" t="e">
        <f t="shared" si="32"/>
        <v>#DIV/0!</v>
      </c>
      <c r="L143" s="27">
        <f t="shared" si="35"/>
        <v>187932</v>
      </c>
      <c r="M143" s="26">
        <f t="shared" si="36"/>
        <v>77.593724194880267</v>
      </c>
      <c r="N143" s="27">
        <f t="shared" si="37"/>
        <v>-54268</v>
      </c>
    </row>
    <row r="144" spans="1:14" s="11" customFormat="1" ht="36" outlineLevel="1" collapsed="1">
      <c r="A144" s="5" t="s">
        <v>173</v>
      </c>
      <c r="B144" s="28" t="s">
        <v>174</v>
      </c>
      <c r="C144" s="23">
        <f>C145</f>
        <v>51108.3</v>
      </c>
      <c r="D144" s="23">
        <f t="shared" ref="D144:F144" si="40">D145</f>
        <v>48500</v>
      </c>
      <c r="E144" s="23">
        <f t="shared" si="40"/>
        <v>56864.44</v>
      </c>
      <c r="F144" s="23">
        <f t="shared" si="40"/>
        <v>56864.43</v>
      </c>
      <c r="G144" s="20">
        <f t="shared" si="38"/>
        <v>1.1519304521433906E-2</v>
      </c>
      <c r="H144" s="24">
        <f t="shared" si="39"/>
        <v>7.376320746241119E-2</v>
      </c>
      <c r="I144" s="21">
        <f t="shared" si="33"/>
        <v>111.26261292197157</v>
      </c>
      <c r="J144" s="22">
        <f t="shared" si="34"/>
        <v>5756.1299999999974</v>
      </c>
      <c r="K144" s="21">
        <f t="shared" si="32"/>
        <v>117.24624742268041</v>
      </c>
      <c r="L144" s="22">
        <f t="shared" si="35"/>
        <v>8364.43</v>
      </c>
      <c r="M144" s="21">
        <f t="shared" si="36"/>
        <v>99.999982414317273</v>
      </c>
      <c r="N144" s="22">
        <f t="shared" si="37"/>
        <v>-1.0000000002037268E-2</v>
      </c>
    </row>
    <row r="145" spans="1:14" ht="24" hidden="1" outlineLevel="2" collapsed="1">
      <c r="A145" s="29" t="s">
        <v>175</v>
      </c>
      <c r="B145" s="30" t="s">
        <v>176</v>
      </c>
      <c r="C145" s="25">
        <v>51108.3</v>
      </c>
      <c r="D145" s="25">
        <v>48500</v>
      </c>
      <c r="E145" s="25">
        <v>56864.44</v>
      </c>
      <c r="F145" s="25">
        <v>56864.43</v>
      </c>
      <c r="G145" s="20">
        <f t="shared" si="38"/>
        <v>1.1519304521433906E-2</v>
      </c>
      <c r="H145" s="24">
        <f t="shared" si="39"/>
        <v>7.376320746241119E-2</v>
      </c>
      <c r="I145" s="26">
        <f t="shared" si="33"/>
        <v>111.26261292197157</v>
      </c>
      <c r="J145" s="27">
        <f t="shared" si="34"/>
        <v>5756.1299999999974</v>
      </c>
      <c r="K145" s="26">
        <f t="shared" si="32"/>
        <v>117.24624742268041</v>
      </c>
      <c r="L145" s="27">
        <f t="shared" si="35"/>
        <v>8364.43</v>
      </c>
      <c r="M145" s="26">
        <f t="shared" si="36"/>
        <v>99.999982414317273</v>
      </c>
      <c r="N145" s="27">
        <f t="shared" si="37"/>
        <v>-1.0000000002037268E-2</v>
      </c>
    </row>
    <row r="146" spans="1:14" ht="36" hidden="1" outlineLevel="3">
      <c r="A146" s="29" t="s">
        <v>177</v>
      </c>
      <c r="B146" s="30" t="s">
        <v>178</v>
      </c>
      <c r="C146" s="25"/>
      <c r="D146" s="25">
        <v>47400</v>
      </c>
      <c r="E146" s="25">
        <v>39397.99</v>
      </c>
      <c r="F146" s="25">
        <v>39397.980000000003</v>
      </c>
      <c r="G146" s="20">
        <f t="shared" si="38"/>
        <v>7.9810406813075E-3</v>
      </c>
      <c r="H146" s="24">
        <f t="shared" si="39"/>
        <v>5.1106137392741426E-2</v>
      </c>
      <c r="I146" s="26" t="e">
        <f t="shared" si="33"/>
        <v>#DIV/0!</v>
      </c>
      <c r="J146" s="27">
        <f t="shared" si="34"/>
        <v>39397.980000000003</v>
      </c>
      <c r="K146" s="26">
        <f t="shared" si="32"/>
        <v>83.118101265822801</v>
      </c>
      <c r="L146" s="27">
        <f t="shared" si="35"/>
        <v>-8002.0199999999968</v>
      </c>
      <c r="M146" s="26">
        <f t="shared" si="36"/>
        <v>99.999974617994482</v>
      </c>
      <c r="N146" s="27">
        <f t="shared" si="37"/>
        <v>-9.9999999947613105E-3</v>
      </c>
    </row>
    <row r="147" spans="1:14" ht="96" hidden="1" outlineLevel="4">
      <c r="A147" s="29" t="s">
        <v>179</v>
      </c>
      <c r="B147" s="30" t="s">
        <v>180</v>
      </c>
      <c r="C147" s="25"/>
      <c r="D147" s="25">
        <v>47400</v>
      </c>
      <c r="E147" s="25">
        <v>39397.99</v>
      </c>
      <c r="F147" s="25">
        <v>39397.980000000003</v>
      </c>
      <c r="G147" s="20">
        <f t="shared" si="38"/>
        <v>7.9810406813075E-3</v>
      </c>
      <c r="H147" s="24">
        <f t="shared" si="39"/>
        <v>5.1106137392741426E-2</v>
      </c>
      <c r="I147" s="26" t="e">
        <f t="shared" si="33"/>
        <v>#DIV/0!</v>
      </c>
      <c r="J147" s="27">
        <f t="shared" si="34"/>
        <v>39397.980000000003</v>
      </c>
      <c r="K147" s="26">
        <f t="shared" si="32"/>
        <v>83.118101265822801</v>
      </c>
      <c r="L147" s="27">
        <f t="shared" si="35"/>
        <v>-8002.0199999999968</v>
      </c>
      <c r="M147" s="26">
        <f t="shared" si="36"/>
        <v>99.999974617994482</v>
      </c>
      <c r="N147" s="27">
        <f t="shared" si="37"/>
        <v>-9.9999999947613105E-3</v>
      </c>
    </row>
    <row r="148" spans="1:14" ht="96" hidden="1" outlineLevel="7">
      <c r="A148" s="29" t="s">
        <v>179</v>
      </c>
      <c r="B148" s="30" t="s">
        <v>180</v>
      </c>
      <c r="C148" s="25"/>
      <c r="D148" s="25">
        <v>47400</v>
      </c>
      <c r="E148" s="25">
        <v>39397.99</v>
      </c>
      <c r="F148" s="25">
        <v>39397.980000000003</v>
      </c>
      <c r="G148" s="20">
        <f t="shared" si="38"/>
        <v>7.9810406813075E-3</v>
      </c>
      <c r="H148" s="24">
        <f t="shared" si="39"/>
        <v>5.1106137392741426E-2</v>
      </c>
      <c r="I148" s="26" t="e">
        <f t="shared" si="33"/>
        <v>#DIV/0!</v>
      </c>
      <c r="J148" s="27">
        <f t="shared" si="34"/>
        <v>39397.980000000003</v>
      </c>
      <c r="K148" s="26">
        <f t="shared" si="32"/>
        <v>83.118101265822801</v>
      </c>
      <c r="L148" s="27">
        <f t="shared" si="35"/>
        <v>-8002.0199999999968</v>
      </c>
      <c r="M148" s="26">
        <f t="shared" si="36"/>
        <v>99.999974617994482</v>
      </c>
      <c r="N148" s="27">
        <f t="shared" si="37"/>
        <v>-9.9999999947613105E-3</v>
      </c>
    </row>
    <row r="149" spans="1:14" ht="24" hidden="1" outlineLevel="3">
      <c r="A149" s="29" t="s">
        <v>181</v>
      </c>
      <c r="B149" s="30" t="s">
        <v>182</v>
      </c>
      <c r="C149" s="25"/>
      <c r="D149" s="25">
        <v>300</v>
      </c>
      <c r="E149" s="25">
        <v>1264.8399999999999</v>
      </c>
      <c r="F149" s="25">
        <v>1264.8399999999999</v>
      </c>
      <c r="G149" s="20">
        <f t="shared" si="38"/>
        <v>2.5622479871671028E-4</v>
      </c>
      <c r="H149" s="24">
        <f t="shared" si="39"/>
        <v>1.6407208394906298E-3</v>
      </c>
      <c r="I149" s="26" t="e">
        <f t="shared" si="33"/>
        <v>#DIV/0!</v>
      </c>
      <c r="J149" s="27">
        <f t="shared" si="34"/>
        <v>1264.8399999999999</v>
      </c>
      <c r="K149" s="26">
        <f t="shared" si="32"/>
        <v>421.61333333333329</v>
      </c>
      <c r="L149" s="27">
        <f t="shared" si="35"/>
        <v>964.83999999999992</v>
      </c>
      <c r="M149" s="26">
        <f t="shared" si="36"/>
        <v>100</v>
      </c>
      <c r="N149" s="27">
        <f t="shared" si="37"/>
        <v>0</v>
      </c>
    </row>
    <row r="150" spans="1:14" ht="24" hidden="1" outlineLevel="4">
      <c r="A150" s="29" t="s">
        <v>183</v>
      </c>
      <c r="B150" s="30" t="s">
        <v>184</v>
      </c>
      <c r="C150" s="25"/>
      <c r="D150" s="25">
        <v>300</v>
      </c>
      <c r="E150" s="25">
        <v>1264.8399999999999</v>
      </c>
      <c r="F150" s="25">
        <v>1264.8399999999999</v>
      </c>
      <c r="G150" s="20">
        <f t="shared" si="38"/>
        <v>2.5622479871671028E-4</v>
      </c>
      <c r="H150" s="24">
        <f t="shared" si="39"/>
        <v>1.6407208394906298E-3</v>
      </c>
      <c r="I150" s="26" t="e">
        <f t="shared" si="33"/>
        <v>#DIV/0!</v>
      </c>
      <c r="J150" s="27">
        <f t="shared" si="34"/>
        <v>1264.8399999999999</v>
      </c>
      <c r="K150" s="26">
        <f t="shared" si="32"/>
        <v>421.61333333333329</v>
      </c>
      <c r="L150" s="27">
        <f t="shared" si="35"/>
        <v>964.83999999999992</v>
      </c>
      <c r="M150" s="26">
        <f t="shared" si="36"/>
        <v>100</v>
      </c>
      <c r="N150" s="27">
        <f t="shared" si="37"/>
        <v>0</v>
      </c>
    </row>
    <row r="151" spans="1:14" ht="84" hidden="1" outlineLevel="5">
      <c r="A151" s="29" t="s">
        <v>185</v>
      </c>
      <c r="B151" s="30" t="s">
        <v>186</v>
      </c>
      <c r="C151" s="25"/>
      <c r="D151" s="25">
        <v>300</v>
      </c>
      <c r="E151" s="25">
        <v>1264.8399999999999</v>
      </c>
      <c r="F151" s="25">
        <v>1264.8399999999999</v>
      </c>
      <c r="G151" s="20">
        <f t="shared" si="38"/>
        <v>2.5622479871671028E-4</v>
      </c>
      <c r="H151" s="24">
        <f t="shared" si="39"/>
        <v>1.6407208394906298E-3</v>
      </c>
      <c r="I151" s="26" t="e">
        <f t="shared" si="33"/>
        <v>#DIV/0!</v>
      </c>
      <c r="J151" s="27">
        <f t="shared" si="34"/>
        <v>1264.8399999999999</v>
      </c>
      <c r="K151" s="26">
        <f t="shared" si="32"/>
        <v>421.61333333333329</v>
      </c>
      <c r="L151" s="27">
        <f t="shared" si="35"/>
        <v>964.83999999999992</v>
      </c>
      <c r="M151" s="26">
        <f t="shared" si="36"/>
        <v>100</v>
      </c>
      <c r="N151" s="27">
        <f t="shared" si="37"/>
        <v>0</v>
      </c>
    </row>
    <row r="152" spans="1:14" ht="84" hidden="1" outlineLevel="7">
      <c r="A152" s="29" t="s">
        <v>185</v>
      </c>
      <c r="B152" s="30" t="s">
        <v>186</v>
      </c>
      <c r="C152" s="25"/>
      <c r="D152" s="25">
        <v>300</v>
      </c>
      <c r="E152" s="25">
        <v>1264.8399999999999</v>
      </c>
      <c r="F152" s="25">
        <v>1264.8399999999999</v>
      </c>
      <c r="G152" s="20">
        <f t="shared" si="38"/>
        <v>2.5622479871671028E-4</v>
      </c>
      <c r="H152" s="24">
        <f t="shared" si="39"/>
        <v>1.6407208394906298E-3</v>
      </c>
      <c r="I152" s="26" t="e">
        <f t="shared" si="33"/>
        <v>#DIV/0!</v>
      </c>
      <c r="J152" s="27">
        <f t="shared" si="34"/>
        <v>1264.8399999999999</v>
      </c>
      <c r="K152" s="26">
        <f t="shared" si="32"/>
        <v>421.61333333333329</v>
      </c>
      <c r="L152" s="27">
        <f t="shared" si="35"/>
        <v>964.83999999999992</v>
      </c>
      <c r="M152" s="26">
        <f t="shared" si="36"/>
        <v>100</v>
      </c>
      <c r="N152" s="27">
        <f t="shared" si="37"/>
        <v>0</v>
      </c>
    </row>
    <row r="153" spans="1:14" ht="60" hidden="1" outlineLevel="3">
      <c r="A153" s="29" t="s">
        <v>187</v>
      </c>
      <c r="B153" s="30" t="s">
        <v>188</v>
      </c>
      <c r="C153" s="25"/>
      <c r="D153" s="25">
        <v>800</v>
      </c>
      <c r="E153" s="25">
        <v>16201.61</v>
      </c>
      <c r="F153" s="25">
        <v>16201.61</v>
      </c>
      <c r="G153" s="20">
        <f t="shared" si="38"/>
        <v>3.2820390414096965E-3</v>
      </c>
      <c r="H153" s="24">
        <f t="shared" si="39"/>
        <v>2.1016349230179143E-2</v>
      </c>
      <c r="I153" s="26" t="e">
        <f t="shared" si="33"/>
        <v>#DIV/0!</v>
      </c>
      <c r="J153" s="27">
        <f t="shared" si="34"/>
        <v>16201.61</v>
      </c>
      <c r="K153" s="26">
        <f t="shared" ref="K153:K178" si="41">F153/D153*100</f>
        <v>2025.2012499999998</v>
      </c>
      <c r="L153" s="27">
        <f t="shared" si="35"/>
        <v>15401.61</v>
      </c>
      <c r="M153" s="26">
        <f t="shared" si="36"/>
        <v>100</v>
      </c>
      <c r="N153" s="27">
        <f t="shared" si="37"/>
        <v>0</v>
      </c>
    </row>
    <row r="154" spans="1:14" ht="120" hidden="1" outlineLevel="4">
      <c r="A154" s="29" t="s">
        <v>189</v>
      </c>
      <c r="B154" s="31" t="s">
        <v>190</v>
      </c>
      <c r="C154" s="25"/>
      <c r="D154" s="25">
        <v>800</v>
      </c>
      <c r="E154" s="25">
        <v>16201.61</v>
      </c>
      <c r="F154" s="25">
        <v>16201.61</v>
      </c>
      <c r="G154" s="20">
        <f t="shared" si="38"/>
        <v>3.2820390414096965E-3</v>
      </c>
      <c r="H154" s="24">
        <f t="shared" si="39"/>
        <v>2.1016349230179143E-2</v>
      </c>
      <c r="I154" s="26" t="e">
        <f t="shared" si="33"/>
        <v>#DIV/0!</v>
      </c>
      <c r="J154" s="27">
        <f t="shared" si="34"/>
        <v>16201.61</v>
      </c>
      <c r="K154" s="26">
        <f t="shared" si="41"/>
        <v>2025.2012499999998</v>
      </c>
      <c r="L154" s="27">
        <f t="shared" si="35"/>
        <v>15401.61</v>
      </c>
      <c r="M154" s="26">
        <f t="shared" si="36"/>
        <v>100</v>
      </c>
      <c r="N154" s="27">
        <f t="shared" si="37"/>
        <v>0</v>
      </c>
    </row>
    <row r="155" spans="1:14" ht="120" hidden="1" outlineLevel="7">
      <c r="A155" s="29" t="s">
        <v>189</v>
      </c>
      <c r="B155" s="31" t="s">
        <v>190</v>
      </c>
      <c r="C155" s="25"/>
      <c r="D155" s="25">
        <v>800</v>
      </c>
      <c r="E155" s="25">
        <v>16201.61</v>
      </c>
      <c r="F155" s="25">
        <v>16201.61</v>
      </c>
      <c r="G155" s="20">
        <f t="shared" si="38"/>
        <v>3.2820390414096965E-3</v>
      </c>
      <c r="H155" s="24">
        <f t="shared" si="39"/>
        <v>2.1016349230179143E-2</v>
      </c>
      <c r="I155" s="26" t="e">
        <f t="shared" si="33"/>
        <v>#DIV/0!</v>
      </c>
      <c r="J155" s="27">
        <f t="shared" si="34"/>
        <v>16201.61</v>
      </c>
      <c r="K155" s="26">
        <f t="shared" si="41"/>
        <v>2025.2012499999998</v>
      </c>
      <c r="L155" s="27">
        <f t="shared" si="35"/>
        <v>15401.61</v>
      </c>
      <c r="M155" s="26">
        <f t="shared" si="36"/>
        <v>100</v>
      </c>
      <c r="N155" s="27">
        <f t="shared" si="37"/>
        <v>0</v>
      </c>
    </row>
    <row r="156" spans="1:14" s="11" customFormat="1" ht="48" outlineLevel="1">
      <c r="A156" s="5" t="s">
        <v>191</v>
      </c>
      <c r="B156" s="28" t="s">
        <v>192</v>
      </c>
      <c r="C156" s="23">
        <f>C157+C161</f>
        <v>6714414.2300000004</v>
      </c>
      <c r="D156" s="23">
        <f t="shared" ref="D156:F156" si="42">D157+D161</f>
        <v>5246600</v>
      </c>
      <c r="E156" s="23">
        <f t="shared" si="42"/>
        <v>6624852.9600000009</v>
      </c>
      <c r="F156" s="23">
        <f t="shared" si="42"/>
        <v>7191278.4900000002</v>
      </c>
      <c r="G156" s="20">
        <f t="shared" si="38"/>
        <v>1.4567723060751228</v>
      </c>
      <c r="H156" s="24">
        <f t="shared" si="39"/>
        <v>9.3283581173300263</v>
      </c>
      <c r="I156" s="21">
        <f t="shared" si="33"/>
        <v>107.10209772089084</v>
      </c>
      <c r="J156" s="22">
        <f t="shared" si="34"/>
        <v>476864.25999999978</v>
      </c>
      <c r="K156" s="21">
        <f t="shared" si="41"/>
        <v>137.06549937102125</v>
      </c>
      <c r="L156" s="22">
        <f t="shared" si="35"/>
        <v>1944678.4900000002</v>
      </c>
      <c r="M156" s="21">
        <f t="shared" si="36"/>
        <v>108.55000908578656</v>
      </c>
      <c r="N156" s="22">
        <f t="shared" si="37"/>
        <v>566425.52999999933</v>
      </c>
    </row>
    <row r="157" spans="1:14" ht="24" outlineLevel="2" collapsed="1">
      <c r="A157" s="29" t="s">
        <v>193</v>
      </c>
      <c r="B157" s="30" t="s">
        <v>194</v>
      </c>
      <c r="C157" s="25">
        <v>5294294.7</v>
      </c>
      <c r="D157" s="25">
        <v>4471300</v>
      </c>
      <c r="E157" s="25">
        <v>5621809.7300000004</v>
      </c>
      <c r="F157" s="25">
        <v>5895079.21</v>
      </c>
      <c r="G157" s="36">
        <f t="shared" si="38"/>
        <v>1.1941949052855014</v>
      </c>
      <c r="H157" s="37">
        <f t="shared" si="39"/>
        <v>7.646958753909554</v>
      </c>
      <c r="I157" s="26">
        <f t="shared" si="33"/>
        <v>111.34777234822234</v>
      </c>
      <c r="J157" s="27">
        <f t="shared" si="34"/>
        <v>600784.50999999978</v>
      </c>
      <c r="K157" s="26">
        <f t="shared" si="41"/>
        <v>131.84262317446826</v>
      </c>
      <c r="L157" s="27">
        <f t="shared" si="35"/>
        <v>1423779.21</v>
      </c>
      <c r="M157" s="26">
        <f t="shared" si="36"/>
        <v>104.86088098182576</v>
      </c>
      <c r="N157" s="27">
        <f t="shared" si="37"/>
        <v>273269.47999999952</v>
      </c>
    </row>
    <row r="158" spans="1:14" ht="24" hidden="1" outlineLevel="3">
      <c r="A158" s="29" t="s">
        <v>195</v>
      </c>
      <c r="B158" s="30" t="s">
        <v>196</v>
      </c>
      <c r="C158" s="25"/>
      <c r="D158" s="25">
        <v>4471300</v>
      </c>
      <c r="E158" s="25">
        <v>5621809.7300000004</v>
      </c>
      <c r="F158" s="25">
        <v>5895079.21</v>
      </c>
      <c r="G158" s="36">
        <f t="shared" si="38"/>
        <v>1.1941949052855014</v>
      </c>
      <c r="H158" s="37">
        <f t="shared" si="39"/>
        <v>7.646958753909554</v>
      </c>
      <c r="I158" s="26" t="e">
        <f t="shared" si="33"/>
        <v>#DIV/0!</v>
      </c>
      <c r="J158" s="27">
        <f t="shared" si="34"/>
        <v>5895079.21</v>
      </c>
      <c r="K158" s="26">
        <f t="shared" si="41"/>
        <v>131.84262317446826</v>
      </c>
      <c r="L158" s="27">
        <f t="shared" si="35"/>
        <v>1423779.21</v>
      </c>
      <c r="M158" s="26">
        <f t="shared" si="36"/>
        <v>104.86088098182576</v>
      </c>
      <c r="N158" s="27">
        <f t="shared" si="37"/>
        <v>273269.47999999952</v>
      </c>
    </row>
    <row r="159" spans="1:14" ht="48" hidden="1" outlineLevel="4">
      <c r="A159" s="29" t="s">
        <v>197</v>
      </c>
      <c r="B159" s="30" t="s">
        <v>198</v>
      </c>
      <c r="C159" s="25"/>
      <c r="D159" s="25">
        <v>4471300</v>
      </c>
      <c r="E159" s="25">
        <v>5621809.7300000004</v>
      </c>
      <c r="F159" s="25">
        <v>5895079.21</v>
      </c>
      <c r="G159" s="36">
        <f t="shared" si="38"/>
        <v>1.1941949052855014</v>
      </c>
      <c r="H159" s="37">
        <f t="shared" si="39"/>
        <v>7.646958753909554</v>
      </c>
      <c r="I159" s="26" t="e">
        <f t="shared" si="33"/>
        <v>#DIV/0!</v>
      </c>
      <c r="J159" s="27">
        <f t="shared" si="34"/>
        <v>5895079.21</v>
      </c>
      <c r="K159" s="26">
        <f t="shared" si="41"/>
        <v>131.84262317446826</v>
      </c>
      <c r="L159" s="27">
        <f t="shared" si="35"/>
        <v>1423779.21</v>
      </c>
      <c r="M159" s="26">
        <f t="shared" si="36"/>
        <v>104.86088098182576</v>
      </c>
      <c r="N159" s="27">
        <f t="shared" si="37"/>
        <v>273269.47999999952</v>
      </c>
    </row>
    <row r="160" spans="1:14" ht="48" hidden="1" outlineLevel="7">
      <c r="A160" s="29" t="s">
        <v>197</v>
      </c>
      <c r="B160" s="30" t="s">
        <v>198</v>
      </c>
      <c r="C160" s="25"/>
      <c r="D160" s="25">
        <v>4471300</v>
      </c>
      <c r="E160" s="25">
        <v>5621809.7300000004</v>
      </c>
      <c r="F160" s="25">
        <v>5895079.21</v>
      </c>
      <c r="G160" s="36">
        <f t="shared" si="38"/>
        <v>1.1941949052855014</v>
      </c>
      <c r="H160" s="37">
        <f t="shared" si="39"/>
        <v>7.646958753909554</v>
      </c>
      <c r="I160" s="26" t="e">
        <f t="shared" si="33"/>
        <v>#DIV/0!</v>
      </c>
      <c r="J160" s="27">
        <f t="shared" si="34"/>
        <v>5895079.21</v>
      </c>
      <c r="K160" s="26">
        <f t="shared" si="41"/>
        <v>131.84262317446826</v>
      </c>
      <c r="L160" s="27">
        <f t="shared" si="35"/>
        <v>1423779.21</v>
      </c>
      <c r="M160" s="26">
        <f t="shared" si="36"/>
        <v>104.86088098182576</v>
      </c>
      <c r="N160" s="27">
        <f t="shared" si="37"/>
        <v>273269.47999999952</v>
      </c>
    </row>
    <row r="161" spans="1:14" ht="24" outlineLevel="2" collapsed="1">
      <c r="A161" s="29" t="s">
        <v>199</v>
      </c>
      <c r="B161" s="30" t="s">
        <v>200</v>
      </c>
      <c r="C161" s="25">
        <v>1420119.53</v>
      </c>
      <c r="D161" s="25">
        <v>775300</v>
      </c>
      <c r="E161" s="25">
        <v>1003043.23</v>
      </c>
      <c r="F161" s="25">
        <v>1296199.28</v>
      </c>
      <c r="G161" s="36">
        <f t="shared" si="38"/>
        <v>0.26257740078962144</v>
      </c>
      <c r="H161" s="37">
        <f t="shared" si="39"/>
        <v>1.6813993634204722</v>
      </c>
      <c r="I161" s="26">
        <f t="shared" si="33"/>
        <v>91.273956354927392</v>
      </c>
      <c r="J161" s="27">
        <f t="shared" si="34"/>
        <v>-123920.25</v>
      </c>
      <c r="K161" s="26">
        <f t="shared" si="41"/>
        <v>167.18680252805368</v>
      </c>
      <c r="L161" s="27">
        <f t="shared" si="35"/>
        <v>520899.28</v>
      </c>
      <c r="M161" s="26">
        <f t="shared" si="36"/>
        <v>129.226661546781</v>
      </c>
      <c r="N161" s="27">
        <f t="shared" si="37"/>
        <v>293156.05000000005</v>
      </c>
    </row>
    <row r="162" spans="1:14" ht="48" hidden="1" outlineLevel="3">
      <c r="A162" s="29" t="s">
        <v>201</v>
      </c>
      <c r="B162" s="30" t="s">
        <v>202</v>
      </c>
      <c r="C162" s="25"/>
      <c r="D162" s="25">
        <v>775300</v>
      </c>
      <c r="E162" s="25">
        <v>699794</v>
      </c>
      <c r="F162" s="25">
        <v>719871.02</v>
      </c>
      <c r="G162" s="20">
        <f t="shared" si="38"/>
        <v>0.14582777837631078</v>
      </c>
      <c r="H162" s="24">
        <f t="shared" si="39"/>
        <v>0.93379983575738923</v>
      </c>
      <c r="I162" s="26" t="e">
        <f t="shared" si="33"/>
        <v>#DIV/0!</v>
      </c>
      <c r="J162" s="27">
        <f t="shared" si="34"/>
        <v>719871.02</v>
      </c>
      <c r="K162" s="26">
        <f t="shared" si="41"/>
        <v>92.85064104217723</v>
      </c>
      <c r="L162" s="27">
        <f t="shared" si="35"/>
        <v>-55428.979999999981</v>
      </c>
      <c r="M162" s="26">
        <f t="shared" si="36"/>
        <v>102.86899001706216</v>
      </c>
      <c r="N162" s="27">
        <f t="shared" si="37"/>
        <v>20077.020000000019</v>
      </c>
    </row>
    <row r="163" spans="1:14" ht="60" hidden="1" outlineLevel="4">
      <c r="A163" s="29" t="s">
        <v>203</v>
      </c>
      <c r="B163" s="30" t="s">
        <v>204</v>
      </c>
      <c r="C163" s="25"/>
      <c r="D163" s="25">
        <v>775300</v>
      </c>
      <c r="E163" s="25">
        <v>699794</v>
      </c>
      <c r="F163" s="25">
        <v>719871.02</v>
      </c>
      <c r="G163" s="20">
        <f t="shared" si="38"/>
        <v>0.14582777837631078</v>
      </c>
      <c r="H163" s="24">
        <f t="shared" si="39"/>
        <v>0.93379983575738923</v>
      </c>
      <c r="I163" s="26" t="e">
        <f t="shared" si="33"/>
        <v>#DIV/0!</v>
      </c>
      <c r="J163" s="27">
        <f t="shared" si="34"/>
        <v>719871.02</v>
      </c>
      <c r="K163" s="26">
        <f t="shared" si="41"/>
        <v>92.85064104217723</v>
      </c>
      <c r="L163" s="27">
        <f t="shared" si="35"/>
        <v>-55428.979999999981</v>
      </c>
      <c r="M163" s="26">
        <f t="shared" si="36"/>
        <v>102.86899001706216</v>
      </c>
      <c r="N163" s="27">
        <f t="shared" si="37"/>
        <v>20077.020000000019</v>
      </c>
    </row>
    <row r="164" spans="1:14" ht="60" hidden="1" outlineLevel="7">
      <c r="A164" s="29" t="s">
        <v>203</v>
      </c>
      <c r="B164" s="30" t="s">
        <v>204</v>
      </c>
      <c r="C164" s="25"/>
      <c r="D164" s="25">
        <v>775300</v>
      </c>
      <c r="E164" s="25">
        <v>699794</v>
      </c>
      <c r="F164" s="25">
        <v>719871.02</v>
      </c>
      <c r="G164" s="20">
        <f t="shared" si="38"/>
        <v>0.14582777837631078</v>
      </c>
      <c r="H164" s="24">
        <f t="shared" si="39"/>
        <v>0.93379983575738923</v>
      </c>
      <c r="I164" s="26" t="e">
        <f t="shared" si="33"/>
        <v>#DIV/0!</v>
      </c>
      <c r="J164" s="27">
        <f t="shared" si="34"/>
        <v>719871.02</v>
      </c>
      <c r="K164" s="26">
        <f t="shared" si="41"/>
        <v>92.85064104217723</v>
      </c>
      <c r="L164" s="27">
        <f t="shared" si="35"/>
        <v>-55428.979999999981</v>
      </c>
      <c r="M164" s="26">
        <f t="shared" si="36"/>
        <v>102.86899001706216</v>
      </c>
      <c r="N164" s="27">
        <f t="shared" si="37"/>
        <v>20077.020000000019</v>
      </c>
    </row>
    <row r="165" spans="1:14" ht="24" hidden="1" outlineLevel="3">
      <c r="A165" s="29" t="s">
        <v>205</v>
      </c>
      <c r="B165" s="30" t="s">
        <v>206</v>
      </c>
      <c r="C165" s="25"/>
      <c r="D165" s="25">
        <v>0</v>
      </c>
      <c r="E165" s="25">
        <v>303249.23</v>
      </c>
      <c r="F165" s="25">
        <v>576328.26</v>
      </c>
      <c r="G165" s="20">
        <f t="shared" si="38"/>
        <v>0.11674962241331069</v>
      </c>
      <c r="H165" s="24">
        <f t="shared" si="39"/>
        <v>0.74759952766308324</v>
      </c>
      <c r="I165" s="26" t="e">
        <f t="shared" si="33"/>
        <v>#DIV/0!</v>
      </c>
      <c r="J165" s="27">
        <f t="shared" si="34"/>
        <v>576328.26</v>
      </c>
      <c r="K165" s="26" t="e">
        <f t="shared" si="41"/>
        <v>#DIV/0!</v>
      </c>
      <c r="L165" s="27">
        <f t="shared" si="35"/>
        <v>576328.26</v>
      </c>
      <c r="M165" s="26">
        <f t="shared" si="36"/>
        <v>190.05102172889278</v>
      </c>
      <c r="N165" s="27">
        <f t="shared" si="37"/>
        <v>273079.03000000003</v>
      </c>
    </row>
    <row r="166" spans="1:14" ht="36" hidden="1" outlineLevel="4">
      <c r="A166" s="29" t="s">
        <v>207</v>
      </c>
      <c r="B166" s="30" t="s">
        <v>208</v>
      </c>
      <c r="C166" s="25"/>
      <c r="D166" s="25">
        <v>0</v>
      </c>
      <c r="E166" s="25">
        <v>303249.23</v>
      </c>
      <c r="F166" s="25">
        <v>576328.26</v>
      </c>
      <c r="G166" s="20">
        <f t="shared" si="38"/>
        <v>0.11674962241331069</v>
      </c>
      <c r="H166" s="24">
        <f t="shared" si="39"/>
        <v>0.74759952766308324</v>
      </c>
      <c r="I166" s="26" t="e">
        <f t="shared" si="33"/>
        <v>#DIV/0!</v>
      </c>
      <c r="J166" s="27">
        <f t="shared" si="34"/>
        <v>576328.26</v>
      </c>
      <c r="K166" s="26" t="e">
        <f t="shared" si="41"/>
        <v>#DIV/0!</v>
      </c>
      <c r="L166" s="27">
        <f t="shared" si="35"/>
        <v>576328.26</v>
      </c>
      <c r="M166" s="26">
        <f t="shared" si="36"/>
        <v>190.05102172889278</v>
      </c>
      <c r="N166" s="27">
        <f t="shared" si="37"/>
        <v>273079.03000000003</v>
      </c>
    </row>
    <row r="167" spans="1:14" ht="36" hidden="1" outlineLevel="7">
      <c r="A167" s="29" t="s">
        <v>207</v>
      </c>
      <c r="B167" s="30" t="s">
        <v>208</v>
      </c>
      <c r="C167" s="25"/>
      <c r="D167" s="25">
        <v>0</v>
      </c>
      <c r="E167" s="25">
        <v>303249.23</v>
      </c>
      <c r="F167" s="25">
        <v>576328.26</v>
      </c>
      <c r="G167" s="20">
        <f t="shared" si="38"/>
        <v>0.11674962241331069</v>
      </c>
      <c r="H167" s="24">
        <f t="shared" si="39"/>
        <v>0.74759952766308324</v>
      </c>
      <c r="I167" s="26" t="e">
        <f t="shared" si="33"/>
        <v>#DIV/0!</v>
      </c>
      <c r="J167" s="27">
        <f t="shared" si="34"/>
        <v>576328.26</v>
      </c>
      <c r="K167" s="26" t="e">
        <f t="shared" si="41"/>
        <v>#DIV/0!</v>
      </c>
      <c r="L167" s="27">
        <f t="shared" si="35"/>
        <v>576328.26</v>
      </c>
      <c r="M167" s="26">
        <f t="shared" si="36"/>
        <v>190.05102172889278</v>
      </c>
      <c r="N167" s="27">
        <f t="shared" si="37"/>
        <v>273079.03000000003</v>
      </c>
    </row>
    <row r="168" spans="1:14" s="11" customFormat="1" ht="48" outlineLevel="1">
      <c r="A168" s="5" t="s">
        <v>209</v>
      </c>
      <c r="B168" s="28" t="s">
        <v>210</v>
      </c>
      <c r="C168" s="23">
        <f>C169+C172+C179</f>
        <v>1074813.1499999999</v>
      </c>
      <c r="D168" s="23">
        <f t="shared" ref="D168:F168" si="43">D169+D172+D179</f>
        <v>1170000</v>
      </c>
      <c r="E168" s="23">
        <f t="shared" si="43"/>
        <v>129700</v>
      </c>
      <c r="F168" s="23">
        <f t="shared" si="43"/>
        <v>140199.81</v>
      </c>
      <c r="G168" s="20">
        <f t="shared" si="38"/>
        <v>2.8400958300947965E-2</v>
      </c>
      <c r="H168" s="24">
        <f t="shared" si="39"/>
        <v>0.1818639116090785</v>
      </c>
      <c r="I168" s="21">
        <f t="shared" si="33"/>
        <v>13.044110039033296</v>
      </c>
      <c r="J168" s="22">
        <f t="shared" si="34"/>
        <v>-934613.33999999985</v>
      </c>
      <c r="K168" s="21">
        <f t="shared" si="41"/>
        <v>11.982889743589743</v>
      </c>
      <c r="L168" s="22">
        <f t="shared" si="35"/>
        <v>-1029800.19</v>
      </c>
      <c r="M168" s="21">
        <f t="shared" si="36"/>
        <v>108.09545875096376</v>
      </c>
      <c r="N168" s="22">
        <f t="shared" si="37"/>
        <v>10499.809999999998</v>
      </c>
    </row>
    <row r="169" spans="1:14" ht="122.25" customHeight="1" outlineLevel="2" collapsed="1">
      <c r="A169" s="29" t="s">
        <v>211</v>
      </c>
      <c r="B169" s="31" t="s">
        <v>212</v>
      </c>
      <c r="C169" s="25">
        <v>275410.78000000003</v>
      </c>
      <c r="D169" s="25">
        <v>845000</v>
      </c>
      <c r="E169" s="25">
        <v>0</v>
      </c>
      <c r="F169" s="25">
        <v>0</v>
      </c>
      <c r="G169" s="36">
        <f t="shared" si="38"/>
        <v>0</v>
      </c>
      <c r="H169" s="37">
        <f t="shared" si="39"/>
        <v>0</v>
      </c>
      <c r="I169" s="26">
        <f t="shared" si="33"/>
        <v>0</v>
      </c>
      <c r="J169" s="27">
        <f t="shared" si="34"/>
        <v>-275410.78000000003</v>
      </c>
      <c r="K169" s="26">
        <f t="shared" si="41"/>
        <v>0</v>
      </c>
      <c r="L169" s="27">
        <f t="shared" si="35"/>
        <v>-845000</v>
      </c>
      <c r="M169" s="26">
        <v>0</v>
      </c>
      <c r="N169" s="27">
        <f t="shared" si="37"/>
        <v>0</v>
      </c>
    </row>
    <row r="170" spans="1:14" ht="144" hidden="1" outlineLevel="3">
      <c r="A170" s="29" t="s">
        <v>213</v>
      </c>
      <c r="B170" s="31" t="s">
        <v>214</v>
      </c>
      <c r="C170" s="25"/>
      <c r="D170" s="25">
        <v>845000</v>
      </c>
      <c r="E170" s="25">
        <v>0</v>
      </c>
      <c r="F170" s="25">
        <v>0</v>
      </c>
      <c r="G170" s="36">
        <f t="shared" si="38"/>
        <v>0</v>
      </c>
      <c r="H170" s="37">
        <f t="shared" si="39"/>
        <v>0</v>
      </c>
      <c r="I170" s="26" t="e">
        <f t="shared" si="33"/>
        <v>#DIV/0!</v>
      </c>
      <c r="J170" s="27">
        <f t="shared" si="34"/>
        <v>0</v>
      </c>
      <c r="K170" s="26">
        <f t="shared" si="41"/>
        <v>0</v>
      </c>
      <c r="L170" s="27">
        <f t="shared" si="35"/>
        <v>-845000</v>
      </c>
      <c r="M170" s="26" t="e">
        <f t="shared" ref="M170:M178" si="44">F170/E170*100</f>
        <v>#DIV/0!</v>
      </c>
      <c r="N170" s="27">
        <f t="shared" si="37"/>
        <v>0</v>
      </c>
    </row>
    <row r="171" spans="1:14" ht="144" hidden="1" outlineLevel="7">
      <c r="A171" s="29" t="s">
        <v>213</v>
      </c>
      <c r="B171" s="31" t="s">
        <v>214</v>
      </c>
      <c r="C171" s="25"/>
      <c r="D171" s="25">
        <v>845000</v>
      </c>
      <c r="E171" s="25">
        <v>0</v>
      </c>
      <c r="F171" s="25">
        <v>0</v>
      </c>
      <c r="G171" s="36">
        <f t="shared" si="38"/>
        <v>0</v>
      </c>
      <c r="H171" s="37">
        <f t="shared" si="39"/>
        <v>0</v>
      </c>
      <c r="I171" s="26" t="e">
        <f t="shared" si="33"/>
        <v>#DIV/0!</v>
      </c>
      <c r="J171" s="27">
        <f t="shared" si="34"/>
        <v>0</v>
      </c>
      <c r="K171" s="26">
        <f t="shared" si="41"/>
        <v>0</v>
      </c>
      <c r="L171" s="27">
        <f t="shared" si="35"/>
        <v>-845000</v>
      </c>
      <c r="M171" s="26" t="e">
        <f t="shared" si="44"/>
        <v>#DIV/0!</v>
      </c>
      <c r="N171" s="27">
        <f t="shared" si="37"/>
        <v>0</v>
      </c>
    </row>
    <row r="172" spans="1:14" ht="48" outlineLevel="2" collapsed="1">
      <c r="A172" s="29" t="s">
        <v>215</v>
      </c>
      <c r="B172" s="30" t="s">
        <v>216</v>
      </c>
      <c r="C172" s="25">
        <v>799402.37</v>
      </c>
      <c r="D172" s="25">
        <v>325000</v>
      </c>
      <c r="E172" s="25">
        <v>129700</v>
      </c>
      <c r="F172" s="25">
        <v>28895.11</v>
      </c>
      <c r="G172" s="36">
        <f t="shared" si="38"/>
        <v>5.8534231552190025E-3</v>
      </c>
      <c r="H172" s="37">
        <f t="shared" si="39"/>
        <v>3.7482060289344185E-2</v>
      </c>
      <c r="I172" s="26">
        <f t="shared" ref="I172:I178" si="45">F172/C172*100</f>
        <v>3.6145889835177747</v>
      </c>
      <c r="J172" s="27">
        <f t="shared" si="34"/>
        <v>-770507.26</v>
      </c>
      <c r="K172" s="26">
        <f t="shared" si="41"/>
        <v>8.8908030769230777</v>
      </c>
      <c r="L172" s="27">
        <f t="shared" si="35"/>
        <v>-296104.89</v>
      </c>
      <c r="M172" s="26">
        <f t="shared" si="44"/>
        <v>22.278419429452583</v>
      </c>
      <c r="N172" s="27">
        <f t="shared" si="37"/>
        <v>-100804.89</v>
      </c>
    </row>
    <row r="173" spans="1:14" ht="48" hidden="1" outlineLevel="3">
      <c r="A173" s="29" t="s">
        <v>217</v>
      </c>
      <c r="B173" s="30" t="s">
        <v>218</v>
      </c>
      <c r="C173" s="25"/>
      <c r="D173" s="25">
        <v>25500</v>
      </c>
      <c r="E173" s="25">
        <v>129700</v>
      </c>
      <c r="F173" s="25">
        <v>28895.11</v>
      </c>
      <c r="G173" s="36">
        <f t="shared" si="38"/>
        <v>5.8534231552190025E-3</v>
      </c>
      <c r="H173" s="37">
        <f t="shared" si="39"/>
        <v>3.7482060289344185E-2</v>
      </c>
      <c r="I173" s="26" t="e">
        <f t="shared" si="45"/>
        <v>#DIV/0!</v>
      </c>
      <c r="J173" s="27">
        <f t="shared" si="34"/>
        <v>28895.11</v>
      </c>
      <c r="K173" s="26">
        <f t="shared" si="41"/>
        <v>113.31415686274511</v>
      </c>
      <c r="L173" s="27">
        <f t="shared" si="35"/>
        <v>3395.1100000000006</v>
      </c>
      <c r="M173" s="26">
        <f t="shared" si="44"/>
        <v>22.278419429452583</v>
      </c>
      <c r="N173" s="27">
        <f t="shared" si="37"/>
        <v>-100804.89</v>
      </c>
    </row>
    <row r="174" spans="1:14" ht="72" hidden="1" outlineLevel="4">
      <c r="A174" s="29" t="s">
        <v>219</v>
      </c>
      <c r="B174" s="30" t="s">
        <v>220</v>
      </c>
      <c r="C174" s="25"/>
      <c r="D174" s="25">
        <v>25500</v>
      </c>
      <c r="E174" s="25">
        <v>129700</v>
      </c>
      <c r="F174" s="25">
        <v>28895.11</v>
      </c>
      <c r="G174" s="36">
        <f t="shared" si="38"/>
        <v>5.8534231552190025E-3</v>
      </c>
      <c r="H174" s="37">
        <f t="shared" si="39"/>
        <v>3.7482060289344185E-2</v>
      </c>
      <c r="I174" s="26" t="e">
        <f t="shared" si="45"/>
        <v>#DIV/0!</v>
      </c>
      <c r="J174" s="27">
        <f t="shared" si="34"/>
        <v>28895.11</v>
      </c>
      <c r="K174" s="26">
        <f t="shared" si="41"/>
        <v>113.31415686274511</v>
      </c>
      <c r="L174" s="27">
        <f t="shared" si="35"/>
        <v>3395.1100000000006</v>
      </c>
      <c r="M174" s="26">
        <f t="shared" si="44"/>
        <v>22.278419429452583</v>
      </c>
      <c r="N174" s="27">
        <f t="shared" si="37"/>
        <v>-100804.89</v>
      </c>
    </row>
    <row r="175" spans="1:14" ht="72" hidden="1" outlineLevel="7">
      <c r="A175" s="29" t="s">
        <v>219</v>
      </c>
      <c r="B175" s="30" t="s">
        <v>220</v>
      </c>
      <c r="C175" s="25"/>
      <c r="D175" s="25">
        <v>25500</v>
      </c>
      <c r="E175" s="25">
        <v>129700</v>
      </c>
      <c r="F175" s="25">
        <v>28895.11</v>
      </c>
      <c r="G175" s="36">
        <f t="shared" si="38"/>
        <v>5.8534231552190025E-3</v>
      </c>
      <c r="H175" s="37">
        <f t="shared" si="39"/>
        <v>3.7482060289344185E-2</v>
      </c>
      <c r="I175" s="26" t="e">
        <f t="shared" si="45"/>
        <v>#DIV/0!</v>
      </c>
      <c r="J175" s="27">
        <f t="shared" si="34"/>
        <v>28895.11</v>
      </c>
      <c r="K175" s="26">
        <f t="shared" si="41"/>
        <v>113.31415686274511</v>
      </c>
      <c r="L175" s="27">
        <f t="shared" si="35"/>
        <v>3395.1100000000006</v>
      </c>
      <c r="M175" s="26">
        <f t="shared" si="44"/>
        <v>22.278419429452583</v>
      </c>
      <c r="N175" s="27">
        <f t="shared" si="37"/>
        <v>-100804.89</v>
      </c>
    </row>
    <row r="176" spans="1:14" ht="72" hidden="1" outlineLevel="3">
      <c r="A176" s="29" t="s">
        <v>221</v>
      </c>
      <c r="B176" s="30" t="s">
        <v>222</v>
      </c>
      <c r="C176" s="25"/>
      <c r="D176" s="25">
        <v>299500</v>
      </c>
      <c r="E176" s="25">
        <v>0</v>
      </c>
      <c r="F176" s="25">
        <v>0</v>
      </c>
      <c r="G176" s="36">
        <f t="shared" si="38"/>
        <v>0</v>
      </c>
      <c r="H176" s="37">
        <f t="shared" si="39"/>
        <v>0</v>
      </c>
      <c r="I176" s="26" t="e">
        <f t="shared" si="45"/>
        <v>#DIV/0!</v>
      </c>
      <c r="J176" s="27">
        <f t="shared" si="34"/>
        <v>0</v>
      </c>
      <c r="K176" s="26">
        <f t="shared" si="41"/>
        <v>0</v>
      </c>
      <c r="L176" s="27">
        <f t="shared" si="35"/>
        <v>-299500</v>
      </c>
      <c r="M176" s="26" t="e">
        <f t="shared" si="44"/>
        <v>#DIV/0!</v>
      </c>
      <c r="N176" s="27">
        <f t="shared" si="37"/>
        <v>0</v>
      </c>
    </row>
    <row r="177" spans="1:14" ht="84" hidden="1" outlineLevel="4">
      <c r="A177" s="29" t="s">
        <v>223</v>
      </c>
      <c r="B177" s="30" t="s">
        <v>224</v>
      </c>
      <c r="C177" s="25"/>
      <c r="D177" s="25">
        <v>299500</v>
      </c>
      <c r="E177" s="25">
        <v>0</v>
      </c>
      <c r="F177" s="25">
        <v>0</v>
      </c>
      <c r="G177" s="36">
        <f t="shared" si="38"/>
        <v>0</v>
      </c>
      <c r="H177" s="37">
        <f t="shared" si="39"/>
        <v>0</v>
      </c>
      <c r="I177" s="26" t="e">
        <f t="shared" si="45"/>
        <v>#DIV/0!</v>
      </c>
      <c r="J177" s="27">
        <f t="shared" si="34"/>
        <v>0</v>
      </c>
      <c r="K177" s="26">
        <f t="shared" si="41"/>
        <v>0</v>
      </c>
      <c r="L177" s="27">
        <f t="shared" si="35"/>
        <v>-299500</v>
      </c>
      <c r="M177" s="26" t="e">
        <f t="shared" si="44"/>
        <v>#DIV/0!</v>
      </c>
      <c r="N177" s="27">
        <f t="shared" si="37"/>
        <v>0</v>
      </c>
    </row>
    <row r="178" spans="1:14" ht="84" hidden="1" outlineLevel="7">
      <c r="A178" s="29" t="s">
        <v>223</v>
      </c>
      <c r="B178" s="30" t="s">
        <v>224</v>
      </c>
      <c r="C178" s="25"/>
      <c r="D178" s="25">
        <v>299500</v>
      </c>
      <c r="E178" s="25">
        <v>0</v>
      </c>
      <c r="F178" s="25">
        <v>0</v>
      </c>
      <c r="G178" s="36">
        <f t="shared" si="38"/>
        <v>0</v>
      </c>
      <c r="H178" s="37">
        <f t="shared" si="39"/>
        <v>0</v>
      </c>
      <c r="I178" s="26" t="e">
        <f t="shared" si="45"/>
        <v>#DIV/0!</v>
      </c>
      <c r="J178" s="27">
        <f t="shared" si="34"/>
        <v>0</v>
      </c>
      <c r="K178" s="26">
        <f t="shared" si="41"/>
        <v>0</v>
      </c>
      <c r="L178" s="27">
        <f t="shared" si="35"/>
        <v>-299500</v>
      </c>
      <c r="M178" s="26" t="e">
        <f t="shared" si="44"/>
        <v>#DIV/0!</v>
      </c>
      <c r="N178" s="27">
        <f t="shared" si="37"/>
        <v>0</v>
      </c>
    </row>
    <row r="179" spans="1:14" ht="101.25" customHeight="1" outlineLevel="2" collapsed="1">
      <c r="A179" s="29" t="s">
        <v>225</v>
      </c>
      <c r="B179" s="30" t="s">
        <v>226</v>
      </c>
      <c r="C179" s="25">
        <v>0</v>
      </c>
      <c r="D179" s="25">
        <v>0</v>
      </c>
      <c r="E179" s="25">
        <v>0</v>
      </c>
      <c r="F179" s="25">
        <v>111304.7</v>
      </c>
      <c r="G179" s="36">
        <f t="shared" si="38"/>
        <v>2.2547535145728964E-2</v>
      </c>
      <c r="H179" s="37">
        <f t="shared" si="39"/>
        <v>0.1443818513197343</v>
      </c>
      <c r="I179" s="26">
        <v>0</v>
      </c>
      <c r="J179" s="27">
        <f t="shared" si="34"/>
        <v>111304.7</v>
      </c>
      <c r="K179" s="26">
        <v>0</v>
      </c>
      <c r="L179" s="27">
        <f t="shared" si="35"/>
        <v>111304.7</v>
      </c>
      <c r="M179" s="26">
        <v>0</v>
      </c>
      <c r="N179" s="27">
        <f t="shared" si="37"/>
        <v>111304.7</v>
      </c>
    </row>
    <row r="180" spans="1:14" ht="96" hidden="1" outlineLevel="3">
      <c r="A180" s="29" t="s">
        <v>227</v>
      </c>
      <c r="B180" s="30" t="s">
        <v>228</v>
      </c>
      <c r="C180" s="25"/>
      <c r="D180" s="25">
        <v>0</v>
      </c>
      <c r="E180" s="25">
        <v>0</v>
      </c>
      <c r="F180" s="25">
        <v>111304.7</v>
      </c>
      <c r="G180" s="20">
        <f t="shared" si="38"/>
        <v>2.2547535145728964E-2</v>
      </c>
      <c r="H180" s="24">
        <f t="shared" si="39"/>
        <v>0.1443818513197343</v>
      </c>
      <c r="I180" s="26" t="e">
        <f t="shared" ref="I180:I211" si="46">F180/C180*100</f>
        <v>#DIV/0!</v>
      </c>
      <c r="J180" s="27">
        <f t="shared" si="34"/>
        <v>111304.7</v>
      </c>
      <c r="K180" s="26" t="e">
        <f t="shared" ref="K180:K211" si="47">F180/D180*100</f>
        <v>#DIV/0!</v>
      </c>
      <c r="L180" s="27">
        <f t="shared" si="35"/>
        <v>111304.7</v>
      </c>
      <c r="M180" s="26" t="e">
        <f t="shared" ref="M180:M211" si="48">F180/E180*100</f>
        <v>#DIV/0!</v>
      </c>
      <c r="N180" s="27">
        <f t="shared" si="37"/>
        <v>111304.7</v>
      </c>
    </row>
    <row r="181" spans="1:14" ht="120" hidden="1" outlineLevel="4">
      <c r="A181" s="29" t="s">
        <v>229</v>
      </c>
      <c r="B181" s="31" t="s">
        <v>230</v>
      </c>
      <c r="C181" s="25"/>
      <c r="D181" s="25">
        <v>0</v>
      </c>
      <c r="E181" s="25">
        <v>0</v>
      </c>
      <c r="F181" s="25">
        <v>111304.7</v>
      </c>
      <c r="G181" s="20">
        <f t="shared" si="38"/>
        <v>2.2547535145728964E-2</v>
      </c>
      <c r="H181" s="24">
        <f t="shared" si="39"/>
        <v>0.1443818513197343</v>
      </c>
      <c r="I181" s="26" t="e">
        <f t="shared" si="46"/>
        <v>#DIV/0!</v>
      </c>
      <c r="J181" s="27">
        <f t="shared" si="34"/>
        <v>111304.7</v>
      </c>
      <c r="K181" s="26" t="e">
        <f t="shared" si="47"/>
        <v>#DIV/0!</v>
      </c>
      <c r="L181" s="27">
        <f t="shared" si="35"/>
        <v>111304.7</v>
      </c>
      <c r="M181" s="26" t="e">
        <f t="shared" si="48"/>
        <v>#DIV/0!</v>
      </c>
      <c r="N181" s="27">
        <f t="shared" si="37"/>
        <v>111304.7</v>
      </c>
    </row>
    <row r="182" spans="1:14" ht="120" hidden="1" outlineLevel="7">
      <c r="A182" s="29" t="s">
        <v>229</v>
      </c>
      <c r="B182" s="31" t="s">
        <v>230</v>
      </c>
      <c r="C182" s="25"/>
      <c r="D182" s="25">
        <v>0</v>
      </c>
      <c r="E182" s="25">
        <v>0</v>
      </c>
      <c r="F182" s="25">
        <v>111304.7</v>
      </c>
      <c r="G182" s="20">
        <f t="shared" si="38"/>
        <v>2.2547535145728964E-2</v>
      </c>
      <c r="H182" s="24">
        <f t="shared" si="39"/>
        <v>0.1443818513197343</v>
      </c>
      <c r="I182" s="26" t="e">
        <f t="shared" si="46"/>
        <v>#DIV/0!</v>
      </c>
      <c r="J182" s="27">
        <f t="shared" si="34"/>
        <v>111304.7</v>
      </c>
      <c r="K182" s="26" t="e">
        <f t="shared" si="47"/>
        <v>#DIV/0!</v>
      </c>
      <c r="L182" s="27">
        <f t="shared" si="35"/>
        <v>111304.7</v>
      </c>
      <c r="M182" s="26" t="e">
        <f t="shared" si="48"/>
        <v>#DIV/0!</v>
      </c>
      <c r="N182" s="27">
        <f t="shared" si="37"/>
        <v>111304.7</v>
      </c>
    </row>
    <row r="183" spans="1:14" s="11" customFormat="1" ht="24" outlineLevel="1" collapsed="1">
      <c r="A183" s="5" t="s">
        <v>231</v>
      </c>
      <c r="B183" s="28" t="s">
        <v>232</v>
      </c>
      <c r="C183" s="23">
        <v>1650151.03</v>
      </c>
      <c r="D183" s="23">
        <v>119000</v>
      </c>
      <c r="E183" s="23">
        <v>454089.97</v>
      </c>
      <c r="F183" s="23">
        <v>512440.24</v>
      </c>
      <c r="G183" s="20">
        <f t="shared" si="38"/>
        <v>0.10380751505988323</v>
      </c>
      <c r="H183" s="24">
        <f t="shared" si="39"/>
        <v>0.66472548366716733</v>
      </c>
      <c r="I183" s="21">
        <f t="shared" si="46"/>
        <v>31.054141753315754</v>
      </c>
      <c r="J183" s="22">
        <f t="shared" si="34"/>
        <v>-1137710.79</v>
      </c>
      <c r="K183" s="21">
        <f t="shared" si="47"/>
        <v>430.62205042016808</v>
      </c>
      <c r="L183" s="22">
        <f t="shared" si="35"/>
        <v>393440.24</v>
      </c>
      <c r="M183" s="21">
        <f t="shared" si="48"/>
        <v>112.84993588385139</v>
      </c>
      <c r="N183" s="22">
        <f t="shared" si="37"/>
        <v>58350.270000000019</v>
      </c>
    </row>
    <row r="184" spans="1:14" ht="60" hidden="1" outlineLevel="2" collapsed="1">
      <c r="A184" s="29" t="s">
        <v>233</v>
      </c>
      <c r="B184" s="30" t="s">
        <v>234</v>
      </c>
      <c r="C184" s="25"/>
      <c r="D184" s="25">
        <v>0</v>
      </c>
      <c r="E184" s="25">
        <v>212689.5</v>
      </c>
      <c r="F184" s="25">
        <v>242539.51</v>
      </c>
      <c r="G184" s="20">
        <f t="shared" si="38"/>
        <v>4.9132409736092751E-2</v>
      </c>
      <c r="H184" s="24">
        <f t="shared" si="39"/>
        <v>0.31461657478957505</v>
      </c>
      <c r="I184" s="26" t="e">
        <f t="shared" si="46"/>
        <v>#DIV/0!</v>
      </c>
      <c r="J184" s="27">
        <f t="shared" si="34"/>
        <v>242539.51</v>
      </c>
      <c r="K184" s="26" t="e">
        <f t="shared" si="47"/>
        <v>#DIV/0!</v>
      </c>
      <c r="L184" s="27">
        <f t="shared" si="35"/>
        <v>242539.51</v>
      </c>
      <c r="M184" s="26">
        <f t="shared" si="48"/>
        <v>114.03454801482913</v>
      </c>
      <c r="N184" s="27">
        <f t="shared" si="37"/>
        <v>29850.010000000009</v>
      </c>
    </row>
    <row r="185" spans="1:14" ht="96" hidden="1" outlineLevel="3">
      <c r="A185" s="29" t="s">
        <v>235</v>
      </c>
      <c r="B185" s="30" t="s">
        <v>236</v>
      </c>
      <c r="C185" s="25"/>
      <c r="D185" s="25">
        <v>0</v>
      </c>
      <c r="E185" s="25">
        <v>4379.53</v>
      </c>
      <c r="F185" s="25">
        <v>5379.54</v>
      </c>
      <c r="G185" s="20">
        <f t="shared" si="38"/>
        <v>1.0897596167803768E-3</v>
      </c>
      <c r="H185" s="24">
        <f t="shared" si="39"/>
        <v>6.9782133589018566E-3</v>
      </c>
      <c r="I185" s="26" t="e">
        <f t="shared" si="46"/>
        <v>#DIV/0!</v>
      </c>
      <c r="J185" s="27">
        <f t="shared" si="34"/>
        <v>5379.54</v>
      </c>
      <c r="K185" s="26" t="e">
        <f t="shared" si="47"/>
        <v>#DIV/0!</v>
      </c>
      <c r="L185" s="27">
        <f t="shared" si="35"/>
        <v>5379.54</v>
      </c>
      <c r="M185" s="26">
        <f t="shared" si="48"/>
        <v>122.83372873344858</v>
      </c>
      <c r="N185" s="27">
        <f t="shared" si="37"/>
        <v>1000.0100000000002</v>
      </c>
    </row>
    <row r="186" spans="1:14" ht="132" hidden="1" outlineLevel="4">
      <c r="A186" s="29" t="s">
        <v>237</v>
      </c>
      <c r="B186" s="31" t="s">
        <v>238</v>
      </c>
      <c r="C186" s="25"/>
      <c r="D186" s="25">
        <v>0</v>
      </c>
      <c r="E186" s="25">
        <v>4379.53</v>
      </c>
      <c r="F186" s="25">
        <v>5379.54</v>
      </c>
      <c r="G186" s="20">
        <f t="shared" si="38"/>
        <v>1.0897596167803768E-3</v>
      </c>
      <c r="H186" s="24">
        <f t="shared" si="39"/>
        <v>6.9782133589018566E-3</v>
      </c>
      <c r="I186" s="26" t="e">
        <f t="shared" si="46"/>
        <v>#DIV/0!</v>
      </c>
      <c r="J186" s="27">
        <f t="shared" si="34"/>
        <v>5379.54</v>
      </c>
      <c r="K186" s="26" t="e">
        <f t="shared" si="47"/>
        <v>#DIV/0!</v>
      </c>
      <c r="L186" s="27">
        <f t="shared" si="35"/>
        <v>5379.54</v>
      </c>
      <c r="M186" s="26">
        <f t="shared" si="48"/>
        <v>122.83372873344858</v>
      </c>
      <c r="N186" s="27">
        <f t="shared" si="37"/>
        <v>1000.0100000000002</v>
      </c>
    </row>
    <row r="187" spans="1:14" ht="204" hidden="1" outlineLevel="5">
      <c r="A187" s="29" t="s">
        <v>239</v>
      </c>
      <c r="B187" s="31" t="s">
        <v>240</v>
      </c>
      <c r="C187" s="25"/>
      <c r="D187" s="25">
        <v>0</v>
      </c>
      <c r="E187" s="25">
        <v>2729.53</v>
      </c>
      <c r="F187" s="25">
        <v>2729.54</v>
      </c>
      <c r="G187" s="20">
        <f t="shared" si="38"/>
        <v>5.5293621097467617E-4</v>
      </c>
      <c r="H187" s="24">
        <f t="shared" si="39"/>
        <v>3.5406953924790917E-3</v>
      </c>
      <c r="I187" s="26" t="e">
        <f t="shared" si="46"/>
        <v>#DIV/0!</v>
      </c>
      <c r="J187" s="27">
        <f t="shared" si="34"/>
        <v>2729.54</v>
      </c>
      <c r="K187" s="26" t="e">
        <f t="shared" si="47"/>
        <v>#DIV/0!</v>
      </c>
      <c r="L187" s="27">
        <f t="shared" si="35"/>
        <v>2729.54</v>
      </c>
      <c r="M187" s="26">
        <f t="shared" si="48"/>
        <v>100.00036636343985</v>
      </c>
      <c r="N187" s="27">
        <f t="shared" si="37"/>
        <v>9.9999999997635314E-3</v>
      </c>
    </row>
    <row r="188" spans="1:14" ht="204" hidden="1" outlineLevel="7">
      <c r="A188" s="29" t="s">
        <v>239</v>
      </c>
      <c r="B188" s="31" t="s">
        <v>240</v>
      </c>
      <c r="C188" s="25"/>
      <c r="D188" s="25">
        <v>0</v>
      </c>
      <c r="E188" s="25">
        <v>2729.53</v>
      </c>
      <c r="F188" s="25">
        <v>2729.54</v>
      </c>
      <c r="G188" s="20">
        <f t="shared" si="38"/>
        <v>5.5293621097467617E-4</v>
      </c>
      <c r="H188" s="24">
        <f t="shared" si="39"/>
        <v>3.5406953924790917E-3</v>
      </c>
      <c r="I188" s="26" t="e">
        <f t="shared" si="46"/>
        <v>#DIV/0!</v>
      </c>
      <c r="J188" s="27">
        <f t="shared" si="34"/>
        <v>2729.54</v>
      </c>
      <c r="K188" s="26" t="e">
        <f t="shared" si="47"/>
        <v>#DIV/0!</v>
      </c>
      <c r="L188" s="27">
        <f t="shared" si="35"/>
        <v>2729.54</v>
      </c>
      <c r="M188" s="26">
        <f t="shared" si="48"/>
        <v>100.00036636343985</v>
      </c>
      <c r="N188" s="27">
        <f t="shared" si="37"/>
        <v>9.9999999997635314E-3</v>
      </c>
    </row>
    <row r="189" spans="1:14" ht="132" hidden="1" outlineLevel="5">
      <c r="A189" s="29" t="s">
        <v>241</v>
      </c>
      <c r="B189" s="31" t="s">
        <v>242</v>
      </c>
      <c r="C189" s="25"/>
      <c r="D189" s="25">
        <v>0</v>
      </c>
      <c r="E189" s="25">
        <v>1650</v>
      </c>
      <c r="F189" s="25">
        <v>2650</v>
      </c>
      <c r="G189" s="20">
        <f t="shared" si="38"/>
        <v>5.3682340580570053E-4</v>
      </c>
      <c r="H189" s="24">
        <f t="shared" si="39"/>
        <v>3.4375179664227649E-3</v>
      </c>
      <c r="I189" s="26" t="e">
        <f t="shared" si="46"/>
        <v>#DIV/0!</v>
      </c>
      <c r="J189" s="27">
        <f t="shared" si="34"/>
        <v>2650</v>
      </c>
      <c r="K189" s="26" t="e">
        <f t="shared" si="47"/>
        <v>#DIV/0!</v>
      </c>
      <c r="L189" s="27">
        <f t="shared" si="35"/>
        <v>2650</v>
      </c>
      <c r="M189" s="26">
        <f t="shared" si="48"/>
        <v>160.60606060606059</v>
      </c>
      <c r="N189" s="27">
        <f t="shared" si="37"/>
        <v>1000</v>
      </c>
    </row>
    <row r="190" spans="1:14" ht="132" hidden="1" outlineLevel="7">
      <c r="A190" s="29" t="s">
        <v>241</v>
      </c>
      <c r="B190" s="31" t="s">
        <v>242</v>
      </c>
      <c r="C190" s="25"/>
      <c r="D190" s="25">
        <v>0</v>
      </c>
      <c r="E190" s="25">
        <v>1650</v>
      </c>
      <c r="F190" s="25">
        <v>2650</v>
      </c>
      <c r="G190" s="20">
        <f t="shared" si="38"/>
        <v>5.3682340580570053E-4</v>
      </c>
      <c r="H190" s="24">
        <f t="shared" si="39"/>
        <v>3.4375179664227649E-3</v>
      </c>
      <c r="I190" s="26" t="e">
        <f t="shared" si="46"/>
        <v>#DIV/0!</v>
      </c>
      <c r="J190" s="27">
        <f t="shared" si="34"/>
        <v>2650</v>
      </c>
      <c r="K190" s="26" t="e">
        <f t="shared" si="47"/>
        <v>#DIV/0!</v>
      </c>
      <c r="L190" s="27">
        <f t="shared" si="35"/>
        <v>2650</v>
      </c>
      <c r="M190" s="26">
        <f t="shared" si="48"/>
        <v>160.60606060606059</v>
      </c>
      <c r="N190" s="27">
        <f t="shared" si="37"/>
        <v>1000</v>
      </c>
    </row>
    <row r="191" spans="1:14" ht="132" hidden="1" outlineLevel="3">
      <c r="A191" s="29" t="s">
        <v>243</v>
      </c>
      <c r="B191" s="30" t="s">
        <v>244</v>
      </c>
      <c r="C191" s="25"/>
      <c r="D191" s="25">
        <v>0</v>
      </c>
      <c r="E191" s="25">
        <v>48750</v>
      </c>
      <c r="F191" s="25">
        <v>51500</v>
      </c>
      <c r="G191" s="20">
        <f t="shared" si="38"/>
        <v>1.0432605810940973E-2</v>
      </c>
      <c r="H191" s="24">
        <f t="shared" si="39"/>
        <v>6.6804594441800896E-2</v>
      </c>
      <c r="I191" s="26" t="e">
        <f t="shared" si="46"/>
        <v>#DIV/0!</v>
      </c>
      <c r="J191" s="27">
        <f t="shared" si="34"/>
        <v>51500</v>
      </c>
      <c r="K191" s="26" t="e">
        <f t="shared" si="47"/>
        <v>#DIV/0!</v>
      </c>
      <c r="L191" s="27">
        <f t="shared" si="35"/>
        <v>51500</v>
      </c>
      <c r="M191" s="26">
        <f t="shared" si="48"/>
        <v>105.64102564102565</v>
      </c>
      <c r="N191" s="27">
        <f t="shared" si="37"/>
        <v>2750</v>
      </c>
    </row>
    <row r="192" spans="1:14" ht="180" hidden="1" outlineLevel="4">
      <c r="A192" s="29" t="s">
        <v>245</v>
      </c>
      <c r="B192" s="31" t="s">
        <v>246</v>
      </c>
      <c r="C192" s="25"/>
      <c r="D192" s="25">
        <v>0</v>
      </c>
      <c r="E192" s="25">
        <v>48750</v>
      </c>
      <c r="F192" s="25">
        <v>51500</v>
      </c>
      <c r="G192" s="20">
        <f t="shared" si="38"/>
        <v>1.0432605810940973E-2</v>
      </c>
      <c r="H192" s="24">
        <f t="shared" si="39"/>
        <v>6.6804594441800896E-2</v>
      </c>
      <c r="I192" s="26" t="e">
        <f t="shared" si="46"/>
        <v>#DIV/0!</v>
      </c>
      <c r="J192" s="27">
        <f t="shared" si="34"/>
        <v>51500</v>
      </c>
      <c r="K192" s="26" t="e">
        <f t="shared" si="47"/>
        <v>#DIV/0!</v>
      </c>
      <c r="L192" s="27">
        <f t="shared" si="35"/>
        <v>51500</v>
      </c>
      <c r="M192" s="26">
        <f t="shared" si="48"/>
        <v>105.64102564102565</v>
      </c>
      <c r="N192" s="27">
        <f t="shared" si="37"/>
        <v>2750</v>
      </c>
    </row>
    <row r="193" spans="1:14" ht="240" hidden="1" outlineLevel="5">
      <c r="A193" s="29" t="s">
        <v>247</v>
      </c>
      <c r="B193" s="31" t="s">
        <v>248</v>
      </c>
      <c r="C193" s="25"/>
      <c r="D193" s="25">
        <v>0</v>
      </c>
      <c r="E193" s="25">
        <v>2000</v>
      </c>
      <c r="F193" s="25">
        <v>2000</v>
      </c>
      <c r="G193" s="20">
        <f t="shared" si="38"/>
        <v>4.0514974023071737E-4</v>
      </c>
      <c r="H193" s="24">
        <f t="shared" si="39"/>
        <v>2.5943531822058604E-3</v>
      </c>
      <c r="I193" s="26" t="e">
        <f t="shared" si="46"/>
        <v>#DIV/0!</v>
      </c>
      <c r="J193" s="27">
        <f t="shared" si="34"/>
        <v>2000</v>
      </c>
      <c r="K193" s="26" t="e">
        <f t="shared" si="47"/>
        <v>#DIV/0!</v>
      </c>
      <c r="L193" s="27">
        <f t="shared" si="35"/>
        <v>2000</v>
      </c>
      <c r="M193" s="26">
        <f t="shared" si="48"/>
        <v>100</v>
      </c>
      <c r="N193" s="27">
        <f t="shared" si="37"/>
        <v>0</v>
      </c>
    </row>
    <row r="194" spans="1:14" ht="240" hidden="1" outlineLevel="7">
      <c r="A194" s="29" t="s">
        <v>247</v>
      </c>
      <c r="B194" s="31" t="s">
        <v>248</v>
      </c>
      <c r="C194" s="25"/>
      <c r="D194" s="25">
        <v>0</v>
      </c>
      <c r="E194" s="25">
        <v>2000</v>
      </c>
      <c r="F194" s="25">
        <v>2000</v>
      </c>
      <c r="G194" s="20">
        <f t="shared" si="38"/>
        <v>4.0514974023071737E-4</v>
      </c>
      <c r="H194" s="24">
        <f t="shared" si="39"/>
        <v>2.5943531822058604E-3</v>
      </c>
      <c r="I194" s="26" t="e">
        <f t="shared" si="46"/>
        <v>#DIV/0!</v>
      </c>
      <c r="J194" s="27">
        <f t="shared" si="34"/>
        <v>2000</v>
      </c>
      <c r="K194" s="26" t="e">
        <f t="shared" si="47"/>
        <v>#DIV/0!</v>
      </c>
      <c r="L194" s="27">
        <f t="shared" si="35"/>
        <v>2000</v>
      </c>
      <c r="M194" s="26">
        <f t="shared" si="48"/>
        <v>100</v>
      </c>
      <c r="N194" s="27">
        <f t="shared" si="37"/>
        <v>0</v>
      </c>
    </row>
    <row r="195" spans="1:14" ht="180" hidden="1" outlineLevel="5">
      <c r="A195" s="29" t="s">
        <v>249</v>
      </c>
      <c r="B195" s="31" t="s">
        <v>250</v>
      </c>
      <c r="C195" s="25"/>
      <c r="D195" s="25">
        <v>0</v>
      </c>
      <c r="E195" s="25">
        <v>46000</v>
      </c>
      <c r="F195" s="25">
        <v>48750</v>
      </c>
      <c r="G195" s="20">
        <f t="shared" si="38"/>
        <v>9.8755249181237369E-3</v>
      </c>
      <c r="H195" s="24">
        <f t="shared" si="39"/>
        <v>6.3237358816267839E-2</v>
      </c>
      <c r="I195" s="26" t="e">
        <f t="shared" si="46"/>
        <v>#DIV/0!</v>
      </c>
      <c r="J195" s="27">
        <f t="shared" si="34"/>
        <v>48750</v>
      </c>
      <c r="K195" s="26" t="e">
        <f t="shared" si="47"/>
        <v>#DIV/0!</v>
      </c>
      <c r="L195" s="27">
        <f t="shared" si="35"/>
        <v>48750</v>
      </c>
      <c r="M195" s="26">
        <f t="shared" si="48"/>
        <v>105.9782608695652</v>
      </c>
      <c r="N195" s="27">
        <f t="shared" si="37"/>
        <v>2750</v>
      </c>
    </row>
    <row r="196" spans="1:14" ht="180" hidden="1" outlineLevel="7">
      <c r="A196" s="29" t="s">
        <v>249</v>
      </c>
      <c r="B196" s="31" t="s">
        <v>250</v>
      </c>
      <c r="C196" s="25"/>
      <c r="D196" s="25">
        <v>0</v>
      </c>
      <c r="E196" s="25">
        <v>46000</v>
      </c>
      <c r="F196" s="25">
        <v>48750</v>
      </c>
      <c r="G196" s="20">
        <f t="shared" si="38"/>
        <v>9.8755249181237369E-3</v>
      </c>
      <c r="H196" s="24">
        <f t="shared" si="39"/>
        <v>6.3237358816267839E-2</v>
      </c>
      <c r="I196" s="26" t="e">
        <f t="shared" si="46"/>
        <v>#DIV/0!</v>
      </c>
      <c r="J196" s="27">
        <f t="shared" si="34"/>
        <v>48750</v>
      </c>
      <c r="K196" s="26" t="e">
        <f t="shared" si="47"/>
        <v>#DIV/0!</v>
      </c>
      <c r="L196" s="27">
        <f t="shared" si="35"/>
        <v>48750</v>
      </c>
      <c r="M196" s="26">
        <f t="shared" si="48"/>
        <v>105.9782608695652</v>
      </c>
      <c r="N196" s="27">
        <f t="shared" si="37"/>
        <v>2750</v>
      </c>
    </row>
    <row r="197" spans="1:14" ht="180" hidden="1" outlineLevel="5">
      <c r="A197" s="29" t="s">
        <v>251</v>
      </c>
      <c r="B197" s="31" t="s">
        <v>252</v>
      </c>
      <c r="C197" s="25"/>
      <c r="D197" s="25">
        <v>0</v>
      </c>
      <c r="E197" s="25">
        <v>750</v>
      </c>
      <c r="F197" s="25">
        <v>750</v>
      </c>
      <c r="G197" s="20">
        <f t="shared" si="38"/>
        <v>1.51931152586519E-4</v>
      </c>
      <c r="H197" s="24">
        <f t="shared" si="39"/>
        <v>9.7288244332719754E-4</v>
      </c>
      <c r="I197" s="26" t="e">
        <f t="shared" si="46"/>
        <v>#DIV/0!</v>
      </c>
      <c r="J197" s="27">
        <f t="shared" si="34"/>
        <v>750</v>
      </c>
      <c r="K197" s="26" t="e">
        <f t="shared" si="47"/>
        <v>#DIV/0!</v>
      </c>
      <c r="L197" s="27">
        <f t="shared" si="35"/>
        <v>750</v>
      </c>
      <c r="M197" s="26">
        <f t="shared" si="48"/>
        <v>100</v>
      </c>
      <c r="N197" s="27">
        <f t="shared" si="37"/>
        <v>0</v>
      </c>
    </row>
    <row r="198" spans="1:14" ht="180" hidden="1" outlineLevel="7">
      <c r="A198" s="29" t="s">
        <v>251</v>
      </c>
      <c r="B198" s="31" t="s">
        <v>252</v>
      </c>
      <c r="C198" s="25"/>
      <c r="D198" s="25">
        <v>0</v>
      </c>
      <c r="E198" s="25">
        <v>750</v>
      </c>
      <c r="F198" s="25">
        <v>750</v>
      </c>
      <c r="G198" s="20">
        <f t="shared" si="38"/>
        <v>1.51931152586519E-4</v>
      </c>
      <c r="H198" s="24">
        <f t="shared" si="39"/>
        <v>9.7288244332719754E-4</v>
      </c>
      <c r="I198" s="26" t="e">
        <f t="shared" si="46"/>
        <v>#DIV/0!</v>
      </c>
      <c r="J198" s="27">
        <f t="shared" si="34"/>
        <v>750</v>
      </c>
      <c r="K198" s="26" t="e">
        <f t="shared" si="47"/>
        <v>#DIV/0!</v>
      </c>
      <c r="L198" s="27">
        <f t="shared" si="35"/>
        <v>750</v>
      </c>
      <c r="M198" s="26">
        <f t="shared" si="48"/>
        <v>100</v>
      </c>
      <c r="N198" s="27">
        <f t="shared" si="37"/>
        <v>0</v>
      </c>
    </row>
    <row r="199" spans="1:14" ht="96" hidden="1" outlineLevel="3">
      <c r="A199" s="29" t="s">
        <v>253</v>
      </c>
      <c r="B199" s="30" t="s">
        <v>254</v>
      </c>
      <c r="C199" s="25"/>
      <c r="D199" s="25">
        <v>0</v>
      </c>
      <c r="E199" s="25">
        <v>30209.97</v>
      </c>
      <c r="F199" s="25">
        <v>32209.97</v>
      </c>
      <c r="G199" s="20">
        <f t="shared" si="38"/>
        <v>6.5249304891696006E-3</v>
      </c>
      <c r="H199" s="24">
        <f t="shared" si="39"/>
        <v>4.1782019084127646E-2</v>
      </c>
      <c r="I199" s="26" t="e">
        <f t="shared" si="46"/>
        <v>#DIV/0!</v>
      </c>
      <c r="J199" s="27">
        <f t="shared" si="34"/>
        <v>32209.97</v>
      </c>
      <c r="K199" s="26" t="e">
        <f t="shared" si="47"/>
        <v>#DIV/0!</v>
      </c>
      <c r="L199" s="27">
        <f t="shared" si="35"/>
        <v>32209.97</v>
      </c>
      <c r="M199" s="26">
        <f t="shared" si="48"/>
        <v>106.6203309702062</v>
      </c>
      <c r="N199" s="27">
        <f t="shared" si="37"/>
        <v>2000</v>
      </c>
    </row>
    <row r="200" spans="1:14" ht="144" hidden="1" outlineLevel="4">
      <c r="A200" s="29" t="s">
        <v>255</v>
      </c>
      <c r="B200" s="31" t="s">
        <v>256</v>
      </c>
      <c r="C200" s="25"/>
      <c r="D200" s="25">
        <v>0</v>
      </c>
      <c r="E200" s="25">
        <v>30209.97</v>
      </c>
      <c r="F200" s="25">
        <v>32209.97</v>
      </c>
      <c r="G200" s="20">
        <f t="shared" si="38"/>
        <v>6.5249304891696006E-3</v>
      </c>
      <c r="H200" s="24">
        <f t="shared" si="39"/>
        <v>4.1782019084127646E-2</v>
      </c>
      <c r="I200" s="26" t="e">
        <f t="shared" si="46"/>
        <v>#DIV/0!</v>
      </c>
      <c r="J200" s="27">
        <f t="shared" si="34"/>
        <v>32209.97</v>
      </c>
      <c r="K200" s="26" t="e">
        <f t="shared" si="47"/>
        <v>#DIV/0!</v>
      </c>
      <c r="L200" s="27">
        <f t="shared" si="35"/>
        <v>32209.97</v>
      </c>
      <c r="M200" s="26">
        <f t="shared" si="48"/>
        <v>106.6203309702062</v>
      </c>
      <c r="N200" s="27">
        <f t="shared" si="37"/>
        <v>2000</v>
      </c>
    </row>
    <row r="201" spans="1:14" ht="168" hidden="1" outlineLevel="5">
      <c r="A201" s="29" t="s">
        <v>257</v>
      </c>
      <c r="B201" s="31" t="s">
        <v>258</v>
      </c>
      <c r="C201" s="25"/>
      <c r="D201" s="25">
        <v>0</v>
      </c>
      <c r="E201" s="25">
        <v>300</v>
      </c>
      <c r="F201" s="25">
        <v>300</v>
      </c>
      <c r="G201" s="20">
        <f t="shared" si="38"/>
        <v>6.0772461034607613E-5</v>
      </c>
      <c r="H201" s="24">
        <f t="shared" si="39"/>
        <v>3.8915297733087902E-4</v>
      </c>
      <c r="I201" s="26" t="e">
        <f t="shared" si="46"/>
        <v>#DIV/0!</v>
      </c>
      <c r="J201" s="27">
        <f t="shared" si="34"/>
        <v>300</v>
      </c>
      <c r="K201" s="26" t="e">
        <f t="shared" si="47"/>
        <v>#DIV/0!</v>
      </c>
      <c r="L201" s="27">
        <f t="shared" si="35"/>
        <v>300</v>
      </c>
      <c r="M201" s="26">
        <f t="shared" si="48"/>
        <v>100</v>
      </c>
      <c r="N201" s="27">
        <f t="shared" si="37"/>
        <v>0</v>
      </c>
    </row>
    <row r="202" spans="1:14" ht="168" hidden="1" outlineLevel="7">
      <c r="A202" s="29" t="s">
        <v>257</v>
      </c>
      <c r="B202" s="31" t="s">
        <v>258</v>
      </c>
      <c r="C202" s="25"/>
      <c r="D202" s="25">
        <v>0</v>
      </c>
      <c r="E202" s="25">
        <v>300</v>
      </c>
      <c r="F202" s="25">
        <v>300</v>
      </c>
      <c r="G202" s="20">
        <f t="shared" si="38"/>
        <v>6.0772461034607613E-5</v>
      </c>
      <c r="H202" s="24">
        <f t="shared" si="39"/>
        <v>3.8915297733087902E-4</v>
      </c>
      <c r="I202" s="26" t="e">
        <f t="shared" si="46"/>
        <v>#DIV/0!</v>
      </c>
      <c r="J202" s="27">
        <f t="shared" si="34"/>
        <v>300</v>
      </c>
      <c r="K202" s="26" t="e">
        <f t="shared" si="47"/>
        <v>#DIV/0!</v>
      </c>
      <c r="L202" s="27">
        <f t="shared" si="35"/>
        <v>300</v>
      </c>
      <c r="M202" s="26">
        <f t="shared" si="48"/>
        <v>100</v>
      </c>
      <c r="N202" s="27">
        <f t="shared" si="37"/>
        <v>0</v>
      </c>
    </row>
    <row r="203" spans="1:14" ht="180" hidden="1" outlineLevel="5">
      <c r="A203" s="29" t="s">
        <v>259</v>
      </c>
      <c r="B203" s="31" t="s">
        <v>260</v>
      </c>
      <c r="C203" s="25"/>
      <c r="D203" s="25">
        <v>0</v>
      </c>
      <c r="E203" s="25">
        <v>21659.97</v>
      </c>
      <c r="F203" s="25">
        <v>21659.97</v>
      </c>
      <c r="G203" s="20">
        <f t="shared" si="38"/>
        <v>4.3877656094525657E-3</v>
      </c>
      <c r="H203" s="24">
        <f t="shared" si="39"/>
        <v>2.8096806047991734E-2</v>
      </c>
      <c r="I203" s="26" t="e">
        <f t="shared" si="46"/>
        <v>#DIV/0!</v>
      </c>
      <c r="J203" s="27">
        <f t="shared" si="34"/>
        <v>21659.97</v>
      </c>
      <c r="K203" s="26" t="e">
        <f t="shared" si="47"/>
        <v>#DIV/0!</v>
      </c>
      <c r="L203" s="27">
        <f t="shared" si="35"/>
        <v>21659.97</v>
      </c>
      <c r="M203" s="26">
        <f t="shared" si="48"/>
        <v>100</v>
      </c>
      <c r="N203" s="27">
        <f t="shared" si="37"/>
        <v>0</v>
      </c>
    </row>
    <row r="204" spans="1:14" ht="180" hidden="1" outlineLevel="7">
      <c r="A204" s="29" t="s">
        <v>259</v>
      </c>
      <c r="B204" s="31" t="s">
        <v>260</v>
      </c>
      <c r="C204" s="25"/>
      <c r="D204" s="25">
        <v>0</v>
      </c>
      <c r="E204" s="25">
        <v>21659.97</v>
      </c>
      <c r="F204" s="25">
        <v>21659.97</v>
      </c>
      <c r="G204" s="20">
        <f t="shared" si="38"/>
        <v>4.3877656094525657E-3</v>
      </c>
      <c r="H204" s="24">
        <f t="shared" si="39"/>
        <v>2.8096806047991734E-2</v>
      </c>
      <c r="I204" s="26" t="e">
        <f t="shared" si="46"/>
        <v>#DIV/0!</v>
      </c>
      <c r="J204" s="27">
        <f t="shared" ref="J204:J267" si="49">F204-C204</f>
        <v>21659.97</v>
      </c>
      <c r="K204" s="26" t="e">
        <f t="shared" si="47"/>
        <v>#DIV/0!</v>
      </c>
      <c r="L204" s="27">
        <f t="shared" ref="L204:L267" si="50">F204-D204</f>
        <v>21659.97</v>
      </c>
      <c r="M204" s="26">
        <f t="shared" si="48"/>
        <v>100</v>
      </c>
      <c r="N204" s="27">
        <f t="shared" ref="N204:N267" si="51">F204-E204</f>
        <v>0</v>
      </c>
    </row>
    <row r="205" spans="1:14" ht="144" hidden="1" outlineLevel="5">
      <c r="A205" s="29" t="s">
        <v>261</v>
      </c>
      <c r="B205" s="31" t="s">
        <v>262</v>
      </c>
      <c r="C205" s="25"/>
      <c r="D205" s="25">
        <v>0</v>
      </c>
      <c r="E205" s="25">
        <v>8250</v>
      </c>
      <c r="F205" s="25">
        <v>10250</v>
      </c>
      <c r="G205" s="20">
        <f t="shared" ref="G205:G268" si="52">F205/F$12*100</f>
        <v>2.0763924186824267E-3</v>
      </c>
      <c r="H205" s="24">
        <f t="shared" si="39"/>
        <v>1.3296060058805032E-2</v>
      </c>
      <c r="I205" s="26" t="e">
        <f t="shared" si="46"/>
        <v>#DIV/0!</v>
      </c>
      <c r="J205" s="27">
        <f t="shared" si="49"/>
        <v>10250</v>
      </c>
      <c r="K205" s="26" t="e">
        <f t="shared" si="47"/>
        <v>#DIV/0!</v>
      </c>
      <c r="L205" s="27">
        <f t="shared" si="50"/>
        <v>10250</v>
      </c>
      <c r="M205" s="26">
        <f t="shared" si="48"/>
        <v>124.24242424242425</v>
      </c>
      <c r="N205" s="27">
        <f t="shared" si="51"/>
        <v>2000</v>
      </c>
    </row>
    <row r="206" spans="1:14" ht="144" hidden="1" outlineLevel="7">
      <c r="A206" s="29" t="s">
        <v>261</v>
      </c>
      <c r="B206" s="31" t="s">
        <v>262</v>
      </c>
      <c r="C206" s="25"/>
      <c r="D206" s="25">
        <v>0</v>
      </c>
      <c r="E206" s="25">
        <v>8250</v>
      </c>
      <c r="F206" s="25">
        <v>10250</v>
      </c>
      <c r="G206" s="20">
        <f t="shared" si="52"/>
        <v>2.0763924186824267E-3</v>
      </c>
      <c r="H206" s="24">
        <f t="shared" ref="H206:H269" si="53">F206/F$13*100</f>
        <v>1.3296060058805032E-2</v>
      </c>
      <c r="I206" s="26" t="e">
        <f t="shared" si="46"/>
        <v>#DIV/0!</v>
      </c>
      <c r="J206" s="27">
        <f t="shared" si="49"/>
        <v>10250</v>
      </c>
      <c r="K206" s="26" t="e">
        <f t="shared" si="47"/>
        <v>#DIV/0!</v>
      </c>
      <c r="L206" s="27">
        <f t="shared" si="50"/>
        <v>10250</v>
      </c>
      <c r="M206" s="26">
        <f t="shared" si="48"/>
        <v>124.24242424242425</v>
      </c>
      <c r="N206" s="27">
        <f t="shared" si="51"/>
        <v>2000</v>
      </c>
    </row>
    <row r="207" spans="1:14" ht="108" hidden="1" outlineLevel="3">
      <c r="A207" s="29" t="s">
        <v>263</v>
      </c>
      <c r="B207" s="30" t="s">
        <v>264</v>
      </c>
      <c r="C207" s="25"/>
      <c r="D207" s="25">
        <v>0</v>
      </c>
      <c r="E207" s="25">
        <v>19500</v>
      </c>
      <c r="F207" s="25">
        <v>34500</v>
      </c>
      <c r="G207" s="20">
        <f t="shared" si="52"/>
        <v>6.9888330189798757E-3</v>
      </c>
      <c r="H207" s="24">
        <f t="shared" si="53"/>
        <v>4.4752592393051085E-2</v>
      </c>
      <c r="I207" s="26" t="e">
        <f t="shared" si="46"/>
        <v>#DIV/0!</v>
      </c>
      <c r="J207" s="27">
        <f t="shared" si="49"/>
        <v>34500</v>
      </c>
      <c r="K207" s="26" t="e">
        <f t="shared" si="47"/>
        <v>#DIV/0!</v>
      </c>
      <c r="L207" s="27">
        <f t="shared" si="50"/>
        <v>34500</v>
      </c>
      <c r="M207" s="26">
        <f t="shared" si="48"/>
        <v>176.92307692307691</v>
      </c>
      <c r="N207" s="27">
        <f t="shared" si="51"/>
        <v>15000</v>
      </c>
    </row>
    <row r="208" spans="1:14" ht="144" hidden="1" outlineLevel="4">
      <c r="A208" s="29" t="s">
        <v>265</v>
      </c>
      <c r="B208" s="31" t="s">
        <v>266</v>
      </c>
      <c r="C208" s="25"/>
      <c r="D208" s="25">
        <v>0</v>
      </c>
      <c r="E208" s="25">
        <v>19500</v>
      </c>
      <c r="F208" s="25">
        <v>34500</v>
      </c>
      <c r="G208" s="20">
        <f t="shared" si="52"/>
        <v>6.9888330189798757E-3</v>
      </c>
      <c r="H208" s="24">
        <f t="shared" si="53"/>
        <v>4.4752592393051085E-2</v>
      </c>
      <c r="I208" s="26" t="e">
        <f t="shared" si="46"/>
        <v>#DIV/0!</v>
      </c>
      <c r="J208" s="27">
        <f t="shared" si="49"/>
        <v>34500</v>
      </c>
      <c r="K208" s="26" t="e">
        <f t="shared" si="47"/>
        <v>#DIV/0!</v>
      </c>
      <c r="L208" s="27">
        <f t="shared" si="50"/>
        <v>34500</v>
      </c>
      <c r="M208" s="26">
        <f t="shared" si="48"/>
        <v>176.92307692307691</v>
      </c>
      <c r="N208" s="27">
        <f t="shared" si="51"/>
        <v>15000</v>
      </c>
    </row>
    <row r="209" spans="1:14" ht="180" hidden="1" outlineLevel="5">
      <c r="A209" s="29" t="s">
        <v>267</v>
      </c>
      <c r="B209" s="31" t="s">
        <v>268</v>
      </c>
      <c r="C209" s="25"/>
      <c r="D209" s="25">
        <v>0</v>
      </c>
      <c r="E209" s="25">
        <v>19500</v>
      </c>
      <c r="F209" s="25">
        <v>34500</v>
      </c>
      <c r="G209" s="20">
        <f t="shared" si="52"/>
        <v>6.9888330189798757E-3</v>
      </c>
      <c r="H209" s="24">
        <f t="shared" si="53"/>
        <v>4.4752592393051085E-2</v>
      </c>
      <c r="I209" s="26" t="e">
        <f t="shared" si="46"/>
        <v>#DIV/0!</v>
      </c>
      <c r="J209" s="27">
        <f t="shared" si="49"/>
        <v>34500</v>
      </c>
      <c r="K209" s="26" t="e">
        <f t="shared" si="47"/>
        <v>#DIV/0!</v>
      </c>
      <c r="L209" s="27">
        <f t="shared" si="50"/>
        <v>34500</v>
      </c>
      <c r="M209" s="26">
        <f t="shared" si="48"/>
        <v>176.92307692307691</v>
      </c>
      <c r="N209" s="27">
        <f t="shared" si="51"/>
        <v>15000</v>
      </c>
    </row>
    <row r="210" spans="1:14" ht="180" hidden="1" outlineLevel="7">
      <c r="A210" s="29" t="s">
        <v>267</v>
      </c>
      <c r="B210" s="31" t="s">
        <v>268</v>
      </c>
      <c r="C210" s="25"/>
      <c r="D210" s="25">
        <v>0</v>
      </c>
      <c r="E210" s="25">
        <v>19500</v>
      </c>
      <c r="F210" s="25">
        <v>34500</v>
      </c>
      <c r="G210" s="20">
        <f t="shared" si="52"/>
        <v>6.9888330189798757E-3</v>
      </c>
      <c r="H210" s="24">
        <f t="shared" si="53"/>
        <v>4.4752592393051085E-2</v>
      </c>
      <c r="I210" s="26" t="e">
        <f t="shared" si="46"/>
        <v>#DIV/0!</v>
      </c>
      <c r="J210" s="27">
        <f t="shared" si="49"/>
        <v>34500</v>
      </c>
      <c r="K210" s="26" t="e">
        <f t="shared" si="47"/>
        <v>#DIV/0!</v>
      </c>
      <c r="L210" s="27">
        <f t="shared" si="50"/>
        <v>34500</v>
      </c>
      <c r="M210" s="26">
        <f t="shared" si="48"/>
        <v>176.92307692307691</v>
      </c>
      <c r="N210" s="27">
        <f t="shared" si="51"/>
        <v>15000</v>
      </c>
    </row>
    <row r="211" spans="1:14" ht="120" hidden="1" outlineLevel="3">
      <c r="A211" s="29" t="s">
        <v>269</v>
      </c>
      <c r="B211" s="30" t="s">
        <v>270</v>
      </c>
      <c r="C211" s="25"/>
      <c r="D211" s="25">
        <v>0</v>
      </c>
      <c r="E211" s="25">
        <v>2250</v>
      </c>
      <c r="F211" s="25">
        <v>2250</v>
      </c>
      <c r="G211" s="20">
        <f t="shared" si="52"/>
        <v>4.5579345775955706E-4</v>
      </c>
      <c r="H211" s="24">
        <f t="shared" si="53"/>
        <v>2.9186473299815927E-3</v>
      </c>
      <c r="I211" s="26" t="e">
        <f t="shared" si="46"/>
        <v>#DIV/0!</v>
      </c>
      <c r="J211" s="27">
        <f t="shared" si="49"/>
        <v>2250</v>
      </c>
      <c r="K211" s="26" t="e">
        <f t="shared" si="47"/>
        <v>#DIV/0!</v>
      </c>
      <c r="L211" s="27">
        <f t="shared" si="50"/>
        <v>2250</v>
      </c>
      <c r="M211" s="26">
        <f t="shared" si="48"/>
        <v>100</v>
      </c>
      <c r="N211" s="27">
        <f t="shared" si="51"/>
        <v>0</v>
      </c>
    </row>
    <row r="212" spans="1:14" ht="168" hidden="1" outlineLevel="4">
      <c r="A212" s="29" t="s">
        <v>271</v>
      </c>
      <c r="B212" s="31" t="s">
        <v>272</v>
      </c>
      <c r="C212" s="25"/>
      <c r="D212" s="25">
        <v>0</v>
      </c>
      <c r="E212" s="25">
        <v>2250</v>
      </c>
      <c r="F212" s="25">
        <v>2250</v>
      </c>
      <c r="G212" s="20">
        <f t="shared" si="52"/>
        <v>4.5579345775955706E-4</v>
      </c>
      <c r="H212" s="24">
        <f t="shared" si="53"/>
        <v>2.9186473299815927E-3</v>
      </c>
      <c r="I212" s="26" t="e">
        <f t="shared" ref="I212:I243" si="54">F212/C212*100</f>
        <v>#DIV/0!</v>
      </c>
      <c r="J212" s="27">
        <f t="shared" si="49"/>
        <v>2250</v>
      </c>
      <c r="K212" s="26" t="e">
        <f t="shared" ref="K212:K243" si="55">F212/D212*100</f>
        <v>#DIV/0!</v>
      </c>
      <c r="L212" s="27">
        <f t="shared" si="50"/>
        <v>2250</v>
      </c>
      <c r="M212" s="26">
        <f t="shared" ref="M212:M243" si="56">F212/E212*100</f>
        <v>100</v>
      </c>
      <c r="N212" s="27">
        <f t="shared" si="51"/>
        <v>0</v>
      </c>
    </row>
    <row r="213" spans="1:14" ht="204" hidden="1" outlineLevel="5">
      <c r="A213" s="29" t="s">
        <v>273</v>
      </c>
      <c r="B213" s="31" t="s">
        <v>274</v>
      </c>
      <c r="C213" s="25"/>
      <c r="D213" s="25">
        <v>0</v>
      </c>
      <c r="E213" s="25">
        <v>2250</v>
      </c>
      <c r="F213" s="25">
        <v>2250</v>
      </c>
      <c r="G213" s="20">
        <f t="shared" si="52"/>
        <v>4.5579345775955706E-4</v>
      </c>
      <c r="H213" s="24">
        <f t="shared" si="53"/>
        <v>2.9186473299815927E-3</v>
      </c>
      <c r="I213" s="26" t="e">
        <f t="shared" si="54"/>
        <v>#DIV/0!</v>
      </c>
      <c r="J213" s="27">
        <f t="shared" si="49"/>
        <v>2250</v>
      </c>
      <c r="K213" s="26" t="e">
        <f t="shared" si="55"/>
        <v>#DIV/0!</v>
      </c>
      <c r="L213" s="27">
        <f t="shared" si="50"/>
        <v>2250</v>
      </c>
      <c r="M213" s="26">
        <f t="shared" si="56"/>
        <v>100</v>
      </c>
      <c r="N213" s="27">
        <f t="shared" si="51"/>
        <v>0</v>
      </c>
    </row>
    <row r="214" spans="1:14" ht="204" hidden="1" outlineLevel="7">
      <c r="A214" s="29" t="s">
        <v>273</v>
      </c>
      <c r="B214" s="31" t="s">
        <v>274</v>
      </c>
      <c r="C214" s="25"/>
      <c r="D214" s="25">
        <v>0</v>
      </c>
      <c r="E214" s="25">
        <v>2250</v>
      </c>
      <c r="F214" s="25">
        <v>2250</v>
      </c>
      <c r="G214" s="20">
        <f t="shared" si="52"/>
        <v>4.5579345775955706E-4</v>
      </c>
      <c r="H214" s="24">
        <f t="shared" si="53"/>
        <v>2.9186473299815927E-3</v>
      </c>
      <c r="I214" s="26" t="e">
        <f t="shared" si="54"/>
        <v>#DIV/0!</v>
      </c>
      <c r="J214" s="27">
        <f t="shared" si="49"/>
        <v>2250</v>
      </c>
      <c r="K214" s="26" t="e">
        <f t="shared" si="55"/>
        <v>#DIV/0!</v>
      </c>
      <c r="L214" s="27">
        <f t="shared" si="50"/>
        <v>2250</v>
      </c>
      <c r="M214" s="26">
        <f t="shared" si="56"/>
        <v>100</v>
      </c>
      <c r="N214" s="27">
        <f t="shared" si="51"/>
        <v>0</v>
      </c>
    </row>
    <row r="215" spans="1:14" ht="108" hidden="1" outlineLevel="3">
      <c r="A215" s="29" t="s">
        <v>275</v>
      </c>
      <c r="B215" s="30" t="s">
        <v>276</v>
      </c>
      <c r="C215" s="25"/>
      <c r="D215" s="25">
        <v>0</v>
      </c>
      <c r="E215" s="25">
        <v>1050</v>
      </c>
      <c r="F215" s="25">
        <v>1050</v>
      </c>
      <c r="G215" s="20">
        <f t="shared" si="52"/>
        <v>2.1270361362112663E-4</v>
      </c>
      <c r="H215" s="24">
        <f t="shared" si="53"/>
        <v>1.3620354206580765E-3</v>
      </c>
      <c r="I215" s="26" t="e">
        <f t="shared" si="54"/>
        <v>#DIV/0!</v>
      </c>
      <c r="J215" s="27">
        <f t="shared" si="49"/>
        <v>1050</v>
      </c>
      <c r="K215" s="26" t="e">
        <f t="shared" si="55"/>
        <v>#DIV/0!</v>
      </c>
      <c r="L215" s="27">
        <f t="shared" si="50"/>
        <v>1050</v>
      </c>
      <c r="M215" s="26">
        <f t="shared" si="56"/>
        <v>100</v>
      </c>
      <c r="N215" s="27">
        <f t="shared" si="51"/>
        <v>0</v>
      </c>
    </row>
    <row r="216" spans="1:14" ht="192" hidden="1" outlineLevel="4">
      <c r="A216" s="29" t="s">
        <v>277</v>
      </c>
      <c r="B216" s="31" t="s">
        <v>278</v>
      </c>
      <c r="C216" s="25"/>
      <c r="D216" s="25">
        <v>0</v>
      </c>
      <c r="E216" s="25">
        <v>1050</v>
      </c>
      <c r="F216" s="25">
        <v>1050</v>
      </c>
      <c r="G216" s="20">
        <f t="shared" si="52"/>
        <v>2.1270361362112663E-4</v>
      </c>
      <c r="H216" s="24">
        <f t="shared" si="53"/>
        <v>1.3620354206580765E-3</v>
      </c>
      <c r="I216" s="26" t="e">
        <f t="shared" si="54"/>
        <v>#DIV/0!</v>
      </c>
      <c r="J216" s="27">
        <f t="shared" si="49"/>
        <v>1050</v>
      </c>
      <c r="K216" s="26" t="e">
        <f t="shared" si="55"/>
        <v>#DIV/0!</v>
      </c>
      <c r="L216" s="27">
        <f t="shared" si="50"/>
        <v>1050</v>
      </c>
      <c r="M216" s="26">
        <f t="shared" si="56"/>
        <v>100</v>
      </c>
      <c r="N216" s="27">
        <f t="shared" si="51"/>
        <v>0</v>
      </c>
    </row>
    <row r="217" spans="1:14" ht="228" hidden="1" outlineLevel="5">
      <c r="A217" s="29" t="s">
        <v>279</v>
      </c>
      <c r="B217" s="31" t="s">
        <v>280</v>
      </c>
      <c r="C217" s="25"/>
      <c r="D217" s="25">
        <v>0</v>
      </c>
      <c r="E217" s="25">
        <v>600</v>
      </c>
      <c r="F217" s="25">
        <v>600</v>
      </c>
      <c r="G217" s="20">
        <f t="shared" si="52"/>
        <v>1.2154492206921523E-4</v>
      </c>
      <c r="H217" s="24">
        <f t="shared" si="53"/>
        <v>7.7830595466175804E-4</v>
      </c>
      <c r="I217" s="26" t="e">
        <f t="shared" si="54"/>
        <v>#DIV/0!</v>
      </c>
      <c r="J217" s="27">
        <f t="shared" si="49"/>
        <v>600</v>
      </c>
      <c r="K217" s="26" t="e">
        <f t="shared" si="55"/>
        <v>#DIV/0!</v>
      </c>
      <c r="L217" s="27">
        <f t="shared" si="50"/>
        <v>600</v>
      </c>
      <c r="M217" s="26">
        <f t="shared" si="56"/>
        <v>100</v>
      </c>
      <c r="N217" s="27">
        <f t="shared" si="51"/>
        <v>0</v>
      </c>
    </row>
    <row r="218" spans="1:14" ht="228" hidden="1" outlineLevel="7">
      <c r="A218" s="29" t="s">
        <v>279</v>
      </c>
      <c r="B218" s="31" t="s">
        <v>280</v>
      </c>
      <c r="C218" s="25"/>
      <c r="D218" s="25">
        <v>0</v>
      </c>
      <c r="E218" s="25">
        <v>600</v>
      </c>
      <c r="F218" s="25">
        <v>600</v>
      </c>
      <c r="G218" s="20">
        <f t="shared" si="52"/>
        <v>1.2154492206921523E-4</v>
      </c>
      <c r="H218" s="24">
        <f t="shared" si="53"/>
        <v>7.7830595466175804E-4</v>
      </c>
      <c r="I218" s="26" t="e">
        <f t="shared" si="54"/>
        <v>#DIV/0!</v>
      </c>
      <c r="J218" s="27">
        <f t="shared" si="49"/>
        <v>600</v>
      </c>
      <c r="K218" s="26" t="e">
        <f t="shared" si="55"/>
        <v>#DIV/0!</v>
      </c>
      <c r="L218" s="27">
        <f t="shared" si="50"/>
        <v>600</v>
      </c>
      <c r="M218" s="26">
        <f t="shared" si="56"/>
        <v>100</v>
      </c>
      <c r="N218" s="27">
        <f t="shared" si="51"/>
        <v>0</v>
      </c>
    </row>
    <row r="219" spans="1:14" ht="192" hidden="1" outlineLevel="5">
      <c r="A219" s="29" t="s">
        <v>281</v>
      </c>
      <c r="B219" s="31" t="s">
        <v>282</v>
      </c>
      <c r="C219" s="25"/>
      <c r="D219" s="25">
        <v>0</v>
      </c>
      <c r="E219" s="25">
        <v>450</v>
      </c>
      <c r="F219" s="25">
        <v>450</v>
      </c>
      <c r="G219" s="20">
        <f t="shared" si="52"/>
        <v>9.1158691551911409E-5</v>
      </c>
      <c r="H219" s="24">
        <f t="shared" si="53"/>
        <v>5.8372946599631853E-4</v>
      </c>
      <c r="I219" s="26" t="e">
        <f t="shared" si="54"/>
        <v>#DIV/0!</v>
      </c>
      <c r="J219" s="27">
        <f t="shared" si="49"/>
        <v>450</v>
      </c>
      <c r="K219" s="26" t="e">
        <f t="shared" si="55"/>
        <v>#DIV/0!</v>
      </c>
      <c r="L219" s="27">
        <f t="shared" si="50"/>
        <v>450</v>
      </c>
      <c r="M219" s="26">
        <f t="shared" si="56"/>
        <v>100</v>
      </c>
      <c r="N219" s="27">
        <f t="shared" si="51"/>
        <v>0</v>
      </c>
    </row>
    <row r="220" spans="1:14" ht="192" hidden="1" outlineLevel="7">
      <c r="A220" s="29" t="s">
        <v>281</v>
      </c>
      <c r="B220" s="31" t="s">
        <v>282</v>
      </c>
      <c r="C220" s="25"/>
      <c r="D220" s="25">
        <v>0</v>
      </c>
      <c r="E220" s="25">
        <v>450</v>
      </c>
      <c r="F220" s="25">
        <v>450</v>
      </c>
      <c r="G220" s="20">
        <f t="shared" si="52"/>
        <v>9.1158691551911409E-5</v>
      </c>
      <c r="H220" s="24">
        <f t="shared" si="53"/>
        <v>5.8372946599631853E-4</v>
      </c>
      <c r="I220" s="26" t="e">
        <f t="shared" si="54"/>
        <v>#DIV/0!</v>
      </c>
      <c r="J220" s="27">
        <f t="shared" si="49"/>
        <v>450</v>
      </c>
      <c r="K220" s="26" t="e">
        <f t="shared" si="55"/>
        <v>#DIV/0!</v>
      </c>
      <c r="L220" s="27">
        <f t="shared" si="50"/>
        <v>450</v>
      </c>
      <c r="M220" s="26">
        <f t="shared" si="56"/>
        <v>100</v>
      </c>
      <c r="N220" s="27">
        <f t="shared" si="51"/>
        <v>0</v>
      </c>
    </row>
    <row r="221" spans="1:14" ht="108" hidden="1" outlineLevel="3">
      <c r="A221" s="29" t="s">
        <v>283</v>
      </c>
      <c r="B221" s="30" t="s">
        <v>284</v>
      </c>
      <c r="C221" s="25"/>
      <c r="D221" s="25">
        <v>0</v>
      </c>
      <c r="E221" s="25">
        <v>3000</v>
      </c>
      <c r="F221" s="25">
        <v>3000</v>
      </c>
      <c r="G221" s="20">
        <f t="shared" si="52"/>
        <v>6.07724610346076E-4</v>
      </c>
      <c r="H221" s="24">
        <f t="shared" si="53"/>
        <v>3.8915297733087902E-3</v>
      </c>
      <c r="I221" s="26" t="e">
        <f t="shared" si="54"/>
        <v>#DIV/0!</v>
      </c>
      <c r="J221" s="27">
        <f t="shared" si="49"/>
        <v>3000</v>
      </c>
      <c r="K221" s="26" t="e">
        <f t="shared" si="55"/>
        <v>#DIV/0!</v>
      </c>
      <c r="L221" s="27">
        <f t="shared" si="50"/>
        <v>3000</v>
      </c>
      <c r="M221" s="26">
        <f t="shared" si="56"/>
        <v>100</v>
      </c>
      <c r="N221" s="27">
        <f t="shared" si="51"/>
        <v>0</v>
      </c>
    </row>
    <row r="222" spans="1:14" ht="144" hidden="1" outlineLevel="4">
      <c r="A222" s="29" t="s">
        <v>285</v>
      </c>
      <c r="B222" s="31" t="s">
        <v>286</v>
      </c>
      <c r="C222" s="25"/>
      <c r="D222" s="25">
        <v>0</v>
      </c>
      <c r="E222" s="25">
        <v>3000</v>
      </c>
      <c r="F222" s="25">
        <v>3000</v>
      </c>
      <c r="G222" s="20">
        <f t="shared" si="52"/>
        <v>6.07724610346076E-4</v>
      </c>
      <c r="H222" s="24">
        <f t="shared" si="53"/>
        <v>3.8915297733087902E-3</v>
      </c>
      <c r="I222" s="26" t="e">
        <f t="shared" si="54"/>
        <v>#DIV/0!</v>
      </c>
      <c r="J222" s="27">
        <f t="shared" si="49"/>
        <v>3000</v>
      </c>
      <c r="K222" s="26" t="e">
        <f t="shared" si="55"/>
        <v>#DIV/0!</v>
      </c>
      <c r="L222" s="27">
        <f t="shared" si="50"/>
        <v>3000</v>
      </c>
      <c r="M222" s="26">
        <f t="shared" si="56"/>
        <v>100</v>
      </c>
      <c r="N222" s="27">
        <f t="shared" si="51"/>
        <v>0</v>
      </c>
    </row>
    <row r="223" spans="1:14" ht="216" hidden="1" outlineLevel="5">
      <c r="A223" s="29" t="s">
        <v>287</v>
      </c>
      <c r="B223" s="31" t="s">
        <v>288</v>
      </c>
      <c r="C223" s="25"/>
      <c r="D223" s="25">
        <v>0</v>
      </c>
      <c r="E223" s="25">
        <v>2000</v>
      </c>
      <c r="F223" s="25">
        <v>2000</v>
      </c>
      <c r="G223" s="20">
        <f t="shared" si="52"/>
        <v>4.0514974023071737E-4</v>
      </c>
      <c r="H223" s="24">
        <f t="shared" si="53"/>
        <v>2.5943531822058604E-3</v>
      </c>
      <c r="I223" s="26" t="e">
        <f t="shared" si="54"/>
        <v>#DIV/0!</v>
      </c>
      <c r="J223" s="27">
        <f t="shared" si="49"/>
        <v>2000</v>
      </c>
      <c r="K223" s="26" t="e">
        <f t="shared" si="55"/>
        <v>#DIV/0!</v>
      </c>
      <c r="L223" s="27">
        <f t="shared" si="50"/>
        <v>2000</v>
      </c>
      <c r="M223" s="26">
        <f t="shared" si="56"/>
        <v>100</v>
      </c>
      <c r="N223" s="27">
        <f t="shared" si="51"/>
        <v>0</v>
      </c>
    </row>
    <row r="224" spans="1:14" ht="216" hidden="1" outlineLevel="7">
      <c r="A224" s="29" t="s">
        <v>287</v>
      </c>
      <c r="B224" s="31" t="s">
        <v>288</v>
      </c>
      <c r="C224" s="25"/>
      <c r="D224" s="25">
        <v>0</v>
      </c>
      <c r="E224" s="25">
        <v>2000</v>
      </c>
      <c r="F224" s="25">
        <v>2000</v>
      </c>
      <c r="G224" s="20">
        <f t="shared" si="52"/>
        <v>4.0514974023071737E-4</v>
      </c>
      <c r="H224" s="24">
        <f t="shared" si="53"/>
        <v>2.5943531822058604E-3</v>
      </c>
      <c r="I224" s="26" t="e">
        <f t="shared" si="54"/>
        <v>#DIV/0!</v>
      </c>
      <c r="J224" s="27">
        <f t="shared" si="49"/>
        <v>2000</v>
      </c>
      <c r="K224" s="26" t="e">
        <f t="shared" si="55"/>
        <v>#DIV/0!</v>
      </c>
      <c r="L224" s="27">
        <f t="shared" si="50"/>
        <v>2000</v>
      </c>
      <c r="M224" s="26">
        <f t="shared" si="56"/>
        <v>100</v>
      </c>
      <c r="N224" s="27">
        <f t="shared" si="51"/>
        <v>0</v>
      </c>
    </row>
    <row r="225" spans="1:14" ht="240" hidden="1" outlineLevel="5">
      <c r="A225" s="29" t="s">
        <v>289</v>
      </c>
      <c r="B225" s="31" t="s">
        <v>290</v>
      </c>
      <c r="C225" s="25"/>
      <c r="D225" s="25">
        <v>0</v>
      </c>
      <c r="E225" s="25">
        <v>1000</v>
      </c>
      <c r="F225" s="25">
        <v>1000</v>
      </c>
      <c r="G225" s="20">
        <f t="shared" si="52"/>
        <v>2.0257487011535869E-4</v>
      </c>
      <c r="H225" s="24">
        <f t="shared" si="53"/>
        <v>1.2971765911029302E-3</v>
      </c>
      <c r="I225" s="26" t="e">
        <f t="shared" si="54"/>
        <v>#DIV/0!</v>
      </c>
      <c r="J225" s="27">
        <f t="shared" si="49"/>
        <v>1000</v>
      </c>
      <c r="K225" s="26" t="e">
        <f t="shared" si="55"/>
        <v>#DIV/0!</v>
      </c>
      <c r="L225" s="27">
        <f t="shared" si="50"/>
        <v>1000</v>
      </c>
      <c r="M225" s="26">
        <f t="shared" si="56"/>
        <v>100</v>
      </c>
      <c r="N225" s="27">
        <f t="shared" si="51"/>
        <v>0</v>
      </c>
    </row>
    <row r="226" spans="1:14" ht="240" hidden="1" outlineLevel="7">
      <c r="A226" s="29" t="s">
        <v>289</v>
      </c>
      <c r="B226" s="31" t="s">
        <v>290</v>
      </c>
      <c r="C226" s="25"/>
      <c r="D226" s="25">
        <v>0</v>
      </c>
      <c r="E226" s="25">
        <v>1000</v>
      </c>
      <c r="F226" s="25">
        <v>1000</v>
      </c>
      <c r="G226" s="20">
        <f t="shared" si="52"/>
        <v>2.0257487011535869E-4</v>
      </c>
      <c r="H226" s="24">
        <f t="shared" si="53"/>
        <v>1.2971765911029302E-3</v>
      </c>
      <c r="I226" s="26" t="e">
        <f t="shared" si="54"/>
        <v>#DIV/0!</v>
      </c>
      <c r="J226" s="27">
        <f t="shared" si="49"/>
        <v>1000</v>
      </c>
      <c r="K226" s="26" t="e">
        <f t="shared" si="55"/>
        <v>#DIV/0!</v>
      </c>
      <c r="L226" s="27">
        <f t="shared" si="50"/>
        <v>1000</v>
      </c>
      <c r="M226" s="26">
        <f t="shared" si="56"/>
        <v>100</v>
      </c>
      <c r="N226" s="27">
        <f t="shared" si="51"/>
        <v>0</v>
      </c>
    </row>
    <row r="227" spans="1:14" ht="96" hidden="1" outlineLevel="3">
      <c r="A227" s="29" t="s">
        <v>291</v>
      </c>
      <c r="B227" s="30" t="s">
        <v>292</v>
      </c>
      <c r="C227" s="25"/>
      <c r="D227" s="25">
        <v>0</v>
      </c>
      <c r="E227" s="25">
        <v>50500</v>
      </c>
      <c r="F227" s="25">
        <v>52100</v>
      </c>
      <c r="G227" s="20">
        <f t="shared" si="52"/>
        <v>1.0554150733010187E-2</v>
      </c>
      <c r="H227" s="24">
        <f t="shared" si="53"/>
        <v>6.7582900396462656E-2</v>
      </c>
      <c r="I227" s="26" t="e">
        <f t="shared" si="54"/>
        <v>#DIV/0!</v>
      </c>
      <c r="J227" s="27">
        <f t="shared" si="49"/>
        <v>52100</v>
      </c>
      <c r="K227" s="26" t="e">
        <f t="shared" si="55"/>
        <v>#DIV/0!</v>
      </c>
      <c r="L227" s="27">
        <f t="shared" si="50"/>
        <v>52100</v>
      </c>
      <c r="M227" s="26">
        <f t="shared" si="56"/>
        <v>103.16831683168317</v>
      </c>
      <c r="N227" s="27">
        <f t="shared" si="51"/>
        <v>1600</v>
      </c>
    </row>
    <row r="228" spans="1:14" ht="132" hidden="1" outlineLevel="4">
      <c r="A228" s="29" t="s">
        <v>293</v>
      </c>
      <c r="B228" s="31" t="s">
        <v>294</v>
      </c>
      <c r="C228" s="25"/>
      <c r="D228" s="25">
        <v>0</v>
      </c>
      <c r="E228" s="25">
        <v>50500</v>
      </c>
      <c r="F228" s="25">
        <v>52100</v>
      </c>
      <c r="G228" s="20">
        <f t="shared" si="52"/>
        <v>1.0554150733010187E-2</v>
      </c>
      <c r="H228" s="24">
        <f t="shared" si="53"/>
        <v>6.7582900396462656E-2</v>
      </c>
      <c r="I228" s="26" t="e">
        <f t="shared" si="54"/>
        <v>#DIV/0!</v>
      </c>
      <c r="J228" s="27">
        <f t="shared" si="49"/>
        <v>52100</v>
      </c>
      <c r="K228" s="26" t="e">
        <f t="shared" si="55"/>
        <v>#DIV/0!</v>
      </c>
      <c r="L228" s="27">
        <f t="shared" si="50"/>
        <v>52100</v>
      </c>
      <c r="M228" s="26">
        <f t="shared" si="56"/>
        <v>103.16831683168317</v>
      </c>
      <c r="N228" s="27">
        <f t="shared" si="51"/>
        <v>1600</v>
      </c>
    </row>
    <row r="229" spans="1:14" ht="300" hidden="1" outlineLevel="5">
      <c r="A229" s="29" t="s">
        <v>295</v>
      </c>
      <c r="B229" s="31" t="s">
        <v>296</v>
      </c>
      <c r="C229" s="25"/>
      <c r="D229" s="25">
        <v>0</v>
      </c>
      <c r="E229" s="25">
        <v>46500</v>
      </c>
      <c r="F229" s="25">
        <v>46500</v>
      </c>
      <c r="G229" s="20">
        <f t="shared" si="52"/>
        <v>9.4197314603641797E-3</v>
      </c>
      <c r="H229" s="24">
        <f t="shared" si="53"/>
        <v>6.0318711486286251E-2</v>
      </c>
      <c r="I229" s="26" t="e">
        <f t="shared" si="54"/>
        <v>#DIV/0!</v>
      </c>
      <c r="J229" s="27">
        <f t="shared" si="49"/>
        <v>46500</v>
      </c>
      <c r="K229" s="26" t="e">
        <f t="shared" si="55"/>
        <v>#DIV/0!</v>
      </c>
      <c r="L229" s="27">
        <f t="shared" si="50"/>
        <v>46500</v>
      </c>
      <c r="M229" s="26">
        <f t="shared" si="56"/>
        <v>100</v>
      </c>
      <c r="N229" s="27">
        <f t="shared" si="51"/>
        <v>0</v>
      </c>
    </row>
    <row r="230" spans="1:14" ht="300" hidden="1" outlineLevel="7">
      <c r="A230" s="29" t="s">
        <v>295</v>
      </c>
      <c r="B230" s="31" t="s">
        <v>296</v>
      </c>
      <c r="C230" s="25"/>
      <c r="D230" s="25">
        <v>0</v>
      </c>
      <c r="E230" s="25">
        <v>46500</v>
      </c>
      <c r="F230" s="25">
        <v>46500</v>
      </c>
      <c r="G230" s="20">
        <f t="shared" si="52"/>
        <v>9.4197314603641797E-3</v>
      </c>
      <c r="H230" s="24">
        <f t="shared" si="53"/>
        <v>6.0318711486286251E-2</v>
      </c>
      <c r="I230" s="26" t="e">
        <f t="shared" si="54"/>
        <v>#DIV/0!</v>
      </c>
      <c r="J230" s="27">
        <f t="shared" si="49"/>
        <v>46500</v>
      </c>
      <c r="K230" s="26" t="e">
        <f t="shared" si="55"/>
        <v>#DIV/0!</v>
      </c>
      <c r="L230" s="27">
        <f t="shared" si="50"/>
        <v>46500</v>
      </c>
      <c r="M230" s="26">
        <f t="shared" si="56"/>
        <v>100</v>
      </c>
      <c r="N230" s="27">
        <f t="shared" si="51"/>
        <v>0</v>
      </c>
    </row>
    <row r="231" spans="1:14" ht="156" hidden="1" outlineLevel="5">
      <c r="A231" s="29" t="s">
        <v>297</v>
      </c>
      <c r="B231" s="31" t="s">
        <v>298</v>
      </c>
      <c r="C231" s="25"/>
      <c r="D231" s="25">
        <v>0</v>
      </c>
      <c r="E231" s="25">
        <v>2000</v>
      </c>
      <c r="F231" s="25">
        <v>3600</v>
      </c>
      <c r="G231" s="20">
        <f t="shared" si="52"/>
        <v>7.2926953241529127E-4</v>
      </c>
      <c r="H231" s="24">
        <f t="shared" si="53"/>
        <v>4.6698357279705482E-3</v>
      </c>
      <c r="I231" s="26" t="e">
        <f t="shared" si="54"/>
        <v>#DIV/0!</v>
      </c>
      <c r="J231" s="27">
        <f t="shared" si="49"/>
        <v>3600</v>
      </c>
      <c r="K231" s="26" t="e">
        <f t="shared" si="55"/>
        <v>#DIV/0!</v>
      </c>
      <c r="L231" s="27">
        <f t="shared" si="50"/>
        <v>3600</v>
      </c>
      <c r="M231" s="26">
        <f t="shared" si="56"/>
        <v>180</v>
      </c>
      <c r="N231" s="27">
        <f t="shared" si="51"/>
        <v>1600</v>
      </c>
    </row>
    <row r="232" spans="1:14" ht="156" hidden="1" outlineLevel="7">
      <c r="A232" s="29" t="s">
        <v>297</v>
      </c>
      <c r="B232" s="31" t="s">
        <v>298</v>
      </c>
      <c r="C232" s="25"/>
      <c r="D232" s="25">
        <v>0</v>
      </c>
      <c r="E232" s="25">
        <v>2000</v>
      </c>
      <c r="F232" s="25">
        <v>3600</v>
      </c>
      <c r="G232" s="20">
        <f t="shared" si="52"/>
        <v>7.2926953241529127E-4</v>
      </c>
      <c r="H232" s="24">
        <f t="shared" si="53"/>
        <v>4.6698357279705482E-3</v>
      </c>
      <c r="I232" s="26" t="e">
        <f t="shared" si="54"/>
        <v>#DIV/0!</v>
      </c>
      <c r="J232" s="27">
        <f t="shared" si="49"/>
        <v>3600</v>
      </c>
      <c r="K232" s="26" t="e">
        <f t="shared" si="55"/>
        <v>#DIV/0!</v>
      </c>
      <c r="L232" s="27">
        <f t="shared" si="50"/>
        <v>3600</v>
      </c>
      <c r="M232" s="26">
        <f t="shared" si="56"/>
        <v>180</v>
      </c>
      <c r="N232" s="27">
        <f t="shared" si="51"/>
        <v>1600</v>
      </c>
    </row>
    <row r="233" spans="1:14" ht="132" hidden="1" outlineLevel="5">
      <c r="A233" s="29" t="s">
        <v>299</v>
      </c>
      <c r="B233" s="31" t="s">
        <v>300</v>
      </c>
      <c r="C233" s="25"/>
      <c r="D233" s="25">
        <v>0</v>
      </c>
      <c r="E233" s="25">
        <v>2000</v>
      </c>
      <c r="F233" s="25">
        <v>2000</v>
      </c>
      <c r="G233" s="20">
        <f t="shared" si="52"/>
        <v>4.0514974023071737E-4</v>
      </c>
      <c r="H233" s="24">
        <f t="shared" si="53"/>
        <v>2.5943531822058604E-3</v>
      </c>
      <c r="I233" s="26" t="e">
        <f t="shared" si="54"/>
        <v>#DIV/0!</v>
      </c>
      <c r="J233" s="27">
        <f t="shared" si="49"/>
        <v>2000</v>
      </c>
      <c r="K233" s="26" t="e">
        <f t="shared" si="55"/>
        <v>#DIV/0!</v>
      </c>
      <c r="L233" s="27">
        <f t="shared" si="50"/>
        <v>2000</v>
      </c>
      <c r="M233" s="26">
        <f t="shared" si="56"/>
        <v>100</v>
      </c>
      <c r="N233" s="27">
        <f t="shared" si="51"/>
        <v>0</v>
      </c>
    </row>
    <row r="234" spans="1:14" ht="132" hidden="1" outlineLevel="7">
      <c r="A234" s="29" t="s">
        <v>299</v>
      </c>
      <c r="B234" s="31" t="s">
        <v>300</v>
      </c>
      <c r="C234" s="25"/>
      <c r="D234" s="25">
        <v>0</v>
      </c>
      <c r="E234" s="25">
        <v>2000</v>
      </c>
      <c r="F234" s="25">
        <v>2000</v>
      </c>
      <c r="G234" s="20">
        <f t="shared" si="52"/>
        <v>4.0514974023071737E-4</v>
      </c>
      <c r="H234" s="24">
        <f t="shared" si="53"/>
        <v>2.5943531822058604E-3</v>
      </c>
      <c r="I234" s="26" t="e">
        <f t="shared" si="54"/>
        <v>#DIV/0!</v>
      </c>
      <c r="J234" s="27">
        <f t="shared" si="49"/>
        <v>2000</v>
      </c>
      <c r="K234" s="26" t="e">
        <f t="shared" si="55"/>
        <v>#DIV/0!</v>
      </c>
      <c r="L234" s="27">
        <f t="shared" si="50"/>
        <v>2000</v>
      </c>
      <c r="M234" s="26">
        <f t="shared" si="56"/>
        <v>100</v>
      </c>
      <c r="N234" s="27">
        <f t="shared" si="51"/>
        <v>0</v>
      </c>
    </row>
    <row r="235" spans="1:14" ht="108" hidden="1" outlineLevel="3">
      <c r="A235" s="29" t="s">
        <v>301</v>
      </c>
      <c r="B235" s="30" t="s">
        <v>302</v>
      </c>
      <c r="C235" s="25"/>
      <c r="D235" s="25">
        <v>0</v>
      </c>
      <c r="E235" s="25">
        <v>53050</v>
      </c>
      <c r="F235" s="25">
        <v>60550</v>
      </c>
      <c r="G235" s="20">
        <f t="shared" si="52"/>
        <v>1.2265908385484969E-2</v>
      </c>
      <c r="H235" s="24">
        <f t="shared" si="53"/>
        <v>7.854404259128242E-2</v>
      </c>
      <c r="I235" s="26" t="e">
        <f t="shared" si="54"/>
        <v>#DIV/0!</v>
      </c>
      <c r="J235" s="27">
        <f t="shared" si="49"/>
        <v>60550</v>
      </c>
      <c r="K235" s="26" t="e">
        <f t="shared" si="55"/>
        <v>#DIV/0!</v>
      </c>
      <c r="L235" s="27">
        <f t="shared" si="50"/>
        <v>60550</v>
      </c>
      <c r="M235" s="26">
        <f t="shared" si="56"/>
        <v>114.13760603204524</v>
      </c>
      <c r="N235" s="27">
        <f t="shared" si="51"/>
        <v>7500</v>
      </c>
    </row>
    <row r="236" spans="1:14" ht="156" hidden="1" outlineLevel="4">
      <c r="A236" s="29" t="s">
        <v>303</v>
      </c>
      <c r="B236" s="31" t="s">
        <v>304</v>
      </c>
      <c r="C236" s="25"/>
      <c r="D236" s="25">
        <v>0</v>
      </c>
      <c r="E236" s="25">
        <v>53050</v>
      </c>
      <c r="F236" s="25">
        <v>60550</v>
      </c>
      <c r="G236" s="20">
        <f t="shared" si="52"/>
        <v>1.2265908385484969E-2</v>
      </c>
      <c r="H236" s="24">
        <f t="shared" si="53"/>
        <v>7.854404259128242E-2</v>
      </c>
      <c r="I236" s="26" t="e">
        <f t="shared" si="54"/>
        <v>#DIV/0!</v>
      </c>
      <c r="J236" s="27">
        <f t="shared" si="49"/>
        <v>60550</v>
      </c>
      <c r="K236" s="26" t="e">
        <f t="shared" si="55"/>
        <v>#DIV/0!</v>
      </c>
      <c r="L236" s="27">
        <f t="shared" si="50"/>
        <v>60550</v>
      </c>
      <c r="M236" s="26">
        <f t="shared" si="56"/>
        <v>114.13760603204524</v>
      </c>
      <c r="N236" s="27">
        <f t="shared" si="51"/>
        <v>7500</v>
      </c>
    </row>
    <row r="237" spans="1:14" ht="156" hidden="1" outlineLevel="5">
      <c r="A237" s="29" t="s">
        <v>305</v>
      </c>
      <c r="B237" s="31" t="s">
        <v>306</v>
      </c>
      <c r="C237" s="25"/>
      <c r="D237" s="25">
        <v>0</v>
      </c>
      <c r="E237" s="25">
        <v>10000</v>
      </c>
      <c r="F237" s="25">
        <v>10000</v>
      </c>
      <c r="G237" s="20">
        <f t="shared" si="52"/>
        <v>2.025748701153587E-3</v>
      </c>
      <c r="H237" s="24">
        <f t="shared" si="53"/>
        <v>1.2971765911029302E-2</v>
      </c>
      <c r="I237" s="26" t="e">
        <f t="shared" si="54"/>
        <v>#DIV/0!</v>
      </c>
      <c r="J237" s="27">
        <f t="shared" si="49"/>
        <v>10000</v>
      </c>
      <c r="K237" s="26" t="e">
        <f t="shared" si="55"/>
        <v>#DIV/0!</v>
      </c>
      <c r="L237" s="27">
        <f t="shared" si="50"/>
        <v>10000</v>
      </c>
      <c r="M237" s="26">
        <f t="shared" si="56"/>
        <v>100</v>
      </c>
      <c r="N237" s="27">
        <f t="shared" si="51"/>
        <v>0</v>
      </c>
    </row>
    <row r="238" spans="1:14" ht="156" hidden="1" outlineLevel="7">
      <c r="A238" s="29" t="s">
        <v>305</v>
      </c>
      <c r="B238" s="31" t="s">
        <v>306</v>
      </c>
      <c r="C238" s="25"/>
      <c r="D238" s="25">
        <v>0</v>
      </c>
      <c r="E238" s="25">
        <v>10000</v>
      </c>
      <c r="F238" s="25">
        <v>10000</v>
      </c>
      <c r="G238" s="20">
        <f t="shared" si="52"/>
        <v>2.025748701153587E-3</v>
      </c>
      <c r="H238" s="24">
        <f t="shared" si="53"/>
        <v>1.2971765911029302E-2</v>
      </c>
      <c r="I238" s="26" t="e">
        <f t="shared" si="54"/>
        <v>#DIV/0!</v>
      </c>
      <c r="J238" s="27">
        <f t="shared" si="49"/>
        <v>10000</v>
      </c>
      <c r="K238" s="26" t="e">
        <f t="shared" si="55"/>
        <v>#DIV/0!</v>
      </c>
      <c r="L238" s="27">
        <f t="shared" si="50"/>
        <v>10000</v>
      </c>
      <c r="M238" s="26">
        <f t="shared" si="56"/>
        <v>100</v>
      </c>
      <c r="N238" s="27">
        <f t="shared" si="51"/>
        <v>0</v>
      </c>
    </row>
    <row r="239" spans="1:14" ht="408" hidden="1" outlineLevel="5">
      <c r="A239" s="29" t="s">
        <v>307</v>
      </c>
      <c r="B239" s="31" t="s">
        <v>308</v>
      </c>
      <c r="C239" s="25"/>
      <c r="D239" s="25">
        <v>0</v>
      </c>
      <c r="E239" s="25">
        <v>3000</v>
      </c>
      <c r="F239" s="25">
        <v>3000</v>
      </c>
      <c r="G239" s="20">
        <f t="shared" si="52"/>
        <v>6.07724610346076E-4</v>
      </c>
      <c r="H239" s="24">
        <f t="shared" si="53"/>
        <v>3.8915297733087902E-3</v>
      </c>
      <c r="I239" s="26" t="e">
        <f t="shared" si="54"/>
        <v>#DIV/0!</v>
      </c>
      <c r="J239" s="27">
        <f t="shared" si="49"/>
        <v>3000</v>
      </c>
      <c r="K239" s="26" t="e">
        <f t="shared" si="55"/>
        <v>#DIV/0!</v>
      </c>
      <c r="L239" s="27">
        <f t="shared" si="50"/>
        <v>3000</v>
      </c>
      <c r="M239" s="26">
        <f t="shared" si="56"/>
        <v>100</v>
      </c>
      <c r="N239" s="27">
        <f t="shared" si="51"/>
        <v>0</v>
      </c>
    </row>
    <row r="240" spans="1:14" ht="408" hidden="1" outlineLevel="7">
      <c r="A240" s="29" t="s">
        <v>307</v>
      </c>
      <c r="B240" s="31" t="s">
        <v>308</v>
      </c>
      <c r="C240" s="25"/>
      <c r="D240" s="25">
        <v>0</v>
      </c>
      <c r="E240" s="25">
        <v>3000</v>
      </c>
      <c r="F240" s="25">
        <v>3000</v>
      </c>
      <c r="G240" s="20">
        <f t="shared" si="52"/>
        <v>6.07724610346076E-4</v>
      </c>
      <c r="H240" s="24">
        <f t="shared" si="53"/>
        <v>3.8915297733087902E-3</v>
      </c>
      <c r="I240" s="26" t="e">
        <f t="shared" si="54"/>
        <v>#DIV/0!</v>
      </c>
      <c r="J240" s="27">
        <f t="shared" si="49"/>
        <v>3000</v>
      </c>
      <c r="K240" s="26" t="e">
        <f t="shared" si="55"/>
        <v>#DIV/0!</v>
      </c>
      <c r="L240" s="27">
        <f t="shared" si="50"/>
        <v>3000</v>
      </c>
      <c r="M240" s="26">
        <f t="shared" si="56"/>
        <v>100</v>
      </c>
      <c r="N240" s="27">
        <f t="shared" si="51"/>
        <v>0</v>
      </c>
    </row>
    <row r="241" spans="1:14" ht="180" hidden="1" outlineLevel="5">
      <c r="A241" s="29" t="s">
        <v>309</v>
      </c>
      <c r="B241" s="31" t="s">
        <v>310</v>
      </c>
      <c r="C241" s="25"/>
      <c r="D241" s="25">
        <v>0</v>
      </c>
      <c r="E241" s="25">
        <v>750</v>
      </c>
      <c r="F241" s="25">
        <v>750</v>
      </c>
      <c r="G241" s="20">
        <f t="shared" si="52"/>
        <v>1.51931152586519E-4</v>
      </c>
      <c r="H241" s="24">
        <f t="shared" si="53"/>
        <v>9.7288244332719754E-4</v>
      </c>
      <c r="I241" s="26" t="e">
        <f t="shared" si="54"/>
        <v>#DIV/0!</v>
      </c>
      <c r="J241" s="27">
        <f t="shared" si="49"/>
        <v>750</v>
      </c>
      <c r="K241" s="26" t="e">
        <f t="shared" si="55"/>
        <v>#DIV/0!</v>
      </c>
      <c r="L241" s="27">
        <f t="shared" si="50"/>
        <v>750</v>
      </c>
      <c r="M241" s="26">
        <f t="shared" si="56"/>
        <v>100</v>
      </c>
      <c r="N241" s="27">
        <f t="shared" si="51"/>
        <v>0</v>
      </c>
    </row>
    <row r="242" spans="1:14" ht="180" hidden="1" outlineLevel="7">
      <c r="A242" s="29" t="s">
        <v>309</v>
      </c>
      <c r="B242" s="31" t="s">
        <v>310</v>
      </c>
      <c r="C242" s="25"/>
      <c r="D242" s="25">
        <v>0</v>
      </c>
      <c r="E242" s="25">
        <v>750</v>
      </c>
      <c r="F242" s="25">
        <v>750</v>
      </c>
      <c r="G242" s="20">
        <f t="shared" si="52"/>
        <v>1.51931152586519E-4</v>
      </c>
      <c r="H242" s="24">
        <f t="shared" si="53"/>
        <v>9.7288244332719754E-4</v>
      </c>
      <c r="I242" s="26" t="e">
        <f t="shared" si="54"/>
        <v>#DIV/0!</v>
      </c>
      <c r="J242" s="27">
        <f t="shared" si="49"/>
        <v>750</v>
      </c>
      <c r="K242" s="26" t="e">
        <f t="shared" si="55"/>
        <v>#DIV/0!</v>
      </c>
      <c r="L242" s="27">
        <f t="shared" si="50"/>
        <v>750</v>
      </c>
      <c r="M242" s="26">
        <f t="shared" si="56"/>
        <v>100</v>
      </c>
      <c r="N242" s="27">
        <f t="shared" si="51"/>
        <v>0</v>
      </c>
    </row>
    <row r="243" spans="1:14" ht="156" hidden="1" outlineLevel="5">
      <c r="A243" s="29" t="s">
        <v>311</v>
      </c>
      <c r="B243" s="31" t="s">
        <v>312</v>
      </c>
      <c r="C243" s="25"/>
      <c r="D243" s="25">
        <v>0</v>
      </c>
      <c r="E243" s="25">
        <v>39300</v>
      </c>
      <c r="F243" s="25">
        <v>46800</v>
      </c>
      <c r="G243" s="20">
        <f t="shared" si="52"/>
        <v>9.4805039213987884E-3</v>
      </c>
      <c r="H243" s="24">
        <f t="shared" si="53"/>
        <v>6.0707864463617131E-2</v>
      </c>
      <c r="I243" s="26" t="e">
        <f t="shared" si="54"/>
        <v>#DIV/0!</v>
      </c>
      <c r="J243" s="27">
        <f t="shared" si="49"/>
        <v>46800</v>
      </c>
      <c r="K243" s="26" t="e">
        <f t="shared" si="55"/>
        <v>#DIV/0!</v>
      </c>
      <c r="L243" s="27">
        <f t="shared" si="50"/>
        <v>46800</v>
      </c>
      <c r="M243" s="26">
        <f t="shared" si="56"/>
        <v>119.08396946564885</v>
      </c>
      <c r="N243" s="27">
        <f t="shared" si="51"/>
        <v>7500</v>
      </c>
    </row>
    <row r="244" spans="1:14" ht="156" hidden="1" outlineLevel="7">
      <c r="A244" s="29" t="s">
        <v>311</v>
      </c>
      <c r="B244" s="31" t="s">
        <v>312</v>
      </c>
      <c r="C244" s="25"/>
      <c r="D244" s="25">
        <v>0</v>
      </c>
      <c r="E244" s="25">
        <v>39300</v>
      </c>
      <c r="F244" s="25">
        <v>46800</v>
      </c>
      <c r="G244" s="20">
        <f t="shared" si="52"/>
        <v>9.4805039213987884E-3</v>
      </c>
      <c r="H244" s="24">
        <f t="shared" si="53"/>
        <v>6.0707864463617131E-2</v>
      </c>
      <c r="I244" s="26" t="e">
        <f t="shared" ref="I244:I275" si="57">F244/C244*100</f>
        <v>#DIV/0!</v>
      </c>
      <c r="J244" s="27">
        <f t="shared" si="49"/>
        <v>46800</v>
      </c>
      <c r="K244" s="26" t="e">
        <f t="shared" ref="K244:K269" si="58">F244/D244*100</f>
        <v>#DIV/0!</v>
      </c>
      <c r="L244" s="27">
        <f t="shared" si="50"/>
        <v>46800</v>
      </c>
      <c r="M244" s="26">
        <f t="shared" ref="M244:M269" si="59">F244/E244*100</f>
        <v>119.08396946564885</v>
      </c>
      <c r="N244" s="27">
        <f t="shared" si="51"/>
        <v>7500</v>
      </c>
    </row>
    <row r="245" spans="1:14" ht="192" hidden="1" outlineLevel="2">
      <c r="A245" s="29" t="s">
        <v>313</v>
      </c>
      <c r="B245" s="31" t="s">
        <v>314</v>
      </c>
      <c r="C245" s="25"/>
      <c r="D245" s="25">
        <v>0</v>
      </c>
      <c r="E245" s="25">
        <v>11250</v>
      </c>
      <c r="F245" s="25">
        <v>15000</v>
      </c>
      <c r="G245" s="20">
        <f t="shared" si="52"/>
        <v>3.0386230517303807E-3</v>
      </c>
      <c r="H245" s="24">
        <f t="shared" si="53"/>
        <v>1.9457648866543952E-2</v>
      </c>
      <c r="I245" s="26" t="e">
        <f t="shared" si="57"/>
        <v>#DIV/0!</v>
      </c>
      <c r="J245" s="27">
        <f t="shared" si="49"/>
        <v>15000</v>
      </c>
      <c r="K245" s="26" t="e">
        <f t="shared" si="58"/>
        <v>#DIV/0!</v>
      </c>
      <c r="L245" s="27">
        <f t="shared" si="50"/>
        <v>15000</v>
      </c>
      <c r="M245" s="26">
        <f t="shared" si="59"/>
        <v>133.33333333333331</v>
      </c>
      <c r="N245" s="27">
        <f t="shared" si="51"/>
        <v>3750</v>
      </c>
    </row>
    <row r="246" spans="1:14" ht="240" hidden="1" outlineLevel="3">
      <c r="A246" s="29" t="s">
        <v>315</v>
      </c>
      <c r="B246" s="31" t="s">
        <v>316</v>
      </c>
      <c r="C246" s="25"/>
      <c r="D246" s="25">
        <v>0</v>
      </c>
      <c r="E246" s="25">
        <v>11250</v>
      </c>
      <c r="F246" s="25">
        <v>15000</v>
      </c>
      <c r="G246" s="20">
        <f t="shared" si="52"/>
        <v>3.0386230517303807E-3</v>
      </c>
      <c r="H246" s="24">
        <f t="shared" si="53"/>
        <v>1.9457648866543952E-2</v>
      </c>
      <c r="I246" s="26" t="e">
        <f t="shared" si="57"/>
        <v>#DIV/0!</v>
      </c>
      <c r="J246" s="27">
        <f t="shared" si="49"/>
        <v>15000</v>
      </c>
      <c r="K246" s="26" t="e">
        <f t="shared" si="58"/>
        <v>#DIV/0!</v>
      </c>
      <c r="L246" s="27">
        <f t="shared" si="50"/>
        <v>15000</v>
      </c>
      <c r="M246" s="26">
        <f t="shared" si="59"/>
        <v>133.33333333333331</v>
      </c>
      <c r="N246" s="27">
        <f t="shared" si="51"/>
        <v>3750</v>
      </c>
    </row>
    <row r="247" spans="1:14" ht="288" hidden="1" outlineLevel="4">
      <c r="A247" s="29" t="s">
        <v>317</v>
      </c>
      <c r="B247" s="31" t="s">
        <v>318</v>
      </c>
      <c r="C247" s="25"/>
      <c r="D247" s="25">
        <v>0</v>
      </c>
      <c r="E247" s="25">
        <v>11250</v>
      </c>
      <c r="F247" s="25">
        <v>15000</v>
      </c>
      <c r="G247" s="20">
        <f t="shared" si="52"/>
        <v>3.0386230517303807E-3</v>
      </c>
      <c r="H247" s="24">
        <f t="shared" si="53"/>
        <v>1.9457648866543952E-2</v>
      </c>
      <c r="I247" s="26" t="e">
        <f t="shared" si="57"/>
        <v>#DIV/0!</v>
      </c>
      <c r="J247" s="27">
        <f t="shared" si="49"/>
        <v>15000</v>
      </c>
      <c r="K247" s="26" t="e">
        <f t="shared" si="58"/>
        <v>#DIV/0!</v>
      </c>
      <c r="L247" s="27">
        <f t="shared" si="50"/>
        <v>15000</v>
      </c>
      <c r="M247" s="26">
        <f t="shared" si="59"/>
        <v>133.33333333333331</v>
      </c>
      <c r="N247" s="27">
        <f t="shared" si="51"/>
        <v>3750</v>
      </c>
    </row>
    <row r="248" spans="1:14" ht="288" hidden="1" outlineLevel="7">
      <c r="A248" s="29" t="s">
        <v>317</v>
      </c>
      <c r="B248" s="31" t="s">
        <v>318</v>
      </c>
      <c r="C248" s="25"/>
      <c r="D248" s="25">
        <v>0</v>
      </c>
      <c r="E248" s="25">
        <v>11250</v>
      </c>
      <c r="F248" s="25">
        <v>15000</v>
      </c>
      <c r="G248" s="20">
        <f t="shared" si="52"/>
        <v>3.0386230517303807E-3</v>
      </c>
      <c r="H248" s="24">
        <f t="shared" si="53"/>
        <v>1.9457648866543952E-2</v>
      </c>
      <c r="I248" s="26" t="e">
        <f t="shared" si="57"/>
        <v>#DIV/0!</v>
      </c>
      <c r="J248" s="27">
        <f t="shared" si="49"/>
        <v>15000</v>
      </c>
      <c r="K248" s="26" t="e">
        <f t="shared" si="58"/>
        <v>#DIV/0!</v>
      </c>
      <c r="L248" s="27">
        <f t="shared" si="50"/>
        <v>15000</v>
      </c>
      <c r="M248" s="26">
        <f t="shared" si="59"/>
        <v>133.33333333333331</v>
      </c>
      <c r="N248" s="27">
        <f t="shared" si="51"/>
        <v>3750</v>
      </c>
    </row>
    <row r="249" spans="1:14" ht="168" hidden="1" outlineLevel="2">
      <c r="A249" s="29" t="s">
        <v>319</v>
      </c>
      <c r="B249" s="31" t="s">
        <v>320</v>
      </c>
      <c r="C249" s="25"/>
      <c r="D249" s="25">
        <v>36000</v>
      </c>
      <c r="E249" s="25">
        <v>31333.01</v>
      </c>
      <c r="F249" s="25">
        <v>50599.68</v>
      </c>
      <c r="G249" s="20">
        <f t="shared" si="52"/>
        <v>1.0250223603878714E-2</v>
      </c>
      <c r="H249" s="24">
        <f t="shared" si="53"/>
        <v>6.5636720413299099E-2</v>
      </c>
      <c r="I249" s="26" t="e">
        <f t="shared" si="57"/>
        <v>#DIV/0!</v>
      </c>
      <c r="J249" s="27">
        <f t="shared" si="49"/>
        <v>50599.68</v>
      </c>
      <c r="K249" s="26">
        <f t="shared" si="58"/>
        <v>140.55466666666666</v>
      </c>
      <c r="L249" s="27">
        <f t="shared" si="50"/>
        <v>14599.68</v>
      </c>
      <c r="M249" s="26">
        <f t="shared" si="59"/>
        <v>161.49000686496447</v>
      </c>
      <c r="N249" s="27">
        <f t="shared" si="51"/>
        <v>19266.670000000002</v>
      </c>
    </row>
    <row r="250" spans="1:14" ht="84" hidden="1" outlineLevel="3">
      <c r="A250" s="29" t="s">
        <v>321</v>
      </c>
      <c r="B250" s="30" t="s">
        <v>322</v>
      </c>
      <c r="C250" s="25"/>
      <c r="D250" s="25">
        <v>0</v>
      </c>
      <c r="E250" s="25">
        <v>23969.06</v>
      </c>
      <c r="F250" s="25">
        <v>43235.73</v>
      </c>
      <c r="G250" s="20">
        <f t="shared" si="52"/>
        <v>8.7584723890927196E-3</v>
      </c>
      <c r="H250" s="24">
        <f t="shared" si="53"/>
        <v>5.6084376855246691E-2</v>
      </c>
      <c r="I250" s="26" t="e">
        <f t="shared" si="57"/>
        <v>#DIV/0!</v>
      </c>
      <c r="J250" s="27">
        <f t="shared" si="49"/>
        <v>43235.73</v>
      </c>
      <c r="K250" s="26" t="e">
        <f t="shared" si="58"/>
        <v>#DIV/0!</v>
      </c>
      <c r="L250" s="27">
        <f t="shared" si="50"/>
        <v>43235.73</v>
      </c>
      <c r="M250" s="26">
        <f t="shared" si="59"/>
        <v>180.38141670970828</v>
      </c>
      <c r="N250" s="27">
        <f t="shared" si="51"/>
        <v>19266.670000000002</v>
      </c>
    </row>
    <row r="251" spans="1:14" ht="108" hidden="1" outlineLevel="4">
      <c r="A251" s="29" t="s">
        <v>323</v>
      </c>
      <c r="B251" s="30" t="s">
        <v>324</v>
      </c>
      <c r="C251" s="25"/>
      <c r="D251" s="25">
        <v>0</v>
      </c>
      <c r="E251" s="25">
        <v>23969.06</v>
      </c>
      <c r="F251" s="25">
        <v>43235.73</v>
      </c>
      <c r="G251" s="20">
        <f t="shared" si="52"/>
        <v>8.7584723890927196E-3</v>
      </c>
      <c r="H251" s="24">
        <f t="shared" si="53"/>
        <v>5.6084376855246691E-2</v>
      </c>
      <c r="I251" s="26" t="e">
        <f t="shared" si="57"/>
        <v>#DIV/0!</v>
      </c>
      <c r="J251" s="27">
        <f t="shared" si="49"/>
        <v>43235.73</v>
      </c>
      <c r="K251" s="26" t="e">
        <f t="shared" si="58"/>
        <v>#DIV/0!</v>
      </c>
      <c r="L251" s="27">
        <f t="shared" si="50"/>
        <v>43235.73</v>
      </c>
      <c r="M251" s="26">
        <f t="shared" si="59"/>
        <v>180.38141670970828</v>
      </c>
      <c r="N251" s="27">
        <f t="shared" si="51"/>
        <v>19266.670000000002</v>
      </c>
    </row>
    <row r="252" spans="1:14" ht="108" hidden="1" outlineLevel="7">
      <c r="A252" s="29" t="s">
        <v>323</v>
      </c>
      <c r="B252" s="30" t="s">
        <v>324</v>
      </c>
      <c r="C252" s="25"/>
      <c r="D252" s="25">
        <v>0</v>
      </c>
      <c r="E252" s="25">
        <v>23969.06</v>
      </c>
      <c r="F252" s="25">
        <v>43235.73</v>
      </c>
      <c r="G252" s="20">
        <f t="shared" si="52"/>
        <v>8.7584723890927196E-3</v>
      </c>
      <c r="H252" s="24">
        <f t="shared" si="53"/>
        <v>5.6084376855246691E-2</v>
      </c>
      <c r="I252" s="26" t="e">
        <f t="shared" si="57"/>
        <v>#DIV/0!</v>
      </c>
      <c r="J252" s="27">
        <f t="shared" si="49"/>
        <v>43235.73</v>
      </c>
      <c r="K252" s="26" t="e">
        <f t="shared" si="58"/>
        <v>#DIV/0!</v>
      </c>
      <c r="L252" s="27">
        <f t="shared" si="50"/>
        <v>43235.73</v>
      </c>
      <c r="M252" s="26">
        <f t="shared" si="59"/>
        <v>180.38141670970828</v>
      </c>
      <c r="N252" s="27">
        <f t="shared" si="51"/>
        <v>19266.670000000002</v>
      </c>
    </row>
    <row r="253" spans="1:14" ht="132" hidden="1" outlineLevel="3">
      <c r="A253" s="29" t="s">
        <v>325</v>
      </c>
      <c r="B253" s="31" t="s">
        <v>326</v>
      </c>
      <c r="C253" s="25"/>
      <c r="D253" s="25">
        <v>36000</v>
      </c>
      <c r="E253" s="25">
        <v>7363.95</v>
      </c>
      <c r="F253" s="25">
        <v>7363.95</v>
      </c>
      <c r="G253" s="20">
        <f t="shared" si="52"/>
        <v>1.4917512147859958E-3</v>
      </c>
      <c r="H253" s="24">
        <f t="shared" si="53"/>
        <v>9.5523435580524216E-3</v>
      </c>
      <c r="I253" s="26" t="e">
        <f t="shared" si="57"/>
        <v>#DIV/0!</v>
      </c>
      <c r="J253" s="27">
        <f t="shared" si="49"/>
        <v>7363.95</v>
      </c>
      <c r="K253" s="26">
        <f t="shared" si="58"/>
        <v>20.455416666666665</v>
      </c>
      <c r="L253" s="27">
        <f t="shared" si="50"/>
        <v>-28636.05</v>
      </c>
      <c r="M253" s="26">
        <f t="shared" si="59"/>
        <v>100</v>
      </c>
      <c r="N253" s="27">
        <f t="shared" si="51"/>
        <v>0</v>
      </c>
    </row>
    <row r="254" spans="1:14" ht="96" hidden="1" outlineLevel="4">
      <c r="A254" s="29" t="s">
        <v>327</v>
      </c>
      <c r="B254" s="30" t="s">
        <v>328</v>
      </c>
      <c r="C254" s="25"/>
      <c r="D254" s="25">
        <v>36000</v>
      </c>
      <c r="E254" s="25">
        <v>7363.95</v>
      </c>
      <c r="F254" s="25">
        <v>7363.95</v>
      </c>
      <c r="G254" s="20">
        <f t="shared" si="52"/>
        <v>1.4917512147859958E-3</v>
      </c>
      <c r="H254" s="24">
        <f t="shared" si="53"/>
        <v>9.5523435580524216E-3</v>
      </c>
      <c r="I254" s="26" t="e">
        <f t="shared" si="57"/>
        <v>#DIV/0!</v>
      </c>
      <c r="J254" s="27">
        <f t="shared" si="49"/>
        <v>7363.95</v>
      </c>
      <c r="K254" s="26">
        <f t="shared" si="58"/>
        <v>20.455416666666665</v>
      </c>
      <c r="L254" s="27">
        <f t="shared" si="50"/>
        <v>-28636.05</v>
      </c>
      <c r="M254" s="26">
        <f t="shared" si="59"/>
        <v>100</v>
      </c>
      <c r="N254" s="27">
        <f t="shared" si="51"/>
        <v>0</v>
      </c>
    </row>
    <row r="255" spans="1:14" ht="96" hidden="1" outlineLevel="7">
      <c r="A255" s="29" t="s">
        <v>327</v>
      </c>
      <c r="B255" s="30" t="s">
        <v>328</v>
      </c>
      <c r="C255" s="25"/>
      <c r="D255" s="25">
        <v>36000</v>
      </c>
      <c r="E255" s="25">
        <v>7363.95</v>
      </c>
      <c r="F255" s="25">
        <v>7363.95</v>
      </c>
      <c r="G255" s="20">
        <f t="shared" si="52"/>
        <v>1.4917512147859958E-3</v>
      </c>
      <c r="H255" s="24">
        <f t="shared" si="53"/>
        <v>9.5523435580524216E-3</v>
      </c>
      <c r="I255" s="26" t="e">
        <f t="shared" si="57"/>
        <v>#DIV/0!</v>
      </c>
      <c r="J255" s="27">
        <f t="shared" si="49"/>
        <v>7363.95</v>
      </c>
      <c r="K255" s="26">
        <f t="shared" si="58"/>
        <v>20.455416666666665</v>
      </c>
      <c r="L255" s="27">
        <f t="shared" si="50"/>
        <v>-28636.05</v>
      </c>
      <c r="M255" s="26">
        <f t="shared" si="59"/>
        <v>100</v>
      </c>
      <c r="N255" s="27">
        <f t="shared" si="51"/>
        <v>0</v>
      </c>
    </row>
    <row r="256" spans="1:14" ht="24" hidden="1" outlineLevel="2">
      <c r="A256" s="29" t="s">
        <v>329</v>
      </c>
      <c r="B256" s="30" t="s">
        <v>330</v>
      </c>
      <c r="C256" s="25"/>
      <c r="D256" s="25">
        <v>83000</v>
      </c>
      <c r="E256" s="25">
        <v>121941.35</v>
      </c>
      <c r="F256" s="25">
        <v>122251.76</v>
      </c>
      <c r="G256" s="20">
        <f t="shared" si="52"/>
        <v>2.4765134403374002E-2</v>
      </c>
      <c r="H256" s="24">
        <f t="shared" si="53"/>
        <v>0.15858212129313354</v>
      </c>
      <c r="I256" s="26" t="e">
        <f t="shared" si="57"/>
        <v>#DIV/0!</v>
      </c>
      <c r="J256" s="27">
        <f t="shared" si="49"/>
        <v>122251.76</v>
      </c>
      <c r="K256" s="26">
        <f t="shared" si="58"/>
        <v>147.29127710843372</v>
      </c>
      <c r="L256" s="27">
        <f t="shared" si="50"/>
        <v>39251.759999999995</v>
      </c>
      <c r="M256" s="26">
        <f t="shared" si="59"/>
        <v>100.25455680128192</v>
      </c>
      <c r="N256" s="27">
        <f t="shared" si="51"/>
        <v>310.40999999998894</v>
      </c>
    </row>
    <row r="257" spans="1:14" ht="132" hidden="1" outlineLevel="3">
      <c r="A257" s="29" t="s">
        <v>331</v>
      </c>
      <c r="B257" s="31" t="s">
        <v>332</v>
      </c>
      <c r="C257" s="25"/>
      <c r="D257" s="25">
        <v>83000</v>
      </c>
      <c r="E257" s="25">
        <v>0</v>
      </c>
      <c r="F257" s="25">
        <v>0</v>
      </c>
      <c r="G257" s="20">
        <f t="shared" si="52"/>
        <v>0</v>
      </c>
      <c r="H257" s="24">
        <f t="shared" si="53"/>
        <v>0</v>
      </c>
      <c r="I257" s="26" t="e">
        <f t="shared" si="57"/>
        <v>#DIV/0!</v>
      </c>
      <c r="J257" s="27">
        <f t="shared" si="49"/>
        <v>0</v>
      </c>
      <c r="K257" s="26">
        <f t="shared" si="58"/>
        <v>0</v>
      </c>
      <c r="L257" s="27">
        <f t="shared" si="50"/>
        <v>-83000</v>
      </c>
      <c r="M257" s="26" t="e">
        <f t="shared" si="59"/>
        <v>#DIV/0!</v>
      </c>
      <c r="N257" s="27">
        <f t="shared" si="51"/>
        <v>0</v>
      </c>
    </row>
    <row r="258" spans="1:14" ht="132" hidden="1" outlineLevel="7">
      <c r="A258" s="29" t="s">
        <v>331</v>
      </c>
      <c r="B258" s="31" t="s">
        <v>332</v>
      </c>
      <c r="C258" s="25"/>
      <c r="D258" s="25">
        <v>83000</v>
      </c>
      <c r="E258" s="25">
        <v>0</v>
      </c>
      <c r="F258" s="25">
        <v>0</v>
      </c>
      <c r="G258" s="20">
        <f t="shared" si="52"/>
        <v>0</v>
      </c>
      <c r="H258" s="24">
        <f t="shared" si="53"/>
        <v>0</v>
      </c>
      <c r="I258" s="26" t="e">
        <f t="shared" si="57"/>
        <v>#DIV/0!</v>
      </c>
      <c r="J258" s="27">
        <f t="shared" si="49"/>
        <v>0</v>
      </c>
      <c r="K258" s="26">
        <f t="shared" si="58"/>
        <v>0</v>
      </c>
      <c r="L258" s="27">
        <f t="shared" si="50"/>
        <v>-83000</v>
      </c>
      <c r="M258" s="26" t="e">
        <f t="shared" si="59"/>
        <v>#DIV/0!</v>
      </c>
      <c r="N258" s="27">
        <f t="shared" si="51"/>
        <v>0</v>
      </c>
    </row>
    <row r="259" spans="1:14" ht="108" hidden="1" outlineLevel="3">
      <c r="A259" s="29" t="s">
        <v>333</v>
      </c>
      <c r="B259" s="30" t="s">
        <v>334</v>
      </c>
      <c r="C259" s="25"/>
      <c r="D259" s="25">
        <v>0</v>
      </c>
      <c r="E259" s="25">
        <v>121941.35</v>
      </c>
      <c r="F259" s="25">
        <v>122251.76</v>
      </c>
      <c r="G259" s="20">
        <f t="shared" si="52"/>
        <v>2.4765134403374002E-2</v>
      </c>
      <c r="H259" s="24">
        <f t="shared" si="53"/>
        <v>0.15858212129313354</v>
      </c>
      <c r="I259" s="26" t="e">
        <f t="shared" si="57"/>
        <v>#DIV/0!</v>
      </c>
      <c r="J259" s="27">
        <f t="shared" si="49"/>
        <v>122251.76</v>
      </c>
      <c r="K259" s="26" t="e">
        <f t="shared" si="58"/>
        <v>#DIV/0!</v>
      </c>
      <c r="L259" s="27">
        <f t="shared" si="50"/>
        <v>122251.76</v>
      </c>
      <c r="M259" s="26">
        <f t="shared" si="59"/>
        <v>100.25455680128192</v>
      </c>
      <c r="N259" s="27">
        <f t="shared" si="51"/>
        <v>310.40999999998894</v>
      </c>
    </row>
    <row r="260" spans="1:14" ht="96" hidden="1" outlineLevel="4">
      <c r="A260" s="29" t="s">
        <v>335</v>
      </c>
      <c r="B260" s="30" t="s">
        <v>336</v>
      </c>
      <c r="C260" s="25"/>
      <c r="D260" s="25">
        <v>0</v>
      </c>
      <c r="E260" s="25">
        <v>121091.35</v>
      </c>
      <c r="F260" s="25">
        <v>121401.76</v>
      </c>
      <c r="G260" s="20">
        <f t="shared" si="52"/>
        <v>2.459294576377595E-2</v>
      </c>
      <c r="H260" s="24">
        <f t="shared" si="53"/>
        <v>0.15747952119069605</v>
      </c>
      <c r="I260" s="26" t="e">
        <f t="shared" si="57"/>
        <v>#DIV/0!</v>
      </c>
      <c r="J260" s="27">
        <f t="shared" si="49"/>
        <v>121401.76</v>
      </c>
      <c r="K260" s="26" t="e">
        <f t="shared" si="58"/>
        <v>#DIV/0!</v>
      </c>
      <c r="L260" s="27">
        <f t="shared" si="50"/>
        <v>121401.76</v>
      </c>
      <c r="M260" s="26">
        <f t="shared" si="59"/>
        <v>100.25634366121115</v>
      </c>
      <c r="N260" s="27">
        <f t="shared" si="51"/>
        <v>310.40999999998894</v>
      </c>
    </row>
    <row r="261" spans="1:14" ht="96" hidden="1" outlineLevel="5">
      <c r="A261" s="29" t="s">
        <v>335</v>
      </c>
      <c r="B261" s="30" t="s">
        <v>336</v>
      </c>
      <c r="C261" s="25"/>
      <c r="D261" s="25">
        <v>0</v>
      </c>
      <c r="E261" s="25">
        <v>5860.77</v>
      </c>
      <c r="F261" s="25">
        <v>6162.68</v>
      </c>
      <c r="G261" s="20">
        <f t="shared" si="52"/>
        <v>1.2484041005625189E-3</v>
      </c>
      <c r="H261" s="24">
        <f t="shared" si="53"/>
        <v>7.9940842344582048E-3</v>
      </c>
      <c r="I261" s="26" t="e">
        <f t="shared" si="57"/>
        <v>#DIV/0!</v>
      </c>
      <c r="J261" s="27">
        <f t="shared" si="49"/>
        <v>6162.68</v>
      </c>
      <c r="K261" s="26" t="e">
        <f t="shared" si="58"/>
        <v>#DIV/0!</v>
      </c>
      <c r="L261" s="27">
        <f t="shared" si="50"/>
        <v>6162.68</v>
      </c>
      <c r="M261" s="26">
        <f t="shared" si="59"/>
        <v>105.15137089495066</v>
      </c>
      <c r="N261" s="27">
        <f t="shared" si="51"/>
        <v>301.90999999999985</v>
      </c>
    </row>
    <row r="262" spans="1:14" ht="96" hidden="1" outlineLevel="7">
      <c r="A262" s="29" t="s">
        <v>335</v>
      </c>
      <c r="B262" s="30" t="s">
        <v>336</v>
      </c>
      <c r="C262" s="25"/>
      <c r="D262" s="25">
        <v>0</v>
      </c>
      <c r="E262" s="25">
        <v>5860.77</v>
      </c>
      <c r="F262" s="25">
        <v>6162.68</v>
      </c>
      <c r="G262" s="20">
        <f t="shared" si="52"/>
        <v>1.2484041005625189E-3</v>
      </c>
      <c r="H262" s="24">
        <f t="shared" si="53"/>
        <v>7.9940842344582048E-3</v>
      </c>
      <c r="I262" s="26" t="e">
        <f t="shared" si="57"/>
        <v>#DIV/0!</v>
      </c>
      <c r="J262" s="27">
        <f t="shared" si="49"/>
        <v>6162.68</v>
      </c>
      <c r="K262" s="26" t="e">
        <f t="shared" si="58"/>
        <v>#DIV/0!</v>
      </c>
      <c r="L262" s="27">
        <f t="shared" si="50"/>
        <v>6162.68</v>
      </c>
      <c r="M262" s="26">
        <f t="shared" si="59"/>
        <v>105.15137089495066</v>
      </c>
      <c r="N262" s="27">
        <f t="shared" si="51"/>
        <v>301.90999999999985</v>
      </c>
    </row>
    <row r="263" spans="1:14" ht="204" hidden="1" outlineLevel="5">
      <c r="A263" s="29" t="s">
        <v>337</v>
      </c>
      <c r="B263" s="31" t="s">
        <v>338</v>
      </c>
      <c r="C263" s="25"/>
      <c r="D263" s="25">
        <v>0</v>
      </c>
      <c r="E263" s="25">
        <v>115230.58</v>
      </c>
      <c r="F263" s="25">
        <v>115239.08</v>
      </c>
      <c r="G263" s="20">
        <f t="shared" si="52"/>
        <v>2.3344541663213429E-2</v>
      </c>
      <c r="H263" s="24">
        <f t="shared" si="53"/>
        <v>0.14948543695623784</v>
      </c>
      <c r="I263" s="26" t="e">
        <f t="shared" si="57"/>
        <v>#DIV/0!</v>
      </c>
      <c r="J263" s="27">
        <f t="shared" si="49"/>
        <v>115239.08</v>
      </c>
      <c r="K263" s="26" t="e">
        <f t="shared" si="58"/>
        <v>#DIV/0!</v>
      </c>
      <c r="L263" s="27">
        <f t="shared" si="50"/>
        <v>115239.08</v>
      </c>
      <c r="M263" s="26">
        <f t="shared" si="59"/>
        <v>100.0073765141163</v>
      </c>
      <c r="N263" s="27">
        <f t="shared" si="51"/>
        <v>8.5</v>
      </c>
    </row>
    <row r="264" spans="1:14" ht="204" hidden="1" outlineLevel="7">
      <c r="A264" s="29" t="s">
        <v>337</v>
      </c>
      <c r="B264" s="31" t="s">
        <v>338</v>
      </c>
      <c r="C264" s="25"/>
      <c r="D264" s="25">
        <v>0</v>
      </c>
      <c r="E264" s="25">
        <v>115230.58</v>
      </c>
      <c r="F264" s="25">
        <v>115239.08</v>
      </c>
      <c r="G264" s="20">
        <f t="shared" si="52"/>
        <v>2.3344541663213429E-2</v>
      </c>
      <c r="H264" s="24">
        <f t="shared" si="53"/>
        <v>0.14948543695623784</v>
      </c>
      <c r="I264" s="26" t="e">
        <f t="shared" si="57"/>
        <v>#DIV/0!</v>
      </c>
      <c r="J264" s="27">
        <f t="shared" si="49"/>
        <v>115239.08</v>
      </c>
      <c r="K264" s="26" t="e">
        <f t="shared" si="58"/>
        <v>#DIV/0!</v>
      </c>
      <c r="L264" s="27">
        <f t="shared" si="50"/>
        <v>115239.08</v>
      </c>
      <c r="M264" s="26">
        <f t="shared" si="59"/>
        <v>100.0073765141163</v>
      </c>
      <c r="N264" s="27">
        <f t="shared" si="51"/>
        <v>8.5</v>
      </c>
    </row>
    <row r="265" spans="1:14" ht="108" hidden="1" outlineLevel="4">
      <c r="A265" s="29" t="s">
        <v>339</v>
      </c>
      <c r="B265" s="30" t="s">
        <v>340</v>
      </c>
      <c r="C265" s="25"/>
      <c r="D265" s="25">
        <v>0</v>
      </c>
      <c r="E265" s="25">
        <v>850</v>
      </c>
      <c r="F265" s="25">
        <v>850</v>
      </c>
      <c r="G265" s="20">
        <f t="shared" si="52"/>
        <v>1.721886395980549E-4</v>
      </c>
      <c r="H265" s="24">
        <f t="shared" si="53"/>
        <v>1.1026001024374906E-3</v>
      </c>
      <c r="I265" s="26" t="e">
        <f t="shared" si="57"/>
        <v>#DIV/0!</v>
      </c>
      <c r="J265" s="27">
        <f t="shared" si="49"/>
        <v>850</v>
      </c>
      <c r="K265" s="26" t="e">
        <f t="shared" si="58"/>
        <v>#DIV/0!</v>
      </c>
      <c r="L265" s="27">
        <f t="shared" si="50"/>
        <v>850</v>
      </c>
      <c r="M265" s="26">
        <f t="shared" si="59"/>
        <v>100</v>
      </c>
      <c r="N265" s="27">
        <f t="shared" si="51"/>
        <v>0</v>
      </c>
    </row>
    <row r="266" spans="1:14" ht="108" hidden="1" outlineLevel="7">
      <c r="A266" s="29" t="s">
        <v>339</v>
      </c>
      <c r="B266" s="30" t="s">
        <v>340</v>
      </c>
      <c r="C266" s="25"/>
      <c r="D266" s="25">
        <v>0</v>
      </c>
      <c r="E266" s="25">
        <v>850</v>
      </c>
      <c r="F266" s="25">
        <v>850</v>
      </c>
      <c r="G266" s="20">
        <f t="shared" si="52"/>
        <v>1.721886395980549E-4</v>
      </c>
      <c r="H266" s="24">
        <f t="shared" si="53"/>
        <v>1.1026001024374906E-3</v>
      </c>
      <c r="I266" s="26" t="e">
        <f t="shared" si="57"/>
        <v>#DIV/0!</v>
      </c>
      <c r="J266" s="27">
        <f t="shared" si="49"/>
        <v>850</v>
      </c>
      <c r="K266" s="26" t="e">
        <f t="shared" si="58"/>
        <v>#DIV/0!</v>
      </c>
      <c r="L266" s="27">
        <f t="shared" si="50"/>
        <v>850</v>
      </c>
      <c r="M266" s="26">
        <f t="shared" si="59"/>
        <v>100</v>
      </c>
      <c r="N266" s="27">
        <f t="shared" si="51"/>
        <v>0</v>
      </c>
    </row>
    <row r="267" spans="1:14" ht="24" hidden="1" outlineLevel="2">
      <c r="A267" s="29" t="s">
        <v>341</v>
      </c>
      <c r="B267" s="30" t="s">
        <v>342</v>
      </c>
      <c r="C267" s="25"/>
      <c r="D267" s="25">
        <v>0</v>
      </c>
      <c r="E267" s="25">
        <v>76876.11</v>
      </c>
      <c r="F267" s="25">
        <v>82049.289999999994</v>
      </c>
      <c r="G267" s="20">
        <f t="shared" si="52"/>
        <v>1.6621124264807399E-2</v>
      </c>
      <c r="H267" s="24">
        <f t="shared" si="53"/>
        <v>0.10643241830461572</v>
      </c>
      <c r="I267" s="26" t="e">
        <f t="shared" si="57"/>
        <v>#DIV/0!</v>
      </c>
      <c r="J267" s="27">
        <f t="shared" si="49"/>
        <v>82049.289999999994</v>
      </c>
      <c r="K267" s="26" t="e">
        <f t="shared" si="58"/>
        <v>#DIV/0!</v>
      </c>
      <c r="L267" s="27">
        <f t="shared" si="50"/>
        <v>82049.289999999994</v>
      </c>
      <c r="M267" s="26">
        <f t="shared" si="59"/>
        <v>106.72924267369928</v>
      </c>
      <c r="N267" s="27">
        <f t="shared" si="51"/>
        <v>5173.179999999993</v>
      </c>
    </row>
    <row r="268" spans="1:14" ht="168" hidden="1" outlineLevel="3">
      <c r="A268" s="29" t="s">
        <v>343</v>
      </c>
      <c r="B268" s="31" t="s">
        <v>344</v>
      </c>
      <c r="C268" s="25"/>
      <c r="D268" s="25">
        <v>0</v>
      </c>
      <c r="E268" s="25">
        <v>76876.11</v>
      </c>
      <c r="F268" s="25">
        <v>82049.289999999994</v>
      </c>
      <c r="G268" s="20">
        <f t="shared" si="52"/>
        <v>1.6621124264807399E-2</v>
      </c>
      <c r="H268" s="24">
        <f t="shared" si="53"/>
        <v>0.10643241830461572</v>
      </c>
      <c r="I268" s="26" t="e">
        <f t="shared" si="57"/>
        <v>#DIV/0!</v>
      </c>
      <c r="J268" s="27">
        <f t="shared" ref="J268:J331" si="60">F268-C268</f>
        <v>82049.289999999994</v>
      </c>
      <c r="K268" s="26" t="e">
        <f t="shared" si="58"/>
        <v>#DIV/0!</v>
      </c>
      <c r="L268" s="27">
        <f t="shared" ref="L268:L331" si="61">F268-D268</f>
        <v>82049.289999999994</v>
      </c>
      <c r="M268" s="26">
        <f t="shared" si="59"/>
        <v>106.72924267369928</v>
      </c>
      <c r="N268" s="27">
        <f t="shared" ref="N268:N331" si="62">F268-E268</f>
        <v>5173.179999999993</v>
      </c>
    </row>
    <row r="269" spans="1:14" ht="168" hidden="1" outlineLevel="7">
      <c r="A269" s="29" t="s">
        <v>343</v>
      </c>
      <c r="B269" s="31" t="s">
        <v>344</v>
      </c>
      <c r="C269" s="25"/>
      <c r="D269" s="25">
        <v>0</v>
      </c>
      <c r="E269" s="25">
        <v>76876.11</v>
      </c>
      <c r="F269" s="25">
        <v>82049.289999999994</v>
      </c>
      <c r="G269" s="20">
        <f t="shared" ref="G269:G332" si="63">F269/F$12*100</f>
        <v>1.6621124264807399E-2</v>
      </c>
      <c r="H269" s="24">
        <f t="shared" si="53"/>
        <v>0.10643241830461572</v>
      </c>
      <c r="I269" s="26" t="e">
        <f t="shared" si="57"/>
        <v>#DIV/0!</v>
      </c>
      <c r="J269" s="27">
        <f t="shared" si="60"/>
        <v>82049.289999999994</v>
      </c>
      <c r="K269" s="26" t="e">
        <f t="shared" si="58"/>
        <v>#DIV/0!</v>
      </c>
      <c r="L269" s="27">
        <f t="shared" si="61"/>
        <v>82049.289999999994</v>
      </c>
      <c r="M269" s="26">
        <f t="shared" si="59"/>
        <v>106.72924267369928</v>
      </c>
      <c r="N269" s="27">
        <f t="shared" si="62"/>
        <v>5173.179999999993</v>
      </c>
    </row>
    <row r="270" spans="1:14" s="11" customFormat="1" ht="24" outlineLevel="1">
      <c r="A270" s="5" t="s">
        <v>345</v>
      </c>
      <c r="B270" s="28" t="s">
        <v>346</v>
      </c>
      <c r="C270" s="23">
        <f>C271+C274</f>
        <v>5515305.3300000001</v>
      </c>
      <c r="D270" s="23">
        <f t="shared" ref="D270:F270" si="64">D271+D274</f>
        <v>0</v>
      </c>
      <c r="E270" s="23">
        <f t="shared" si="64"/>
        <v>0</v>
      </c>
      <c r="F270" s="23">
        <f t="shared" si="64"/>
        <v>-4385.3</v>
      </c>
      <c r="G270" s="20">
        <f t="shared" si="63"/>
        <v>-8.8835157791688254E-4</v>
      </c>
      <c r="H270" s="24">
        <f t="shared" ref="H270:H333" si="65">F270/F$13*100</f>
        <v>-5.6885085049636795E-3</v>
      </c>
      <c r="I270" s="21">
        <f t="shared" si="57"/>
        <v>-7.9511463783275269E-2</v>
      </c>
      <c r="J270" s="22">
        <f t="shared" si="60"/>
        <v>-5519690.6299999999</v>
      </c>
      <c r="K270" s="21">
        <v>0</v>
      </c>
      <c r="L270" s="22">
        <f t="shared" si="61"/>
        <v>-4385.3</v>
      </c>
      <c r="M270" s="21">
        <v>0</v>
      </c>
      <c r="N270" s="22">
        <f t="shared" si="62"/>
        <v>-4385.3</v>
      </c>
    </row>
    <row r="271" spans="1:14" outlineLevel="2" collapsed="1">
      <c r="A271" s="29" t="s">
        <v>347</v>
      </c>
      <c r="B271" s="30" t="s">
        <v>348</v>
      </c>
      <c r="C271" s="25">
        <v>3010.84</v>
      </c>
      <c r="D271" s="25">
        <v>0</v>
      </c>
      <c r="E271" s="25">
        <v>0</v>
      </c>
      <c r="F271" s="25">
        <v>-4385.3</v>
      </c>
      <c r="G271" s="36">
        <f t="shared" si="63"/>
        <v>-8.8835157791688254E-4</v>
      </c>
      <c r="H271" s="37">
        <f t="shared" si="65"/>
        <v>-5.6885085049636795E-3</v>
      </c>
      <c r="I271" s="26">
        <f t="shared" si="57"/>
        <v>-145.65038328174197</v>
      </c>
      <c r="J271" s="27">
        <f t="shared" si="60"/>
        <v>-7396.14</v>
      </c>
      <c r="K271" s="26">
        <v>0</v>
      </c>
      <c r="L271" s="27">
        <f t="shared" si="61"/>
        <v>-4385.3</v>
      </c>
      <c r="M271" s="26">
        <v>0</v>
      </c>
      <c r="N271" s="27">
        <f t="shared" si="62"/>
        <v>-4385.3</v>
      </c>
    </row>
    <row r="272" spans="1:14" ht="36" hidden="1" outlineLevel="3">
      <c r="A272" s="29" t="s">
        <v>349</v>
      </c>
      <c r="B272" s="30" t="s">
        <v>350</v>
      </c>
      <c r="C272" s="25"/>
      <c r="D272" s="25">
        <v>0</v>
      </c>
      <c r="E272" s="25">
        <v>0</v>
      </c>
      <c r="F272" s="25">
        <v>-4385.3</v>
      </c>
      <c r="G272" s="36">
        <f t="shared" si="63"/>
        <v>-8.8835157791688254E-4</v>
      </c>
      <c r="H272" s="37">
        <f t="shared" si="65"/>
        <v>-5.6885085049636795E-3</v>
      </c>
      <c r="I272" s="26" t="e">
        <f t="shared" si="57"/>
        <v>#DIV/0!</v>
      </c>
      <c r="J272" s="27">
        <f t="shared" si="60"/>
        <v>-4385.3</v>
      </c>
      <c r="K272" s="26">
        <v>0</v>
      </c>
      <c r="L272" s="27">
        <f t="shared" si="61"/>
        <v>-4385.3</v>
      </c>
      <c r="M272" s="26" t="e">
        <f>F272/E272*100</f>
        <v>#DIV/0!</v>
      </c>
      <c r="N272" s="27">
        <f t="shared" si="62"/>
        <v>-4385.3</v>
      </c>
    </row>
    <row r="273" spans="1:14" ht="36" hidden="1" outlineLevel="7">
      <c r="A273" s="29" t="s">
        <v>349</v>
      </c>
      <c r="B273" s="30" t="s">
        <v>350</v>
      </c>
      <c r="C273" s="25"/>
      <c r="D273" s="25">
        <v>0</v>
      </c>
      <c r="E273" s="25">
        <v>0</v>
      </c>
      <c r="F273" s="25">
        <v>-4385.3</v>
      </c>
      <c r="G273" s="36">
        <f t="shared" si="63"/>
        <v>-8.8835157791688254E-4</v>
      </c>
      <c r="H273" s="37">
        <f t="shared" si="65"/>
        <v>-5.6885085049636795E-3</v>
      </c>
      <c r="I273" s="26" t="e">
        <f t="shared" si="57"/>
        <v>#DIV/0!</v>
      </c>
      <c r="J273" s="27">
        <f t="shared" si="60"/>
        <v>-4385.3</v>
      </c>
      <c r="K273" s="26">
        <v>0</v>
      </c>
      <c r="L273" s="27">
        <f t="shared" si="61"/>
        <v>-4385.3</v>
      </c>
      <c r="M273" s="26" t="e">
        <f>F273/E273*100</f>
        <v>#DIV/0!</v>
      </c>
      <c r="N273" s="27">
        <f t="shared" si="62"/>
        <v>-4385.3</v>
      </c>
    </row>
    <row r="274" spans="1:14" s="11" customFormat="1" outlineLevel="7">
      <c r="A274" s="29" t="s">
        <v>487</v>
      </c>
      <c r="B274" s="30" t="s">
        <v>488</v>
      </c>
      <c r="C274" s="25">
        <v>5512294.4900000002</v>
      </c>
      <c r="D274" s="25">
        <v>0</v>
      </c>
      <c r="E274" s="25">
        <v>0</v>
      </c>
      <c r="F274" s="25">
        <v>0</v>
      </c>
      <c r="G274" s="36">
        <f t="shared" si="63"/>
        <v>0</v>
      </c>
      <c r="H274" s="37">
        <f t="shared" si="65"/>
        <v>0</v>
      </c>
      <c r="I274" s="26">
        <f t="shared" si="57"/>
        <v>0</v>
      </c>
      <c r="J274" s="27">
        <f t="shared" si="60"/>
        <v>-5512294.4900000002</v>
      </c>
      <c r="K274" s="26">
        <v>0</v>
      </c>
      <c r="L274" s="27">
        <f t="shared" si="61"/>
        <v>0</v>
      </c>
      <c r="M274" s="26">
        <v>0</v>
      </c>
      <c r="N274" s="27">
        <f t="shared" si="62"/>
        <v>0</v>
      </c>
    </row>
    <row r="275" spans="1:14" s="11" customFormat="1" ht="24">
      <c r="A275" s="5" t="s">
        <v>351</v>
      </c>
      <c r="B275" s="28" t="s">
        <v>352</v>
      </c>
      <c r="C275" s="23">
        <f>C276+C353+C359+C365</f>
        <v>324076361.84000003</v>
      </c>
      <c r="D275" s="23">
        <f t="shared" ref="D275:F275" si="66">D276+D353+D359+D365</f>
        <v>379453886.82999998</v>
      </c>
      <c r="E275" s="23">
        <f t="shared" si="66"/>
        <v>436802677.25999999</v>
      </c>
      <c r="F275" s="23">
        <f t="shared" si="66"/>
        <v>416554139.59999996</v>
      </c>
      <c r="G275" s="20">
        <f t="shared" si="63"/>
        <v>84.383400725484989</v>
      </c>
      <c r="H275" s="24">
        <f t="shared" si="65"/>
        <v>540.34427881614192</v>
      </c>
      <c r="I275" s="21">
        <f t="shared" si="57"/>
        <v>128.53579854912627</v>
      </c>
      <c r="J275" s="22">
        <f t="shared" si="60"/>
        <v>92477777.759999931</v>
      </c>
      <c r="K275" s="21">
        <f t="shared" ref="K275:K306" si="67">F275/D275*100</f>
        <v>109.77727572642347</v>
      </c>
      <c r="L275" s="22">
        <f t="shared" si="61"/>
        <v>37100252.769999981</v>
      </c>
      <c r="M275" s="21">
        <f t="shared" ref="M275:M306" si="68">F275/E275*100</f>
        <v>95.364374186757246</v>
      </c>
      <c r="N275" s="22">
        <f t="shared" si="62"/>
        <v>-20248537.660000026</v>
      </c>
    </row>
    <row r="276" spans="1:14" s="11" customFormat="1" ht="60" outlineLevel="1">
      <c r="A276" s="5" t="s">
        <v>353</v>
      </c>
      <c r="B276" s="28" t="s">
        <v>354</v>
      </c>
      <c r="C276" s="23">
        <f>C277+C287+C318+C343</f>
        <v>333347416.74000001</v>
      </c>
      <c r="D276" s="23">
        <f t="shared" ref="D276:F276" si="69">D277+D287+D318+D343</f>
        <v>379131400</v>
      </c>
      <c r="E276" s="23">
        <f t="shared" si="69"/>
        <v>436310190.43000001</v>
      </c>
      <c r="F276" s="23">
        <f t="shared" si="69"/>
        <v>418827143.08999997</v>
      </c>
      <c r="G276" s="20">
        <f t="shared" si="63"/>
        <v>84.843854112243505</v>
      </c>
      <c r="H276" s="24">
        <f t="shared" si="65"/>
        <v>543.29276573486527</v>
      </c>
      <c r="I276" s="21">
        <f t="shared" ref="I276:I307" si="70">F276/C276*100</f>
        <v>125.64283448960138</v>
      </c>
      <c r="J276" s="22">
        <f t="shared" si="60"/>
        <v>85479726.349999964</v>
      </c>
      <c r="K276" s="21">
        <f t="shared" si="67"/>
        <v>110.47018081066354</v>
      </c>
      <c r="L276" s="22">
        <f t="shared" si="61"/>
        <v>39695743.089999974</v>
      </c>
      <c r="M276" s="21">
        <f t="shared" si="68"/>
        <v>95.992977536745173</v>
      </c>
      <c r="N276" s="22">
        <f t="shared" si="62"/>
        <v>-17483047.340000033</v>
      </c>
    </row>
    <row r="277" spans="1:14" ht="24" outlineLevel="2" collapsed="1">
      <c r="A277" s="29" t="s">
        <v>355</v>
      </c>
      <c r="B277" s="30" t="s">
        <v>356</v>
      </c>
      <c r="C277" s="25">
        <v>116099300</v>
      </c>
      <c r="D277" s="25">
        <v>131975200</v>
      </c>
      <c r="E277" s="25">
        <v>139226136.02000001</v>
      </c>
      <c r="F277" s="25">
        <v>139226136.02000001</v>
      </c>
      <c r="G277" s="36">
        <f t="shared" si="63"/>
        <v>28.203716420914766</v>
      </c>
      <c r="H277" s="37">
        <f t="shared" si="65"/>
        <v>180.60088451485649</v>
      </c>
      <c r="I277" s="26">
        <f t="shared" si="70"/>
        <v>119.91987550312535</v>
      </c>
      <c r="J277" s="27">
        <f t="shared" si="60"/>
        <v>23126836.020000011</v>
      </c>
      <c r="K277" s="26">
        <f t="shared" si="67"/>
        <v>105.49416558565549</v>
      </c>
      <c r="L277" s="27">
        <f t="shared" si="61"/>
        <v>7250936.0200000107</v>
      </c>
      <c r="M277" s="26">
        <f t="shared" si="68"/>
        <v>100</v>
      </c>
      <c r="N277" s="27">
        <f t="shared" si="62"/>
        <v>0</v>
      </c>
    </row>
    <row r="278" spans="1:14" ht="24" hidden="1" outlineLevel="3">
      <c r="A278" s="29" t="s">
        <v>357</v>
      </c>
      <c r="B278" s="30" t="s">
        <v>358</v>
      </c>
      <c r="C278" s="25"/>
      <c r="D278" s="25">
        <v>129290400</v>
      </c>
      <c r="E278" s="25">
        <v>129290400</v>
      </c>
      <c r="F278" s="25">
        <v>129290400</v>
      </c>
      <c r="G278" s="36">
        <f t="shared" si="63"/>
        <v>26.190985987162772</v>
      </c>
      <c r="H278" s="37">
        <f t="shared" si="65"/>
        <v>167.71248033433429</v>
      </c>
      <c r="I278" s="26" t="e">
        <f t="shared" si="70"/>
        <v>#DIV/0!</v>
      </c>
      <c r="J278" s="27">
        <f t="shared" si="60"/>
        <v>129290400</v>
      </c>
      <c r="K278" s="26">
        <f t="shared" si="67"/>
        <v>100</v>
      </c>
      <c r="L278" s="27">
        <f t="shared" si="61"/>
        <v>0</v>
      </c>
      <c r="M278" s="26">
        <f t="shared" si="68"/>
        <v>100</v>
      </c>
      <c r="N278" s="27">
        <f t="shared" si="62"/>
        <v>0</v>
      </c>
    </row>
    <row r="279" spans="1:14" ht="60" hidden="1" outlineLevel="4">
      <c r="A279" s="29" t="s">
        <v>359</v>
      </c>
      <c r="B279" s="30" t="s">
        <v>360</v>
      </c>
      <c r="C279" s="25"/>
      <c r="D279" s="25">
        <v>129290400</v>
      </c>
      <c r="E279" s="25">
        <v>129290400</v>
      </c>
      <c r="F279" s="25">
        <v>129290400</v>
      </c>
      <c r="G279" s="36">
        <f t="shared" si="63"/>
        <v>26.190985987162772</v>
      </c>
      <c r="H279" s="37">
        <f t="shared" si="65"/>
        <v>167.71248033433429</v>
      </c>
      <c r="I279" s="26" t="e">
        <f t="shared" si="70"/>
        <v>#DIV/0!</v>
      </c>
      <c r="J279" s="27">
        <f t="shared" si="60"/>
        <v>129290400</v>
      </c>
      <c r="K279" s="26">
        <f t="shared" si="67"/>
        <v>100</v>
      </c>
      <c r="L279" s="27">
        <f t="shared" si="61"/>
        <v>0</v>
      </c>
      <c r="M279" s="26">
        <f t="shared" si="68"/>
        <v>100</v>
      </c>
      <c r="N279" s="27">
        <f t="shared" si="62"/>
        <v>0</v>
      </c>
    </row>
    <row r="280" spans="1:14" ht="60" hidden="1" outlineLevel="7">
      <c r="A280" s="29" t="s">
        <v>359</v>
      </c>
      <c r="B280" s="30" t="s">
        <v>360</v>
      </c>
      <c r="C280" s="25"/>
      <c r="D280" s="25">
        <v>129290400</v>
      </c>
      <c r="E280" s="25">
        <v>129290400</v>
      </c>
      <c r="F280" s="25">
        <v>129290400</v>
      </c>
      <c r="G280" s="36">
        <f t="shared" si="63"/>
        <v>26.190985987162772</v>
      </c>
      <c r="H280" s="37">
        <f t="shared" si="65"/>
        <v>167.71248033433429</v>
      </c>
      <c r="I280" s="26" t="e">
        <f t="shared" si="70"/>
        <v>#DIV/0!</v>
      </c>
      <c r="J280" s="27">
        <f t="shared" si="60"/>
        <v>129290400</v>
      </c>
      <c r="K280" s="26">
        <f t="shared" si="67"/>
        <v>100</v>
      </c>
      <c r="L280" s="27">
        <f t="shared" si="61"/>
        <v>0</v>
      </c>
      <c r="M280" s="26">
        <f t="shared" si="68"/>
        <v>100</v>
      </c>
      <c r="N280" s="27">
        <f t="shared" si="62"/>
        <v>0</v>
      </c>
    </row>
    <row r="281" spans="1:14" ht="48" hidden="1" outlineLevel="3">
      <c r="A281" s="29" t="s">
        <v>361</v>
      </c>
      <c r="B281" s="30" t="s">
        <v>362</v>
      </c>
      <c r="C281" s="25"/>
      <c r="D281" s="25">
        <v>0</v>
      </c>
      <c r="E281" s="25">
        <v>647178</v>
      </c>
      <c r="F281" s="25">
        <v>647178</v>
      </c>
      <c r="G281" s="36">
        <f t="shared" si="63"/>
        <v>0.13110199929151761</v>
      </c>
      <c r="H281" s="37">
        <f t="shared" si="65"/>
        <v>0.83950415187681215</v>
      </c>
      <c r="I281" s="26" t="e">
        <f t="shared" si="70"/>
        <v>#DIV/0!</v>
      </c>
      <c r="J281" s="27">
        <f t="shared" si="60"/>
        <v>647178</v>
      </c>
      <c r="K281" s="26" t="e">
        <f t="shared" si="67"/>
        <v>#DIV/0!</v>
      </c>
      <c r="L281" s="27">
        <f t="shared" si="61"/>
        <v>647178</v>
      </c>
      <c r="M281" s="26">
        <f t="shared" si="68"/>
        <v>100</v>
      </c>
      <c r="N281" s="27">
        <f t="shared" si="62"/>
        <v>0</v>
      </c>
    </row>
    <row r="282" spans="1:14" ht="60" hidden="1" outlineLevel="4">
      <c r="A282" s="29" t="s">
        <v>363</v>
      </c>
      <c r="B282" s="30" t="s">
        <v>364</v>
      </c>
      <c r="C282" s="25"/>
      <c r="D282" s="25">
        <v>0</v>
      </c>
      <c r="E282" s="25">
        <v>647178</v>
      </c>
      <c r="F282" s="25">
        <v>647178</v>
      </c>
      <c r="G282" s="36">
        <f t="shared" si="63"/>
        <v>0.13110199929151761</v>
      </c>
      <c r="H282" s="37">
        <f t="shared" si="65"/>
        <v>0.83950415187681215</v>
      </c>
      <c r="I282" s="26" t="e">
        <f t="shared" si="70"/>
        <v>#DIV/0!</v>
      </c>
      <c r="J282" s="27">
        <f t="shared" si="60"/>
        <v>647178</v>
      </c>
      <c r="K282" s="26" t="e">
        <f t="shared" si="67"/>
        <v>#DIV/0!</v>
      </c>
      <c r="L282" s="27">
        <f t="shared" si="61"/>
        <v>647178</v>
      </c>
      <c r="M282" s="26">
        <f t="shared" si="68"/>
        <v>100</v>
      </c>
      <c r="N282" s="27">
        <f t="shared" si="62"/>
        <v>0</v>
      </c>
    </row>
    <row r="283" spans="1:14" ht="60" hidden="1" outlineLevel="7">
      <c r="A283" s="29" t="s">
        <v>363</v>
      </c>
      <c r="B283" s="30" t="s">
        <v>364</v>
      </c>
      <c r="C283" s="25"/>
      <c r="D283" s="25">
        <v>0</v>
      </c>
      <c r="E283" s="25">
        <v>647178</v>
      </c>
      <c r="F283" s="25">
        <v>647178</v>
      </c>
      <c r="G283" s="36">
        <f t="shared" si="63"/>
        <v>0.13110199929151761</v>
      </c>
      <c r="H283" s="37">
        <f t="shared" si="65"/>
        <v>0.83950415187681215</v>
      </c>
      <c r="I283" s="26" t="e">
        <f t="shared" si="70"/>
        <v>#DIV/0!</v>
      </c>
      <c r="J283" s="27">
        <f t="shared" si="60"/>
        <v>647178</v>
      </c>
      <c r="K283" s="26" t="e">
        <f t="shared" si="67"/>
        <v>#DIV/0!</v>
      </c>
      <c r="L283" s="27">
        <f t="shared" si="61"/>
        <v>647178</v>
      </c>
      <c r="M283" s="26">
        <f t="shared" si="68"/>
        <v>100</v>
      </c>
      <c r="N283" s="27">
        <f t="shared" si="62"/>
        <v>0</v>
      </c>
    </row>
    <row r="284" spans="1:14" hidden="1" outlineLevel="3">
      <c r="A284" s="29" t="s">
        <v>365</v>
      </c>
      <c r="B284" s="30" t="s">
        <v>366</v>
      </c>
      <c r="C284" s="25"/>
      <c r="D284" s="25">
        <v>2684800</v>
      </c>
      <c r="E284" s="25">
        <v>9288558.0199999996</v>
      </c>
      <c r="F284" s="25">
        <v>9288558.0199999996</v>
      </c>
      <c r="G284" s="36">
        <f t="shared" si="63"/>
        <v>1.8816284344604732</v>
      </c>
      <c r="H284" s="37">
        <f t="shared" si="65"/>
        <v>12.048900028645381</v>
      </c>
      <c r="I284" s="26" t="e">
        <f t="shared" si="70"/>
        <v>#DIV/0!</v>
      </c>
      <c r="J284" s="27">
        <f t="shared" si="60"/>
        <v>9288558.0199999996</v>
      </c>
      <c r="K284" s="26">
        <f t="shared" si="67"/>
        <v>345.96834103098922</v>
      </c>
      <c r="L284" s="27">
        <f t="shared" si="61"/>
        <v>6603758.0199999996</v>
      </c>
      <c r="M284" s="26">
        <f t="shared" si="68"/>
        <v>100</v>
      </c>
      <c r="N284" s="27">
        <f t="shared" si="62"/>
        <v>0</v>
      </c>
    </row>
    <row r="285" spans="1:14" ht="24" hidden="1" outlineLevel="4">
      <c r="A285" s="29" t="s">
        <v>367</v>
      </c>
      <c r="B285" s="30" t="s">
        <v>368</v>
      </c>
      <c r="C285" s="25"/>
      <c r="D285" s="25">
        <v>2684800</v>
      </c>
      <c r="E285" s="25">
        <v>9288558.0199999996</v>
      </c>
      <c r="F285" s="25">
        <v>9288558.0199999996</v>
      </c>
      <c r="G285" s="36">
        <f t="shared" si="63"/>
        <v>1.8816284344604732</v>
      </c>
      <c r="H285" s="37">
        <f t="shared" si="65"/>
        <v>12.048900028645381</v>
      </c>
      <c r="I285" s="26" t="e">
        <f t="shared" si="70"/>
        <v>#DIV/0!</v>
      </c>
      <c r="J285" s="27">
        <f t="shared" si="60"/>
        <v>9288558.0199999996</v>
      </c>
      <c r="K285" s="26">
        <f t="shared" si="67"/>
        <v>345.96834103098922</v>
      </c>
      <c r="L285" s="27">
        <f t="shared" si="61"/>
        <v>6603758.0199999996</v>
      </c>
      <c r="M285" s="26">
        <f t="shared" si="68"/>
        <v>100</v>
      </c>
      <c r="N285" s="27">
        <f t="shared" si="62"/>
        <v>0</v>
      </c>
    </row>
    <row r="286" spans="1:14" ht="24" hidden="1" outlineLevel="7">
      <c r="A286" s="29" t="s">
        <v>367</v>
      </c>
      <c r="B286" s="30" t="s">
        <v>368</v>
      </c>
      <c r="C286" s="25"/>
      <c r="D286" s="25">
        <v>2684800</v>
      </c>
      <c r="E286" s="25">
        <v>9288558.0199999996</v>
      </c>
      <c r="F286" s="25">
        <v>9288558.0199999996</v>
      </c>
      <c r="G286" s="36">
        <f t="shared" si="63"/>
        <v>1.8816284344604732</v>
      </c>
      <c r="H286" s="37">
        <f t="shared" si="65"/>
        <v>12.048900028645381</v>
      </c>
      <c r="I286" s="26" t="e">
        <f t="shared" si="70"/>
        <v>#DIV/0!</v>
      </c>
      <c r="J286" s="27">
        <f t="shared" si="60"/>
        <v>9288558.0199999996</v>
      </c>
      <c r="K286" s="26">
        <f t="shared" si="67"/>
        <v>345.96834103098922</v>
      </c>
      <c r="L286" s="27">
        <f t="shared" si="61"/>
        <v>6603758.0199999996</v>
      </c>
      <c r="M286" s="26">
        <f t="shared" si="68"/>
        <v>100</v>
      </c>
      <c r="N286" s="27">
        <f t="shared" si="62"/>
        <v>0</v>
      </c>
    </row>
    <row r="287" spans="1:14" ht="36" outlineLevel="2" collapsed="1">
      <c r="A287" s="29" t="s">
        <v>369</v>
      </c>
      <c r="B287" s="30" t="s">
        <v>370</v>
      </c>
      <c r="C287" s="25">
        <v>41330946.159999996</v>
      </c>
      <c r="D287" s="25">
        <v>86373300</v>
      </c>
      <c r="E287" s="25">
        <v>102088931.26000001</v>
      </c>
      <c r="F287" s="25">
        <v>90582626.019999996</v>
      </c>
      <c r="G287" s="36">
        <f t="shared" si="63"/>
        <v>18.349763700709609</v>
      </c>
      <c r="H287" s="37">
        <f t="shared" si="65"/>
        <v>117.50166203377516</v>
      </c>
      <c r="I287" s="26">
        <f t="shared" si="70"/>
        <v>219.16417221453707</v>
      </c>
      <c r="J287" s="27">
        <f t="shared" si="60"/>
        <v>49251679.859999999</v>
      </c>
      <c r="K287" s="26">
        <f t="shared" si="67"/>
        <v>104.87341113515403</v>
      </c>
      <c r="L287" s="27">
        <f t="shared" si="61"/>
        <v>4209326.0199999958</v>
      </c>
      <c r="M287" s="26">
        <f t="shared" si="68"/>
        <v>88.729135374435685</v>
      </c>
      <c r="N287" s="27">
        <f t="shared" si="62"/>
        <v>-11506305.24000001</v>
      </c>
    </row>
    <row r="288" spans="1:14" ht="48" hidden="1" outlineLevel="3">
      <c r="A288" s="29" t="s">
        <v>371</v>
      </c>
      <c r="B288" s="30" t="s">
        <v>372</v>
      </c>
      <c r="C288" s="25"/>
      <c r="D288" s="25">
        <v>0</v>
      </c>
      <c r="E288" s="25">
        <v>6498839.8499999996</v>
      </c>
      <c r="F288" s="25">
        <v>6397353.3499999996</v>
      </c>
      <c r="G288" s="36">
        <f t="shared" si="63"/>
        <v>1.2959430239583047</v>
      </c>
      <c r="H288" s="37">
        <f t="shared" si="65"/>
        <v>8.2984970106339091</v>
      </c>
      <c r="I288" s="26" t="e">
        <f t="shared" si="70"/>
        <v>#DIV/0!</v>
      </c>
      <c r="J288" s="27">
        <f t="shared" si="60"/>
        <v>6397353.3499999996</v>
      </c>
      <c r="K288" s="26" t="e">
        <f t="shared" si="67"/>
        <v>#DIV/0!</v>
      </c>
      <c r="L288" s="27">
        <f t="shared" si="61"/>
        <v>6397353.3499999996</v>
      </c>
      <c r="M288" s="26">
        <f t="shared" si="68"/>
        <v>98.438390507499591</v>
      </c>
      <c r="N288" s="27">
        <f t="shared" si="62"/>
        <v>-101486.5</v>
      </c>
    </row>
    <row r="289" spans="1:14" ht="48" hidden="1" outlineLevel="4">
      <c r="A289" s="29" t="s">
        <v>373</v>
      </c>
      <c r="B289" s="30" t="s">
        <v>374</v>
      </c>
      <c r="C289" s="25"/>
      <c r="D289" s="25">
        <v>0</v>
      </c>
      <c r="E289" s="25">
        <v>6498839.8499999996</v>
      </c>
      <c r="F289" s="25">
        <v>6397353.3499999996</v>
      </c>
      <c r="G289" s="36">
        <f t="shared" si="63"/>
        <v>1.2959430239583047</v>
      </c>
      <c r="H289" s="37">
        <f t="shared" si="65"/>
        <v>8.2984970106339091</v>
      </c>
      <c r="I289" s="26" t="e">
        <f t="shared" si="70"/>
        <v>#DIV/0!</v>
      </c>
      <c r="J289" s="27">
        <f t="shared" si="60"/>
        <v>6397353.3499999996</v>
      </c>
      <c r="K289" s="26" t="e">
        <f t="shared" si="67"/>
        <v>#DIV/0!</v>
      </c>
      <c r="L289" s="27">
        <f t="shared" si="61"/>
        <v>6397353.3499999996</v>
      </c>
      <c r="M289" s="26">
        <f t="shared" si="68"/>
        <v>98.438390507499591</v>
      </c>
      <c r="N289" s="27">
        <f t="shared" si="62"/>
        <v>-101486.5</v>
      </c>
    </row>
    <row r="290" spans="1:14" ht="48" hidden="1" outlineLevel="7">
      <c r="A290" s="29" t="s">
        <v>373</v>
      </c>
      <c r="B290" s="30" t="s">
        <v>374</v>
      </c>
      <c r="C290" s="25"/>
      <c r="D290" s="25">
        <v>0</v>
      </c>
      <c r="E290" s="25">
        <v>6498839.8499999996</v>
      </c>
      <c r="F290" s="25">
        <v>6397353.3499999996</v>
      </c>
      <c r="G290" s="36">
        <f t="shared" si="63"/>
        <v>1.2959430239583047</v>
      </c>
      <c r="H290" s="37">
        <f t="shared" si="65"/>
        <v>8.2984970106339091</v>
      </c>
      <c r="I290" s="26" t="e">
        <f t="shared" si="70"/>
        <v>#DIV/0!</v>
      </c>
      <c r="J290" s="27">
        <f t="shared" si="60"/>
        <v>6397353.3499999996</v>
      </c>
      <c r="K290" s="26" t="e">
        <f t="shared" si="67"/>
        <v>#DIV/0!</v>
      </c>
      <c r="L290" s="27">
        <f t="shared" si="61"/>
        <v>6397353.3499999996</v>
      </c>
      <c r="M290" s="26">
        <f t="shared" si="68"/>
        <v>98.438390507499591</v>
      </c>
      <c r="N290" s="27">
        <f t="shared" si="62"/>
        <v>-101486.5</v>
      </c>
    </row>
    <row r="291" spans="1:14" ht="60" hidden="1" outlineLevel="3">
      <c r="A291" s="29" t="s">
        <v>375</v>
      </c>
      <c r="B291" s="30" t="s">
        <v>376</v>
      </c>
      <c r="C291" s="25"/>
      <c r="D291" s="25">
        <v>1555500</v>
      </c>
      <c r="E291" s="25">
        <v>1555549.56</v>
      </c>
      <c r="F291" s="25">
        <v>1555549.56</v>
      </c>
      <c r="G291" s="36">
        <f t="shared" si="63"/>
        <v>0.31511525007500341</v>
      </c>
      <c r="H291" s="37">
        <f t="shared" si="65"/>
        <v>2.0178224755324625</v>
      </c>
      <c r="I291" s="26" t="e">
        <f t="shared" si="70"/>
        <v>#DIV/0!</v>
      </c>
      <c r="J291" s="27">
        <f t="shared" si="60"/>
        <v>1555549.56</v>
      </c>
      <c r="K291" s="26">
        <f t="shared" si="67"/>
        <v>100.00318611378978</v>
      </c>
      <c r="L291" s="27">
        <f t="shared" si="61"/>
        <v>49.560000000055879</v>
      </c>
      <c r="M291" s="26">
        <f t="shared" si="68"/>
        <v>100</v>
      </c>
      <c r="N291" s="27">
        <f t="shared" si="62"/>
        <v>0</v>
      </c>
    </row>
    <row r="292" spans="1:14" ht="60" hidden="1" outlineLevel="4">
      <c r="A292" s="29" t="s">
        <v>377</v>
      </c>
      <c r="B292" s="30" t="s">
        <v>378</v>
      </c>
      <c r="C292" s="25"/>
      <c r="D292" s="25">
        <v>1555500</v>
      </c>
      <c r="E292" s="25">
        <v>1555549.56</v>
      </c>
      <c r="F292" s="25">
        <v>1555549.56</v>
      </c>
      <c r="G292" s="36">
        <f t="shared" si="63"/>
        <v>0.31511525007500341</v>
      </c>
      <c r="H292" s="37">
        <f t="shared" si="65"/>
        <v>2.0178224755324625</v>
      </c>
      <c r="I292" s="26" t="e">
        <f t="shared" si="70"/>
        <v>#DIV/0!</v>
      </c>
      <c r="J292" s="27">
        <f t="shared" si="60"/>
        <v>1555549.56</v>
      </c>
      <c r="K292" s="26">
        <f t="shared" si="67"/>
        <v>100.00318611378978</v>
      </c>
      <c r="L292" s="27">
        <f t="shared" si="61"/>
        <v>49.560000000055879</v>
      </c>
      <c r="M292" s="26">
        <f t="shared" si="68"/>
        <v>100</v>
      </c>
      <c r="N292" s="27">
        <f t="shared" si="62"/>
        <v>0</v>
      </c>
    </row>
    <row r="293" spans="1:14" ht="60" hidden="1" outlineLevel="7">
      <c r="A293" s="29" t="s">
        <v>377</v>
      </c>
      <c r="B293" s="30" t="s">
        <v>378</v>
      </c>
      <c r="C293" s="25"/>
      <c r="D293" s="25">
        <v>1555500</v>
      </c>
      <c r="E293" s="25">
        <v>1555549.56</v>
      </c>
      <c r="F293" s="25">
        <v>1555549.56</v>
      </c>
      <c r="G293" s="36">
        <f t="shared" si="63"/>
        <v>0.31511525007500341</v>
      </c>
      <c r="H293" s="37">
        <f t="shared" si="65"/>
        <v>2.0178224755324625</v>
      </c>
      <c r="I293" s="26" t="e">
        <f t="shared" si="70"/>
        <v>#DIV/0!</v>
      </c>
      <c r="J293" s="27">
        <f t="shared" si="60"/>
        <v>1555549.56</v>
      </c>
      <c r="K293" s="26">
        <f t="shared" si="67"/>
        <v>100.00318611378978</v>
      </c>
      <c r="L293" s="27">
        <f t="shared" si="61"/>
        <v>49.560000000055879</v>
      </c>
      <c r="M293" s="26">
        <f t="shared" si="68"/>
        <v>100</v>
      </c>
      <c r="N293" s="27">
        <f t="shared" si="62"/>
        <v>0</v>
      </c>
    </row>
    <row r="294" spans="1:14" ht="84" hidden="1" outlineLevel="3">
      <c r="A294" s="29" t="s">
        <v>379</v>
      </c>
      <c r="B294" s="30" t="s">
        <v>380</v>
      </c>
      <c r="C294" s="25"/>
      <c r="D294" s="25">
        <v>0</v>
      </c>
      <c r="E294" s="25">
        <v>1568750</v>
      </c>
      <c r="F294" s="25">
        <v>1418801.95</v>
      </c>
      <c r="G294" s="36">
        <f t="shared" si="63"/>
        <v>0.28741362074066762</v>
      </c>
      <c r="H294" s="37">
        <f t="shared" si="65"/>
        <v>1.8404366769511897</v>
      </c>
      <c r="I294" s="26" t="e">
        <f t="shared" si="70"/>
        <v>#DIV/0!</v>
      </c>
      <c r="J294" s="27">
        <f t="shared" si="60"/>
        <v>1418801.95</v>
      </c>
      <c r="K294" s="26" t="e">
        <f t="shared" si="67"/>
        <v>#DIV/0!</v>
      </c>
      <c r="L294" s="27">
        <f t="shared" si="61"/>
        <v>1418801.95</v>
      </c>
      <c r="M294" s="26">
        <f t="shared" si="68"/>
        <v>90.44155856573704</v>
      </c>
      <c r="N294" s="27">
        <f t="shared" si="62"/>
        <v>-149948.05000000005</v>
      </c>
    </row>
    <row r="295" spans="1:14" ht="84" hidden="1" outlineLevel="4">
      <c r="A295" s="29" t="s">
        <v>381</v>
      </c>
      <c r="B295" s="30" t="s">
        <v>382</v>
      </c>
      <c r="C295" s="25"/>
      <c r="D295" s="25">
        <v>0</v>
      </c>
      <c r="E295" s="25">
        <v>1568750</v>
      </c>
      <c r="F295" s="25">
        <v>1418801.95</v>
      </c>
      <c r="G295" s="36">
        <f t="shared" si="63"/>
        <v>0.28741362074066762</v>
      </c>
      <c r="H295" s="37">
        <f t="shared" si="65"/>
        <v>1.8404366769511897</v>
      </c>
      <c r="I295" s="26" t="e">
        <f t="shared" si="70"/>
        <v>#DIV/0!</v>
      </c>
      <c r="J295" s="27">
        <f t="shared" si="60"/>
        <v>1418801.95</v>
      </c>
      <c r="K295" s="26" t="e">
        <f t="shared" si="67"/>
        <v>#DIV/0!</v>
      </c>
      <c r="L295" s="27">
        <f t="shared" si="61"/>
        <v>1418801.95</v>
      </c>
      <c r="M295" s="26">
        <f t="shared" si="68"/>
        <v>90.44155856573704</v>
      </c>
      <c r="N295" s="27">
        <f t="shared" si="62"/>
        <v>-149948.05000000005</v>
      </c>
    </row>
    <row r="296" spans="1:14" ht="84" hidden="1" outlineLevel="7">
      <c r="A296" s="29" t="s">
        <v>381</v>
      </c>
      <c r="B296" s="30" t="s">
        <v>382</v>
      </c>
      <c r="C296" s="25"/>
      <c r="D296" s="25">
        <v>0</v>
      </c>
      <c r="E296" s="25">
        <v>1568750</v>
      </c>
      <c r="F296" s="25">
        <v>1418801.95</v>
      </c>
      <c r="G296" s="36">
        <f t="shared" si="63"/>
        <v>0.28741362074066762</v>
      </c>
      <c r="H296" s="37">
        <f t="shared" si="65"/>
        <v>1.8404366769511897</v>
      </c>
      <c r="I296" s="26" t="e">
        <f t="shared" si="70"/>
        <v>#DIV/0!</v>
      </c>
      <c r="J296" s="27">
        <f t="shared" si="60"/>
        <v>1418801.95</v>
      </c>
      <c r="K296" s="26" t="e">
        <f t="shared" si="67"/>
        <v>#DIV/0!</v>
      </c>
      <c r="L296" s="27">
        <f t="shared" si="61"/>
        <v>1418801.95</v>
      </c>
      <c r="M296" s="26">
        <f t="shared" si="68"/>
        <v>90.44155856573704</v>
      </c>
      <c r="N296" s="27">
        <f t="shared" si="62"/>
        <v>-149948.05000000005</v>
      </c>
    </row>
    <row r="297" spans="1:14" ht="48" hidden="1" outlineLevel="3">
      <c r="A297" s="29" t="s">
        <v>383</v>
      </c>
      <c r="B297" s="30" t="s">
        <v>384</v>
      </c>
      <c r="C297" s="25"/>
      <c r="D297" s="25">
        <v>0</v>
      </c>
      <c r="E297" s="25">
        <v>896331</v>
      </c>
      <c r="F297" s="25">
        <v>896326.17</v>
      </c>
      <c r="G297" s="36">
        <f t="shared" si="63"/>
        <v>0.18157315746874694</v>
      </c>
      <c r="H297" s="37">
        <f t="shared" si="65"/>
        <v>1.1626933257169454</v>
      </c>
      <c r="I297" s="26" t="e">
        <f t="shared" si="70"/>
        <v>#DIV/0!</v>
      </c>
      <c r="J297" s="27">
        <f t="shared" si="60"/>
        <v>896326.17</v>
      </c>
      <c r="K297" s="26" t="e">
        <f t="shared" si="67"/>
        <v>#DIV/0!</v>
      </c>
      <c r="L297" s="27">
        <f t="shared" si="61"/>
        <v>896326.17</v>
      </c>
      <c r="M297" s="26">
        <f t="shared" si="68"/>
        <v>99.999461136566737</v>
      </c>
      <c r="N297" s="27">
        <f t="shared" si="62"/>
        <v>-4.8299999999580905</v>
      </c>
    </row>
    <row r="298" spans="1:14" ht="48" hidden="1" outlineLevel="4">
      <c r="A298" s="29" t="s">
        <v>385</v>
      </c>
      <c r="B298" s="30" t="s">
        <v>386</v>
      </c>
      <c r="C298" s="25"/>
      <c r="D298" s="25">
        <v>0</v>
      </c>
      <c r="E298" s="25">
        <v>896331</v>
      </c>
      <c r="F298" s="25">
        <v>896326.17</v>
      </c>
      <c r="G298" s="36">
        <f t="shared" si="63"/>
        <v>0.18157315746874694</v>
      </c>
      <c r="H298" s="37">
        <f t="shared" si="65"/>
        <v>1.1626933257169454</v>
      </c>
      <c r="I298" s="26" t="e">
        <f t="shared" si="70"/>
        <v>#DIV/0!</v>
      </c>
      <c r="J298" s="27">
        <f t="shared" si="60"/>
        <v>896326.17</v>
      </c>
      <c r="K298" s="26" t="e">
        <f t="shared" si="67"/>
        <v>#DIV/0!</v>
      </c>
      <c r="L298" s="27">
        <f t="shared" si="61"/>
        <v>896326.17</v>
      </c>
      <c r="M298" s="26">
        <f t="shared" si="68"/>
        <v>99.999461136566737</v>
      </c>
      <c r="N298" s="27">
        <f t="shared" si="62"/>
        <v>-4.8299999999580905</v>
      </c>
    </row>
    <row r="299" spans="1:14" ht="48" hidden="1" outlineLevel="7">
      <c r="A299" s="29" t="s">
        <v>385</v>
      </c>
      <c r="B299" s="30" t="s">
        <v>386</v>
      </c>
      <c r="C299" s="25"/>
      <c r="D299" s="25">
        <v>0</v>
      </c>
      <c r="E299" s="25">
        <v>896331</v>
      </c>
      <c r="F299" s="25">
        <v>896326.17</v>
      </c>
      <c r="G299" s="36">
        <f t="shared" si="63"/>
        <v>0.18157315746874694</v>
      </c>
      <c r="H299" s="37">
        <f t="shared" si="65"/>
        <v>1.1626933257169454</v>
      </c>
      <c r="I299" s="26" t="e">
        <f t="shared" si="70"/>
        <v>#DIV/0!</v>
      </c>
      <c r="J299" s="27">
        <f t="shared" si="60"/>
        <v>896326.17</v>
      </c>
      <c r="K299" s="26" t="e">
        <f t="shared" si="67"/>
        <v>#DIV/0!</v>
      </c>
      <c r="L299" s="27">
        <f t="shared" si="61"/>
        <v>896326.17</v>
      </c>
      <c r="M299" s="26">
        <f t="shared" si="68"/>
        <v>99.999461136566737</v>
      </c>
      <c r="N299" s="27">
        <f t="shared" si="62"/>
        <v>-4.8299999999580905</v>
      </c>
    </row>
    <row r="300" spans="1:14" ht="24" hidden="1" outlineLevel="3">
      <c r="A300" s="29" t="s">
        <v>387</v>
      </c>
      <c r="B300" s="30" t="s">
        <v>388</v>
      </c>
      <c r="C300" s="25"/>
      <c r="D300" s="25">
        <v>0</v>
      </c>
      <c r="E300" s="25">
        <v>250000</v>
      </c>
      <c r="F300" s="25">
        <v>250000</v>
      </c>
      <c r="G300" s="36">
        <f t="shared" si="63"/>
        <v>5.0643717528839671E-2</v>
      </c>
      <c r="H300" s="37">
        <f t="shared" si="65"/>
        <v>0.32429414777573251</v>
      </c>
      <c r="I300" s="26" t="e">
        <f t="shared" si="70"/>
        <v>#DIV/0!</v>
      </c>
      <c r="J300" s="27">
        <f t="shared" si="60"/>
        <v>250000</v>
      </c>
      <c r="K300" s="26" t="e">
        <f t="shared" si="67"/>
        <v>#DIV/0!</v>
      </c>
      <c r="L300" s="27">
        <f t="shared" si="61"/>
        <v>250000</v>
      </c>
      <c r="M300" s="26">
        <f t="shared" si="68"/>
        <v>100</v>
      </c>
      <c r="N300" s="27">
        <f t="shared" si="62"/>
        <v>0</v>
      </c>
    </row>
    <row r="301" spans="1:14" ht="36" hidden="1" outlineLevel="4">
      <c r="A301" s="29" t="s">
        <v>389</v>
      </c>
      <c r="B301" s="30" t="s">
        <v>390</v>
      </c>
      <c r="C301" s="25"/>
      <c r="D301" s="25">
        <v>0</v>
      </c>
      <c r="E301" s="25">
        <v>250000</v>
      </c>
      <c r="F301" s="25">
        <v>250000</v>
      </c>
      <c r="G301" s="36">
        <f t="shared" si="63"/>
        <v>5.0643717528839671E-2</v>
      </c>
      <c r="H301" s="37">
        <f t="shared" si="65"/>
        <v>0.32429414777573251</v>
      </c>
      <c r="I301" s="26" t="e">
        <f t="shared" si="70"/>
        <v>#DIV/0!</v>
      </c>
      <c r="J301" s="27">
        <f t="shared" si="60"/>
        <v>250000</v>
      </c>
      <c r="K301" s="26" t="e">
        <f t="shared" si="67"/>
        <v>#DIV/0!</v>
      </c>
      <c r="L301" s="27">
        <f t="shared" si="61"/>
        <v>250000</v>
      </c>
      <c r="M301" s="26">
        <f t="shared" si="68"/>
        <v>100</v>
      </c>
      <c r="N301" s="27">
        <f t="shared" si="62"/>
        <v>0</v>
      </c>
    </row>
    <row r="302" spans="1:14" ht="36" hidden="1" outlineLevel="7">
      <c r="A302" s="29" t="s">
        <v>389</v>
      </c>
      <c r="B302" s="30" t="s">
        <v>390</v>
      </c>
      <c r="C302" s="25"/>
      <c r="D302" s="25">
        <v>0</v>
      </c>
      <c r="E302" s="25">
        <v>250000</v>
      </c>
      <c r="F302" s="25">
        <v>250000</v>
      </c>
      <c r="G302" s="36">
        <f t="shared" si="63"/>
        <v>5.0643717528839671E-2</v>
      </c>
      <c r="H302" s="37">
        <f t="shared" si="65"/>
        <v>0.32429414777573251</v>
      </c>
      <c r="I302" s="26" t="e">
        <f t="shared" si="70"/>
        <v>#DIV/0!</v>
      </c>
      <c r="J302" s="27">
        <f t="shared" si="60"/>
        <v>250000</v>
      </c>
      <c r="K302" s="26" t="e">
        <f t="shared" si="67"/>
        <v>#DIV/0!</v>
      </c>
      <c r="L302" s="27">
        <f t="shared" si="61"/>
        <v>250000</v>
      </c>
      <c r="M302" s="26">
        <f t="shared" si="68"/>
        <v>100</v>
      </c>
      <c r="N302" s="27">
        <f t="shared" si="62"/>
        <v>0</v>
      </c>
    </row>
    <row r="303" spans="1:14" ht="48" hidden="1" outlineLevel="3">
      <c r="A303" s="29" t="s">
        <v>391</v>
      </c>
      <c r="B303" s="30" t="s">
        <v>392</v>
      </c>
      <c r="C303" s="25"/>
      <c r="D303" s="25">
        <v>3939000</v>
      </c>
      <c r="E303" s="25">
        <v>3939008.55</v>
      </c>
      <c r="F303" s="25">
        <v>3939008.34</v>
      </c>
      <c r="G303" s="36">
        <f t="shared" si="63"/>
        <v>0.79794410285881456</v>
      </c>
      <c r="H303" s="37">
        <f t="shared" si="65"/>
        <v>5.1095894108072111</v>
      </c>
      <c r="I303" s="26" t="e">
        <f t="shared" si="70"/>
        <v>#DIV/0!</v>
      </c>
      <c r="J303" s="27">
        <f t="shared" si="60"/>
        <v>3939008.34</v>
      </c>
      <c r="K303" s="26">
        <f t="shared" si="67"/>
        <v>100.0002117288652</v>
      </c>
      <c r="L303" s="27">
        <f t="shared" si="61"/>
        <v>8.3399999998509884</v>
      </c>
      <c r="M303" s="26">
        <f t="shared" si="68"/>
        <v>99.999994668709206</v>
      </c>
      <c r="N303" s="27">
        <f t="shared" si="62"/>
        <v>-0.2099999999627471</v>
      </c>
    </row>
    <row r="304" spans="1:14" ht="48" hidden="1" outlineLevel="4">
      <c r="A304" s="29" t="s">
        <v>393</v>
      </c>
      <c r="B304" s="30" t="s">
        <v>394</v>
      </c>
      <c r="C304" s="25"/>
      <c r="D304" s="25">
        <v>3939000</v>
      </c>
      <c r="E304" s="25">
        <v>3939008.55</v>
      </c>
      <c r="F304" s="25">
        <v>3939008.34</v>
      </c>
      <c r="G304" s="36">
        <f t="shared" si="63"/>
        <v>0.79794410285881456</v>
      </c>
      <c r="H304" s="37">
        <f t="shared" si="65"/>
        <v>5.1095894108072111</v>
      </c>
      <c r="I304" s="26" t="e">
        <f t="shared" si="70"/>
        <v>#DIV/0!</v>
      </c>
      <c r="J304" s="27">
        <f t="shared" si="60"/>
        <v>3939008.34</v>
      </c>
      <c r="K304" s="26">
        <f t="shared" si="67"/>
        <v>100.0002117288652</v>
      </c>
      <c r="L304" s="27">
        <f t="shared" si="61"/>
        <v>8.3399999998509884</v>
      </c>
      <c r="M304" s="26">
        <f t="shared" si="68"/>
        <v>99.999994668709206</v>
      </c>
      <c r="N304" s="27">
        <f t="shared" si="62"/>
        <v>-0.2099999999627471</v>
      </c>
    </row>
    <row r="305" spans="1:14" ht="48" hidden="1" outlineLevel="7">
      <c r="A305" s="29" t="s">
        <v>393</v>
      </c>
      <c r="B305" s="30" t="s">
        <v>394</v>
      </c>
      <c r="C305" s="25"/>
      <c r="D305" s="25">
        <v>3939000</v>
      </c>
      <c r="E305" s="25">
        <v>3939008.55</v>
      </c>
      <c r="F305" s="25">
        <v>3939008.34</v>
      </c>
      <c r="G305" s="36">
        <f t="shared" si="63"/>
        <v>0.79794410285881456</v>
      </c>
      <c r="H305" s="37">
        <f t="shared" si="65"/>
        <v>5.1095894108072111</v>
      </c>
      <c r="I305" s="26" t="e">
        <f t="shared" si="70"/>
        <v>#DIV/0!</v>
      </c>
      <c r="J305" s="27">
        <f t="shared" si="60"/>
        <v>3939008.34</v>
      </c>
      <c r="K305" s="26">
        <f t="shared" si="67"/>
        <v>100.0002117288652</v>
      </c>
      <c r="L305" s="27">
        <f t="shared" si="61"/>
        <v>8.3399999998509884</v>
      </c>
      <c r="M305" s="26">
        <f t="shared" si="68"/>
        <v>99.999994668709206</v>
      </c>
      <c r="N305" s="27">
        <f t="shared" si="62"/>
        <v>-0.2099999999627471</v>
      </c>
    </row>
    <row r="306" spans="1:14" ht="36" hidden="1" outlineLevel="3">
      <c r="A306" s="29" t="s">
        <v>395</v>
      </c>
      <c r="B306" s="30" t="s">
        <v>396</v>
      </c>
      <c r="C306" s="25"/>
      <c r="D306" s="25">
        <v>10199400</v>
      </c>
      <c r="E306" s="25">
        <v>28216489.02</v>
      </c>
      <c r="F306" s="25">
        <v>19854889.640000001</v>
      </c>
      <c r="G306" s="36">
        <f t="shared" si="63"/>
        <v>4.0221016899777817</v>
      </c>
      <c r="H306" s="37">
        <f t="shared" si="65"/>
        <v>25.755298059940085</v>
      </c>
      <c r="I306" s="26" t="e">
        <f t="shared" si="70"/>
        <v>#DIV/0!</v>
      </c>
      <c r="J306" s="27">
        <f t="shared" si="60"/>
        <v>19854889.640000001</v>
      </c>
      <c r="K306" s="26">
        <f t="shared" si="67"/>
        <v>194.66723179794892</v>
      </c>
      <c r="L306" s="27">
        <f t="shared" si="61"/>
        <v>9655489.6400000006</v>
      </c>
      <c r="M306" s="26">
        <f t="shared" si="68"/>
        <v>70.366265717633212</v>
      </c>
      <c r="N306" s="27">
        <f t="shared" si="62"/>
        <v>-8361599.379999999</v>
      </c>
    </row>
    <row r="307" spans="1:14" ht="48" hidden="1" outlineLevel="4">
      <c r="A307" s="29" t="s">
        <v>397</v>
      </c>
      <c r="B307" s="30" t="s">
        <v>398</v>
      </c>
      <c r="C307" s="25"/>
      <c r="D307" s="25">
        <v>10199400</v>
      </c>
      <c r="E307" s="25">
        <v>28216489.02</v>
      </c>
      <c r="F307" s="25">
        <v>19854889.640000001</v>
      </c>
      <c r="G307" s="36">
        <f t="shared" si="63"/>
        <v>4.0221016899777817</v>
      </c>
      <c r="H307" s="37">
        <f t="shared" si="65"/>
        <v>25.755298059940085</v>
      </c>
      <c r="I307" s="26" t="e">
        <f t="shared" si="70"/>
        <v>#DIV/0!</v>
      </c>
      <c r="J307" s="27">
        <f t="shared" si="60"/>
        <v>19854889.640000001</v>
      </c>
      <c r="K307" s="26">
        <f t="shared" ref="K307:K338" si="71">F307/D307*100</f>
        <v>194.66723179794892</v>
      </c>
      <c r="L307" s="27">
        <f t="shared" si="61"/>
        <v>9655489.6400000006</v>
      </c>
      <c r="M307" s="26">
        <f t="shared" ref="M307:M338" si="72">F307/E307*100</f>
        <v>70.366265717633212</v>
      </c>
      <c r="N307" s="27">
        <f t="shared" si="62"/>
        <v>-8361599.379999999</v>
      </c>
    </row>
    <row r="308" spans="1:14" ht="48" hidden="1" outlineLevel="7">
      <c r="A308" s="29" t="s">
        <v>397</v>
      </c>
      <c r="B308" s="30" t="s">
        <v>398</v>
      </c>
      <c r="C308" s="25"/>
      <c r="D308" s="25">
        <v>10199400</v>
      </c>
      <c r="E308" s="25">
        <v>28216489.02</v>
      </c>
      <c r="F308" s="25">
        <v>19854889.640000001</v>
      </c>
      <c r="G308" s="36">
        <f t="shared" si="63"/>
        <v>4.0221016899777817</v>
      </c>
      <c r="H308" s="37">
        <f t="shared" si="65"/>
        <v>25.755298059940085</v>
      </c>
      <c r="I308" s="26" t="e">
        <f t="shared" ref="I308:I339" si="73">F308/C308*100</f>
        <v>#DIV/0!</v>
      </c>
      <c r="J308" s="27">
        <f t="shared" si="60"/>
        <v>19854889.640000001</v>
      </c>
      <c r="K308" s="26">
        <f t="shared" si="71"/>
        <v>194.66723179794892</v>
      </c>
      <c r="L308" s="27">
        <f t="shared" si="61"/>
        <v>9655489.6400000006</v>
      </c>
      <c r="M308" s="26">
        <f t="shared" si="72"/>
        <v>70.366265717633212</v>
      </c>
      <c r="N308" s="27">
        <f t="shared" si="62"/>
        <v>-8361599.379999999</v>
      </c>
    </row>
    <row r="309" spans="1:14" ht="48" hidden="1" outlineLevel="3">
      <c r="A309" s="29" t="s">
        <v>399</v>
      </c>
      <c r="B309" s="30" t="s">
        <v>372</v>
      </c>
      <c r="C309" s="25"/>
      <c r="D309" s="25">
        <v>4135800</v>
      </c>
      <c r="E309" s="25">
        <v>0</v>
      </c>
      <c r="F309" s="25">
        <v>0</v>
      </c>
      <c r="G309" s="36">
        <f t="shared" si="63"/>
        <v>0</v>
      </c>
      <c r="H309" s="37">
        <f t="shared" si="65"/>
        <v>0</v>
      </c>
      <c r="I309" s="26" t="e">
        <f t="shared" si="73"/>
        <v>#DIV/0!</v>
      </c>
      <c r="J309" s="27">
        <f t="shared" si="60"/>
        <v>0</v>
      </c>
      <c r="K309" s="26">
        <f t="shared" si="71"/>
        <v>0</v>
      </c>
      <c r="L309" s="27">
        <f t="shared" si="61"/>
        <v>-4135800</v>
      </c>
      <c r="M309" s="26" t="e">
        <f t="shared" si="72"/>
        <v>#DIV/0!</v>
      </c>
      <c r="N309" s="27">
        <f t="shared" si="62"/>
        <v>0</v>
      </c>
    </row>
    <row r="310" spans="1:14" ht="48" hidden="1" outlineLevel="4">
      <c r="A310" s="29" t="s">
        <v>400</v>
      </c>
      <c r="B310" s="30" t="s">
        <v>374</v>
      </c>
      <c r="C310" s="25"/>
      <c r="D310" s="25">
        <v>4135800</v>
      </c>
      <c r="E310" s="25">
        <v>0</v>
      </c>
      <c r="F310" s="25">
        <v>0</v>
      </c>
      <c r="G310" s="36">
        <f t="shared" si="63"/>
        <v>0</v>
      </c>
      <c r="H310" s="37">
        <f t="shared" si="65"/>
        <v>0</v>
      </c>
      <c r="I310" s="26" t="e">
        <f t="shared" si="73"/>
        <v>#DIV/0!</v>
      </c>
      <c r="J310" s="27">
        <f t="shared" si="60"/>
        <v>0</v>
      </c>
      <c r="K310" s="26">
        <f t="shared" si="71"/>
        <v>0</v>
      </c>
      <c r="L310" s="27">
        <f t="shared" si="61"/>
        <v>-4135800</v>
      </c>
      <c r="M310" s="26" t="e">
        <f t="shared" si="72"/>
        <v>#DIV/0!</v>
      </c>
      <c r="N310" s="27">
        <f t="shared" si="62"/>
        <v>0</v>
      </c>
    </row>
    <row r="311" spans="1:14" ht="48" hidden="1" outlineLevel="7">
      <c r="A311" s="29" t="s">
        <v>400</v>
      </c>
      <c r="B311" s="30" t="s">
        <v>374</v>
      </c>
      <c r="C311" s="25"/>
      <c r="D311" s="25">
        <v>4135800</v>
      </c>
      <c r="E311" s="25">
        <v>0</v>
      </c>
      <c r="F311" s="25">
        <v>0</v>
      </c>
      <c r="G311" s="36">
        <f t="shared" si="63"/>
        <v>0</v>
      </c>
      <c r="H311" s="37">
        <f t="shared" si="65"/>
        <v>0</v>
      </c>
      <c r="I311" s="26" t="e">
        <f t="shared" si="73"/>
        <v>#DIV/0!</v>
      </c>
      <c r="J311" s="27">
        <f t="shared" si="60"/>
        <v>0</v>
      </c>
      <c r="K311" s="26">
        <f t="shared" si="71"/>
        <v>0</v>
      </c>
      <c r="L311" s="27">
        <f t="shared" si="61"/>
        <v>-4135800</v>
      </c>
      <c r="M311" s="26" t="e">
        <f t="shared" si="72"/>
        <v>#DIV/0!</v>
      </c>
      <c r="N311" s="27">
        <f t="shared" si="62"/>
        <v>0</v>
      </c>
    </row>
    <row r="312" spans="1:14" ht="84" hidden="1" outlineLevel="3">
      <c r="A312" s="29" t="s">
        <v>401</v>
      </c>
      <c r="B312" s="30" t="s">
        <v>402</v>
      </c>
      <c r="C312" s="25"/>
      <c r="D312" s="25">
        <v>17727800</v>
      </c>
      <c r="E312" s="25">
        <v>0</v>
      </c>
      <c r="F312" s="25">
        <v>0</v>
      </c>
      <c r="G312" s="36">
        <f t="shared" si="63"/>
        <v>0</v>
      </c>
      <c r="H312" s="37">
        <f t="shared" si="65"/>
        <v>0</v>
      </c>
      <c r="I312" s="26" t="e">
        <f t="shared" si="73"/>
        <v>#DIV/0!</v>
      </c>
      <c r="J312" s="27">
        <f t="shared" si="60"/>
        <v>0</v>
      </c>
      <c r="K312" s="26">
        <f t="shared" si="71"/>
        <v>0</v>
      </c>
      <c r="L312" s="27">
        <f t="shared" si="61"/>
        <v>-17727800</v>
      </c>
      <c r="M312" s="26" t="e">
        <f t="shared" si="72"/>
        <v>#DIV/0!</v>
      </c>
      <c r="N312" s="27">
        <f t="shared" si="62"/>
        <v>0</v>
      </c>
    </row>
    <row r="313" spans="1:14" ht="84" hidden="1" outlineLevel="4">
      <c r="A313" s="29" t="s">
        <v>403</v>
      </c>
      <c r="B313" s="30" t="s">
        <v>404</v>
      </c>
      <c r="C313" s="25"/>
      <c r="D313" s="25">
        <v>17727800</v>
      </c>
      <c r="E313" s="25">
        <v>0</v>
      </c>
      <c r="F313" s="25">
        <v>0</v>
      </c>
      <c r="G313" s="36">
        <f t="shared" si="63"/>
        <v>0</v>
      </c>
      <c r="H313" s="37">
        <f t="shared" si="65"/>
        <v>0</v>
      </c>
      <c r="I313" s="26" t="e">
        <f t="shared" si="73"/>
        <v>#DIV/0!</v>
      </c>
      <c r="J313" s="27">
        <f t="shared" si="60"/>
        <v>0</v>
      </c>
      <c r="K313" s="26">
        <f t="shared" si="71"/>
        <v>0</v>
      </c>
      <c r="L313" s="27">
        <f t="shared" si="61"/>
        <v>-17727800</v>
      </c>
      <c r="M313" s="26" t="e">
        <f t="shared" si="72"/>
        <v>#DIV/0!</v>
      </c>
      <c r="N313" s="27">
        <f t="shared" si="62"/>
        <v>0</v>
      </c>
    </row>
    <row r="314" spans="1:14" ht="84" hidden="1" outlineLevel="7">
      <c r="A314" s="29" t="s">
        <v>403</v>
      </c>
      <c r="B314" s="30" t="s">
        <v>404</v>
      </c>
      <c r="C314" s="25"/>
      <c r="D314" s="25">
        <v>17727800</v>
      </c>
      <c r="E314" s="25">
        <v>0</v>
      </c>
      <c r="F314" s="25">
        <v>0</v>
      </c>
      <c r="G314" s="36">
        <f t="shared" si="63"/>
        <v>0</v>
      </c>
      <c r="H314" s="37">
        <f t="shared" si="65"/>
        <v>0</v>
      </c>
      <c r="I314" s="26" t="e">
        <f t="shared" si="73"/>
        <v>#DIV/0!</v>
      </c>
      <c r="J314" s="27">
        <f t="shared" si="60"/>
        <v>0</v>
      </c>
      <c r="K314" s="26">
        <f t="shared" si="71"/>
        <v>0</v>
      </c>
      <c r="L314" s="27">
        <f t="shared" si="61"/>
        <v>-17727800</v>
      </c>
      <c r="M314" s="26" t="e">
        <f t="shared" si="72"/>
        <v>#DIV/0!</v>
      </c>
      <c r="N314" s="27">
        <f t="shared" si="62"/>
        <v>0</v>
      </c>
    </row>
    <row r="315" spans="1:14" hidden="1" outlineLevel="3">
      <c r="A315" s="29" t="s">
        <v>405</v>
      </c>
      <c r="B315" s="30" t="s">
        <v>406</v>
      </c>
      <c r="C315" s="25"/>
      <c r="D315" s="25">
        <v>48815800</v>
      </c>
      <c r="E315" s="25">
        <v>59163963.280000001</v>
      </c>
      <c r="F315" s="25">
        <v>56270697.009999998</v>
      </c>
      <c r="G315" s="36">
        <f t="shared" si="63"/>
        <v>11.399029138101453</v>
      </c>
      <c r="H315" s="37">
        <f t="shared" si="65"/>
        <v>72.993030926417632</v>
      </c>
      <c r="I315" s="26" t="e">
        <f t="shared" si="73"/>
        <v>#DIV/0!</v>
      </c>
      <c r="J315" s="27">
        <f t="shared" si="60"/>
        <v>56270697.009999998</v>
      </c>
      <c r="K315" s="26">
        <f t="shared" si="71"/>
        <v>115.27148384334581</v>
      </c>
      <c r="L315" s="27">
        <f t="shared" si="61"/>
        <v>7454897.0099999979</v>
      </c>
      <c r="M315" s="26">
        <f t="shared" si="72"/>
        <v>95.109749060746154</v>
      </c>
      <c r="N315" s="27">
        <f t="shared" si="62"/>
        <v>-2893266.2700000033</v>
      </c>
    </row>
    <row r="316" spans="1:14" ht="24" hidden="1" outlineLevel="4">
      <c r="A316" s="29" t="s">
        <v>407</v>
      </c>
      <c r="B316" s="30" t="s">
        <v>408</v>
      </c>
      <c r="C316" s="25"/>
      <c r="D316" s="25">
        <v>48815800</v>
      </c>
      <c r="E316" s="25">
        <v>59163963.280000001</v>
      </c>
      <c r="F316" s="25">
        <v>56270697.009999998</v>
      </c>
      <c r="G316" s="36">
        <f t="shared" si="63"/>
        <v>11.399029138101453</v>
      </c>
      <c r="H316" s="37">
        <f t="shared" si="65"/>
        <v>72.993030926417632</v>
      </c>
      <c r="I316" s="26" t="e">
        <f t="shared" si="73"/>
        <v>#DIV/0!</v>
      </c>
      <c r="J316" s="27">
        <f t="shared" si="60"/>
        <v>56270697.009999998</v>
      </c>
      <c r="K316" s="26">
        <f t="shared" si="71"/>
        <v>115.27148384334581</v>
      </c>
      <c r="L316" s="27">
        <f t="shared" si="61"/>
        <v>7454897.0099999979</v>
      </c>
      <c r="M316" s="26">
        <f t="shared" si="72"/>
        <v>95.109749060746154</v>
      </c>
      <c r="N316" s="27">
        <f t="shared" si="62"/>
        <v>-2893266.2700000033</v>
      </c>
    </row>
    <row r="317" spans="1:14" ht="24" hidden="1" outlineLevel="7">
      <c r="A317" s="29" t="s">
        <v>407</v>
      </c>
      <c r="B317" s="30" t="s">
        <v>408</v>
      </c>
      <c r="C317" s="25"/>
      <c r="D317" s="25">
        <v>48815800</v>
      </c>
      <c r="E317" s="25">
        <v>59163963.280000001</v>
      </c>
      <c r="F317" s="25">
        <v>56270697.009999998</v>
      </c>
      <c r="G317" s="36">
        <f t="shared" si="63"/>
        <v>11.399029138101453</v>
      </c>
      <c r="H317" s="37">
        <f t="shared" si="65"/>
        <v>72.993030926417632</v>
      </c>
      <c r="I317" s="26" t="e">
        <f t="shared" si="73"/>
        <v>#DIV/0!</v>
      </c>
      <c r="J317" s="27">
        <f t="shared" si="60"/>
        <v>56270697.009999998</v>
      </c>
      <c r="K317" s="26">
        <f t="shared" si="71"/>
        <v>115.27148384334581</v>
      </c>
      <c r="L317" s="27">
        <f t="shared" si="61"/>
        <v>7454897.0099999979</v>
      </c>
      <c r="M317" s="26">
        <f t="shared" si="72"/>
        <v>95.109749060746154</v>
      </c>
      <c r="N317" s="27">
        <f t="shared" si="62"/>
        <v>-2893266.2700000033</v>
      </c>
    </row>
    <row r="318" spans="1:14" ht="24" outlineLevel="2" collapsed="1">
      <c r="A318" s="29" t="s">
        <v>409</v>
      </c>
      <c r="B318" s="30" t="s">
        <v>410</v>
      </c>
      <c r="C318" s="25">
        <v>168060860.30000001</v>
      </c>
      <c r="D318" s="25">
        <v>149889100</v>
      </c>
      <c r="E318" s="25">
        <v>163900518.97</v>
      </c>
      <c r="F318" s="25">
        <v>163248885.59999999</v>
      </c>
      <c r="G318" s="36">
        <f t="shared" si="63"/>
        <v>33.070121796897048</v>
      </c>
      <c r="H318" s="37">
        <f t="shared" si="65"/>
        <v>211.76263292396018</v>
      </c>
      <c r="I318" s="26">
        <f t="shared" si="73"/>
        <v>97.136766590739626</v>
      </c>
      <c r="J318" s="27">
        <f t="shared" si="60"/>
        <v>-4811974.7000000179</v>
      </c>
      <c r="K318" s="26">
        <f t="shared" si="71"/>
        <v>108.91311349524415</v>
      </c>
      <c r="L318" s="27">
        <f t="shared" si="61"/>
        <v>13359785.599999994</v>
      </c>
      <c r="M318" s="26">
        <f t="shared" si="72"/>
        <v>99.602421411417694</v>
      </c>
      <c r="N318" s="27">
        <f t="shared" si="62"/>
        <v>-651633.37000000477</v>
      </c>
    </row>
    <row r="319" spans="1:14" ht="48" hidden="1" outlineLevel="3">
      <c r="A319" s="29" t="s">
        <v>411</v>
      </c>
      <c r="B319" s="30" t="s">
        <v>412</v>
      </c>
      <c r="C319" s="25"/>
      <c r="D319" s="25">
        <v>133873600</v>
      </c>
      <c r="E319" s="25">
        <v>147832513</v>
      </c>
      <c r="F319" s="25">
        <v>147181099.63</v>
      </c>
      <c r="G319" s="36">
        <f t="shared" si="63"/>
        <v>29.815192140982916</v>
      </c>
      <c r="H319" s="37">
        <f t="shared" si="65"/>
        <v>190.91987709282412</v>
      </c>
      <c r="I319" s="26" t="e">
        <f t="shared" si="73"/>
        <v>#DIV/0!</v>
      </c>
      <c r="J319" s="27">
        <f t="shared" si="60"/>
        <v>147181099.63</v>
      </c>
      <c r="K319" s="26">
        <f t="shared" si="71"/>
        <v>109.94034643873024</v>
      </c>
      <c r="L319" s="27">
        <f t="shared" si="61"/>
        <v>13307499.629999995</v>
      </c>
      <c r="M319" s="26">
        <f t="shared" si="72"/>
        <v>99.559357169285207</v>
      </c>
      <c r="N319" s="27">
        <f t="shared" si="62"/>
        <v>-651413.37000000477</v>
      </c>
    </row>
    <row r="320" spans="1:14" ht="48" hidden="1" outlineLevel="4">
      <c r="A320" s="29" t="s">
        <v>413</v>
      </c>
      <c r="B320" s="30" t="s">
        <v>414</v>
      </c>
      <c r="C320" s="25"/>
      <c r="D320" s="25">
        <v>133873600</v>
      </c>
      <c r="E320" s="25">
        <v>147832513</v>
      </c>
      <c r="F320" s="25">
        <v>147181099.63</v>
      </c>
      <c r="G320" s="36">
        <f t="shared" si="63"/>
        <v>29.815192140982916</v>
      </c>
      <c r="H320" s="37">
        <f t="shared" si="65"/>
        <v>190.91987709282412</v>
      </c>
      <c r="I320" s="26" t="e">
        <f t="shared" si="73"/>
        <v>#DIV/0!</v>
      </c>
      <c r="J320" s="27">
        <f t="shared" si="60"/>
        <v>147181099.63</v>
      </c>
      <c r="K320" s="26">
        <f t="shared" si="71"/>
        <v>109.94034643873024</v>
      </c>
      <c r="L320" s="27">
        <f t="shared" si="61"/>
        <v>13307499.629999995</v>
      </c>
      <c r="M320" s="26">
        <f t="shared" si="72"/>
        <v>99.559357169285207</v>
      </c>
      <c r="N320" s="27">
        <f t="shared" si="62"/>
        <v>-651413.37000000477</v>
      </c>
    </row>
    <row r="321" spans="1:14" ht="48" hidden="1" outlineLevel="7">
      <c r="A321" s="29" t="s">
        <v>413</v>
      </c>
      <c r="B321" s="30" t="s">
        <v>414</v>
      </c>
      <c r="C321" s="25"/>
      <c r="D321" s="25">
        <v>133873600</v>
      </c>
      <c r="E321" s="25">
        <v>147832513</v>
      </c>
      <c r="F321" s="25">
        <v>147181099.63</v>
      </c>
      <c r="G321" s="36">
        <f t="shared" si="63"/>
        <v>29.815192140982916</v>
      </c>
      <c r="H321" s="37">
        <f t="shared" si="65"/>
        <v>190.91987709282412</v>
      </c>
      <c r="I321" s="26" t="e">
        <f t="shared" si="73"/>
        <v>#DIV/0!</v>
      </c>
      <c r="J321" s="27">
        <f t="shared" si="60"/>
        <v>147181099.63</v>
      </c>
      <c r="K321" s="26">
        <f t="shared" si="71"/>
        <v>109.94034643873024</v>
      </c>
      <c r="L321" s="27">
        <f t="shared" si="61"/>
        <v>13307499.629999995</v>
      </c>
      <c r="M321" s="26">
        <f t="shared" si="72"/>
        <v>99.559357169285207</v>
      </c>
      <c r="N321" s="27">
        <f t="shared" si="62"/>
        <v>-651413.37000000477</v>
      </c>
    </row>
    <row r="322" spans="1:14" ht="108" hidden="1" outlineLevel="3">
      <c r="A322" s="29" t="s">
        <v>415</v>
      </c>
      <c r="B322" s="30" t="s">
        <v>416</v>
      </c>
      <c r="C322" s="25"/>
      <c r="D322" s="25">
        <v>13047200</v>
      </c>
      <c r="E322" s="25">
        <v>13047236.4</v>
      </c>
      <c r="F322" s="25">
        <v>13047236.4</v>
      </c>
      <c r="G322" s="36">
        <f t="shared" si="63"/>
        <v>2.6430422190943803</v>
      </c>
      <c r="H322" s="37">
        <f t="shared" si="65"/>
        <v>16.924569636666064</v>
      </c>
      <c r="I322" s="26" t="e">
        <f t="shared" si="73"/>
        <v>#DIV/0!</v>
      </c>
      <c r="J322" s="27">
        <f t="shared" si="60"/>
        <v>13047236.4</v>
      </c>
      <c r="K322" s="26">
        <f t="shared" si="71"/>
        <v>100.00027898706236</v>
      </c>
      <c r="L322" s="27">
        <f t="shared" si="61"/>
        <v>36.400000000372529</v>
      </c>
      <c r="M322" s="26">
        <f t="shared" si="72"/>
        <v>100</v>
      </c>
      <c r="N322" s="27">
        <f t="shared" si="62"/>
        <v>0</v>
      </c>
    </row>
    <row r="323" spans="1:14" ht="96" hidden="1" outlineLevel="4">
      <c r="A323" s="29" t="s">
        <v>417</v>
      </c>
      <c r="B323" s="30" t="s">
        <v>418</v>
      </c>
      <c r="C323" s="25"/>
      <c r="D323" s="25">
        <v>13047200</v>
      </c>
      <c r="E323" s="25">
        <v>13047236.4</v>
      </c>
      <c r="F323" s="25">
        <v>13047236.4</v>
      </c>
      <c r="G323" s="36">
        <f t="shared" si="63"/>
        <v>2.6430422190943803</v>
      </c>
      <c r="H323" s="37">
        <f t="shared" si="65"/>
        <v>16.924569636666064</v>
      </c>
      <c r="I323" s="26" t="e">
        <f t="shared" si="73"/>
        <v>#DIV/0!</v>
      </c>
      <c r="J323" s="27">
        <f t="shared" si="60"/>
        <v>13047236.4</v>
      </c>
      <c r="K323" s="26">
        <f t="shared" si="71"/>
        <v>100.00027898706236</v>
      </c>
      <c r="L323" s="27">
        <f t="shared" si="61"/>
        <v>36.400000000372529</v>
      </c>
      <c r="M323" s="26">
        <f t="shared" si="72"/>
        <v>100</v>
      </c>
      <c r="N323" s="27">
        <f t="shared" si="62"/>
        <v>0</v>
      </c>
    </row>
    <row r="324" spans="1:14" ht="96" hidden="1" outlineLevel="7">
      <c r="A324" s="29" t="s">
        <v>417</v>
      </c>
      <c r="B324" s="30" t="s">
        <v>418</v>
      </c>
      <c r="C324" s="25"/>
      <c r="D324" s="25">
        <v>13047200</v>
      </c>
      <c r="E324" s="25">
        <v>13047236.4</v>
      </c>
      <c r="F324" s="25">
        <v>13047236.4</v>
      </c>
      <c r="G324" s="36">
        <f t="shared" si="63"/>
        <v>2.6430422190943803</v>
      </c>
      <c r="H324" s="37">
        <f t="shared" si="65"/>
        <v>16.924569636666064</v>
      </c>
      <c r="I324" s="26" t="e">
        <f t="shared" si="73"/>
        <v>#DIV/0!</v>
      </c>
      <c r="J324" s="27">
        <f t="shared" si="60"/>
        <v>13047236.4</v>
      </c>
      <c r="K324" s="26">
        <f t="shared" si="71"/>
        <v>100.00027898706236</v>
      </c>
      <c r="L324" s="27">
        <f t="shared" si="61"/>
        <v>36.400000000372529</v>
      </c>
      <c r="M324" s="26">
        <f t="shared" si="72"/>
        <v>100</v>
      </c>
      <c r="N324" s="27">
        <f t="shared" si="62"/>
        <v>0</v>
      </c>
    </row>
    <row r="325" spans="1:14" ht="60" hidden="1" outlineLevel="3">
      <c r="A325" s="29" t="s">
        <v>419</v>
      </c>
      <c r="B325" s="30" t="s">
        <v>420</v>
      </c>
      <c r="C325" s="25"/>
      <c r="D325" s="25">
        <v>440100</v>
      </c>
      <c r="E325" s="25">
        <v>496000</v>
      </c>
      <c r="F325" s="25">
        <v>496000</v>
      </c>
      <c r="G325" s="36">
        <f t="shared" si="63"/>
        <v>0.10047713557721791</v>
      </c>
      <c r="H325" s="37">
        <f t="shared" si="65"/>
        <v>0.64339958918705331</v>
      </c>
      <c r="I325" s="26" t="e">
        <f t="shared" si="73"/>
        <v>#DIV/0!</v>
      </c>
      <c r="J325" s="27">
        <f t="shared" si="60"/>
        <v>496000</v>
      </c>
      <c r="K325" s="26">
        <f t="shared" si="71"/>
        <v>112.70165871392865</v>
      </c>
      <c r="L325" s="27">
        <f t="shared" si="61"/>
        <v>55900</v>
      </c>
      <c r="M325" s="26">
        <f t="shared" si="72"/>
        <v>100</v>
      </c>
      <c r="N325" s="27">
        <f t="shared" si="62"/>
        <v>0</v>
      </c>
    </row>
    <row r="326" spans="1:14" ht="60" hidden="1" outlineLevel="4">
      <c r="A326" s="29" t="s">
        <v>421</v>
      </c>
      <c r="B326" s="30" t="s">
        <v>422</v>
      </c>
      <c r="C326" s="25"/>
      <c r="D326" s="25">
        <v>440100</v>
      </c>
      <c r="E326" s="25">
        <v>496000</v>
      </c>
      <c r="F326" s="25">
        <v>496000</v>
      </c>
      <c r="G326" s="36">
        <f t="shared" si="63"/>
        <v>0.10047713557721791</v>
      </c>
      <c r="H326" s="37">
        <f t="shared" si="65"/>
        <v>0.64339958918705331</v>
      </c>
      <c r="I326" s="26" t="e">
        <f t="shared" si="73"/>
        <v>#DIV/0!</v>
      </c>
      <c r="J326" s="27">
        <f t="shared" si="60"/>
        <v>496000</v>
      </c>
      <c r="K326" s="26">
        <f t="shared" si="71"/>
        <v>112.70165871392865</v>
      </c>
      <c r="L326" s="27">
        <f t="shared" si="61"/>
        <v>55900</v>
      </c>
      <c r="M326" s="26">
        <f t="shared" si="72"/>
        <v>100</v>
      </c>
      <c r="N326" s="27">
        <f t="shared" si="62"/>
        <v>0</v>
      </c>
    </row>
    <row r="327" spans="1:14" ht="60" hidden="1" outlineLevel="7">
      <c r="A327" s="29" t="s">
        <v>421</v>
      </c>
      <c r="B327" s="30" t="s">
        <v>422</v>
      </c>
      <c r="C327" s="25"/>
      <c r="D327" s="25">
        <v>440100</v>
      </c>
      <c r="E327" s="25">
        <v>496000</v>
      </c>
      <c r="F327" s="25">
        <v>496000</v>
      </c>
      <c r="G327" s="36">
        <f t="shared" si="63"/>
        <v>0.10047713557721791</v>
      </c>
      <c r="H327" s="37">
        <f t="shared" si="65"/>
        <v>0.64339958918705331</v>
      </c>
      <c r="I327" s="26" t="e">
        <f t="shared" si="73"/>
        <v>#DIV/0!</v>
      </c>
      <c r="J327" s="27">
        <f t="shared" si="60"/>
        <v>496000</v>
      </c>
      <c r="K327" s="26">
        <f t="shared" si="71"/>
        <v>112.70165871392865</v>
      </c>
      <c r="L327" s="27">
        <f t="shared" si="61"/>
        <v>55900</v>
      </c>
      <c r="M327" s="26">
        <f t="shared" si="72"/>
        <v>100</v>
      </c>
      <c r="N327" s="27">
        <f t="shared" si="62"/>
        <v>0</v>
      </c>
    </row>
    <row r="328" spans="1:14" ht="84" hidden="1" outlineLevel="3">
      <c r="A328" s="29" t="s">
        <v>423</v>
      </c>
      <c r="B328" s="30" t="s">
        <v>424</v>
      </c>
      <c r="C328" s="25"/>
      <c r="D328" s="25">
        <v>4500</v>
      </c>
      <c r="E328" s="25">
        <v>4500</v>
      </c>
      <c r="F328" s="25">
        <v>4500</v>
      </c>
      <c r="G328" s="36">
        <f t="shared" si="63"/>
        <v>9.1158691551911412E-4</v>
      </c>
      <c r="H328" s="37">
        <f t="shared" si="65"/>
        <v>5.8372946599631855E-3</v>
      </c>
      <c r="I328" s="26" t="e">
        <f t="shared" si="73"/>
        <v>#DIV/0!</v>
      </c>
      <c r="J328" s="27">
        <f t="shared" si="60"/>
        <v>4500</v>
      </c>
      <c r="K328" s="26">
        <f t="shared" si="71"/>
        <v>100</v>
      </c>
      <c r="L328" s="27">
        <f t="shared" si="61"/>
        <v>0</v>
      </c>
      <c r="M328" s="26">
        <f t="shared" si="72"/>
        <v>100</v>
      </c>
      <c r="N328" s="27">
        <f t="shared" si="62"/>
        <v>0</v>
      </c>
    </row>
    <row r="329" spans="1:14" ht="96" hidden="1" outlineLevel="4">
      <c r="A329" s="29" t="s">
        <v>425</v>
      </c>
      <c r="B329" s="30" t="s">
        <v>426</v>
      </c>
      <c r="C329" s="25"/>
      <c r="D329" s="25">
        <v>4500</v>
      </c>
      <c r="E329" s="25">
        <v>4500</v>
      </c>
      <c r="F329" s="25">
        <v>4500</v>
      </c>
      <c r="G329" s="36">
        <f t="shared" si="63"/>
        <v>9.1158691551911412E-4</v>
      </c>
      <c r="H329" s="37">
        <f t="shared" si="65"/>
        <v>5.8372946599631855E-3</v>
      </c>
      <c r="I329" s="26" t="e">
        <f t="shared" si="73"/>
        <v>#DIV/0!</v>
      </c>
      <c r="J329" s="27">
        <f t="shared" si="60"/>
        <v>4500</v>
      </c>
      <c r="K329" s="26">
        <f t="shared" si="71"/>
        <v>100</v>
      </c>
      <c r="L329" s="27">
        <f t="shared" si="61"/>
        <v>0</v>
      </c>
      <c r="M329" s="26">
        <f t="shared" si="72"/>
        <v>100</v>
      </c>
      <c r="N329" s="27">
        <f t="shared" si="62"/>
        <v>0</v>
      </c>
    </row>
    <row r="330" spans="1:14" ht="96" hidden="1" outlineLevel="7">
      <c r="A330" s="29" t="s">
        <v>425</v>
      </c>
      <c r="B330" s="30" t="s">
        <v>426</v>
      </c>
      <c r="C330" s="25"/>
      <c r="D330" s="25">
        <v>4500</v>
      </c>
      <c r="E330" s="25">
        <v>4500</v>
      </c>
      <c r="F330" s="25">
        <v>4500</v>
      </c>
      <c r="G330" s="36">
        <f t="shared" si="63"/>
        <v>9.1158691551911412E-4</v>
      </c>
      <c r="H330" s="37">
        <f t="shared" si="65"/>
        <v>5.8372946599631855E-3</v>
      </c>
      <c r="I330" s="26" t="e">
        <f t="shared" si="73"/>
        <v>#DIV/0!</v>
      </c>
      <c r="J330" s="27">
        <f t="shared" si="60"/>
        <v>4500</v>
      </c>
      <c r="K330" s="26">
        <f t="shared" si="71"/>
        <v>100</v>
      </c>
      <c r="L330" s="27">
        <f t="shared" si="61"/>
        <v>0</v>
      </c>
      <c r="M330" s="26">
        <f t="shared" si="72"/>
        <v>100</v>
      </c>
      <c r="N330" s="27">
        <f t="shared" si="62"/>
        <v>0</v>
      </c>
    </row>
    <row r="331" spans="1:14" ht="72" hidden="1" outlineLevel="3">
      <c r="A331" s="29" t="s">
        <v>427</v>
      </c>
      <c r="B331" s="30" t="s">
        <v>428</v>
      </c>
      <c r="C331" s="25"/>
      <c r="D331" s="25">
        <v>0</v>
      </c>
      <c r="E331" s="25">
        <v>220</v>
      </c>
      <c r="F331" s="25">
        <v>0</v>
      </c>
      <c r="G331" s="36">
        <f t="shared" si="63"/>
        <v>0</v>
      </c>
      <c r="H331" s="37">
        <f t="shared" si="65"/>
        <v>0</v>
      </c>
      <c r="I331" s="26" t="e">
        <f t="shared" si="73"/>
        <v>#DIV/0!</v>
      </c>
      <c r="J331" s="27">
        <f t="shared" si="60"/>
        <v>0</v>
      </c>
      <c r="K331" s="26" t="e">
        <f t="shared" si="71"/>
        <v>#DIV/0!</v>
      </c>
      <c r="L331" s="27">
        <f t="shared" si="61"/>
        <v>0</v>
      </c>
      <c r="M331" s="26">
        <f t="shared" si="72"/>
        <v>0</v>
      </c>
      <c r="N331" s="27">
        <f t="shared" si="62"/>
        <v>-220</v>
      </c>
    </row>
    <row r="332" spans="1:14" ht="72" hidden="1" outlineLevel="4">
      <c r="A332" s="29" t="s">
        <v>429</v>
      </c>
      <c r="B332" s="30" t="s">
        <v>430</v>
      </c>
      <c r="C332" s="25"/>
      <c r="D332" s="25">
        <v>0</v>
      </c>
      <c r="E332" s="25">
        <v>220</v>
      </c>
      <c r="F332" s="25">
        <v>0</v>
      </c>
      <c r="G332" s="36">
        <f t="shared" si="63"/>
        <v>0</v>
      </c>
      <c r="H332" s="37">
        <f t="shared" si="65"/>
        <v>0</v>
      </c>
      <c r="I332" s="26" t="e">
        <f t="shared" si="73"/>
        <v>#DIV/0!</v>
      </c>
      <c r="J332" s="27">
        <f t="shared" ref="J332:J365" si="74">F332-C332</f>
        <v>0</v>
      </c>
      <c r="K332" s="26" t="e">
        <f t="shared" si="71"/>
        <v>#DIV/0!</v>
      </c>
      <c r="L332" s="27">
        <f t="shared" ref="L332:L365" si="75">F332-D332</f>
        <v>0</v>
      </c>
      <c r="M332" s="26">
        <f t="shared" si="72"/>
        <v>0</v>
      </c>
      <c r="N332" s="27">
        <f t="shared" ref="N332:N365" si="76">F332-E332</f>
        <v>-220</v>
      </c>
    </row>
    <row r="333" spans="1:14" ht="72" hidden="1" outlineLevel="7">
      <c r="A333" s="29" t="s">
        <v>429</v>
      </c>
      <c r="B333" s="30" t="s">
        <v>430</v>
      </c>
      <c r="C333" s="25"/>
      <c r="D333" s="25">
        <v>0</v>
      </c>
      <c r="E333" s="25">
        <v>220</v>
      </c>
      <c r="F333" s="25">
        <v>0</v>
      </c>
      <c r="G333" s="36">
        <f t="shared" ref="G333:G365" si="77">F333/F$12*100</f>
        <v>0</v>
      </c>
      <c r="H333" s="37">
        <f t="shared" si="65"/>
        <v>0</v>
      </c>
      <c r="I333" s="26" t="e">
        <f t="shared" si="73"/>
        <v>#DIV/0!</v>
      </c>
      <c r="J333" s="27">
        <f t="shared" si="74"/>
        <v>0</v>
      </c>
      <c r="K333" s="26" t="e">
        <f t="shared" si="71"/>
        <v>#DIV/0!</v>
      </c>
      <c r="L333" s="27">
        <f t="shared" si="75"/>
        <v>0</v>
      </c>
      <c r="M333" s="26">
        <f t="shared" si="72"/>
        <v>0</v>
      </c>
      <c r="N333" s="27">
        <f t="shared" si="76"/>
        <v>-220</v>
      </c>
    </row>
    <row r="334" spans="1:14" ht="72" hidden="1" outlineLevel="3">
      <c r="A334" s="29" t="s">
        <v>431</v>
      </c>
      <c r="B334" s="30" t="s">
        <v>432</v>
      </c>
      <c r="C334" s="25"/>
      <c r="D334" s="25">
        <v>200</v>
      </c>
      <c r="E334" s="25">
        <v>0</v>
      </c>
      <c r="F334" s="25">
        <v>0</v>
      </c>
      <c r="G334" s="36">
        <f t="shared" si="77"/>
        <v>0</v>
      </c>
      <c r="H334" s="37">
        <f t="shared" ref="H334:H365" si="78">F334/F$13*100</f>
        <v>0</v>
      </c>
      <c r="I334" s="26" t="e">
        <f t="shared" si="73"/>
        <v>#DIV/0!</v>
      </c>
      <c r="J334" s="27">
        <f t="shared" si="74"/>
        <v>0</v>
      </c>
      <c r="K334" s="26">
        <f t="shared" si="71"/>
        <v>0</v>
      </c>
      <c r="L334" s="27">
        <f t="shared" si="75"/>
        <v>-200</v>
      </c>
      <c r="M334" s="26" t="e">
        <f t="shared" si="72"/>
        <v>#DIV/0!</v>
      </c>
      <c r="N334" s="27">
        <f t="shared" si="76"/>
        <v>0</v>
      </c>
    </row>
    <row r="335" spans="1:14" ht="60" hidden="1" outlineLevel="4">
      <c r="A335" s="29" t="s">
        <v>433</v>
      </c>
      <c r="B335" s="30" t="s">
        <v>434</v>
      </c>
      <c r="C335" s="25"/>
      <c r="D335" s="25">
        <v>200</v>
      </c>
      <c r="E335" s="25">
        <v>0</v>
      </c>
      <c r="F335" s="25">
        <v>0</v>
      </c>
      <c r="G335" s="36">
        <f t="shared" si="77"/>
        <v>0</v>
      </c>
      <c r="H335" s="37">
        <f t="shared" si="78"/>
        <v>0</v>
      </c>
      <c r="I335" s="26" t="e">
        <f t="shared" si="73"/>
        <v>#DIV/0!</v>
      </c>
      <c r="J335" s="27">
        <f t="shared" si="74"/>
        <v>0</v>
      </c>
      <c r="K335" s="26">
        <f t="shared" si="71"/>
        <v>0</v>
      </c>
      <c r="L335" s="27">
        <f t="shared" si="75"/>
        <v>-200</v>
      </c>
      <c r="M335" s="26" t="e">
        <f t="shared" si="72"/>
        <v>#DIV/0!</v>
      </c>
      <c r="N335" s="27">
        <f t="shared" si="76"/>
        <v>0</v>
      </c>
    </row>
    <row r="336" spans="1:14" ht="60" hidden="1" outlineLevel="7">
      <c r="A336" s="29" t="s">
        <v>433</v>
      </c>
      <c r="B336" s="30" t="s">
        <v>434</v>
      </c>
      <c r="C336" s="25"/>
      <c r="D336" s="25">
        <v>200</v>
      </c>
      <c r="E336" s="25">
        <v>0</v>
      </c>
      <c r="F336" s="25">
        <v>0</v>
      </c>
      <c r="G336" s="36">
        <f t="shared" si="77"/>
        <v>0</v>
      </c>
      <c r="H336" s="37">
        <f t="shared" si="78"/>
        <v>0</v>
      </c>
      <c r="I336" s="26" t="e">
        <f t="shared" si="73"/>
        <v>#DIV/0!</v>
      </c>
      <c r="J336" s="27">
        <f t="shared" si="74"/>
        <v>0</v>
      </c>
      <c r="K336" s="26">
        <f t="shared" si="71"/>
        <v>0</v>
      </c>
      <c r="L336" s="27">
        <f t="shared" si="75"/>
        <v>-200</v>
      </c>
      <c r="M336" s="26" t="e">
        <f t="shared" si="72"/>
        <v>#DIV/0!</v>
      </c>
      <c r="N336" s="27">
        <f t="shared" si="76"/>
        <v>0</v>
      </c>
    </row>
    <row r="337" spans="1:14" ht="36" hidden="1" outlineLevel="3">
      <c r="A337" s="29" t="s">
        <v>435</v>
      </c>
      <c r="B337" s="30" t="s">
        <v>436</v>
      </c>
      <c r="C337" s="25"/>
      <c r="D337" s="25">
        <v>1238600</v>
      </c>
      <c r="E337" s="25">
        <v>1238600</v>
      </c>
      <c r="F337" s="25">
        <v>1238600</v>
      </c>
      <c r="G337" s="36">
        <f t="shared" si="77"/>
        <v>0.25090923412488325</v>
      </c>
      <c r="H337" s="37">
        <f t="shared" si="78"/>
        <v>1.6066829257400894</v>
      </c>
      <c r="I337" s="26" t="e">
        <f t="shared" si="73"/>
        <v>#DIV/0!</v>
      </c>
      <c r="J337" s="27">
        <f t="shared" si="74"/>
        <v>1238600</v>
      </c>
      <c r="K337" s="26">
        <f t="shared" si="71"/>
        <v>100</v>
      </c>
      <c r="L337" s="27">
        <f t="shared" si="75"/>
        <v>0</v>
      </c>
      <c r="M337" s="26">
        <f t="shared" si="72"/>
        <v>100</v>
      </c>
      <c r="N337" s="27">
        <f t="shared" si="76"/>
        <v>0</v>
      </c>
    </row>
    <row r="338" spans="1:14" ht="48" hidden="1" outlineLevel="4">
      <c r="A338" s="29" t="s">
        <v>437</v>
      </c>
      <c r="B338" s="30" t="s">
        <v>438</v>
      </c>
      <c r="C338" s="25"/>
      <c r="D338" s="25">
        <v>1238600</v>
      </c>
      <c r="E338" s="25">
        <v>1238600</v>
      </c>
      <c r="F338" s="25">
        <v>1238600</v>
      </c>
      <c r="G338" s="36">
        <f t="shared" si="77"/>
        <v>0.25090923412488325</v>
      </c>
      <c r="H338" s="37">
        <f t="shared" si="78"/>
        <v>1.6066829257400894</v>
      </c>
      <c r="I338" s="26" t="e">
        <f t="shared" si="73"/>
        <v>#DIV/0!</v>
      </c>
      <c r="J338" s="27">
        <f t="shared" si="74"/>
        <v>1238600</v>
      </c>
      <c r="K338" s="26">
        <f t="shared" si="71"/>
        <v>100</v>
      </c>
      <c r="L338" s="27">
        <f t="shared" si="75"/>
        <v>0</v>
      </c>
      <c r="M338" s="26">
        <f t="shared" si="72"/>
        <v>100</v>
      </c>
      <c r="N338" s="27">
        <f t="shared" si="76"/>
        <v>0</v>
      </c>
    </row>
    <row r="339" spans="1:14" ht="48" hidden="1" outlineLevel="7">
      <c r="A339" s="29" t="s">
        <v>437</v>
      </c>
      <c r="B339" s="30" t="s">
        <v>438</v>
      </c>
      <c r="C339" s="25"/>
      <c r="D339" s="25">
        <v>1238600</v>
      </c>
      <c r="E339" s="25">
        <v>1238600</v>
      </c>
      <c r="F339" s="25">
        <v>1238600</v>
      </c>
      <c r="G339" s="36">
        <f t="shared" si="77"/>
        <v>0.25090923412488325</v>
      </c>
      <c r="H339" s="37">
        <f t="shared" si="78"/>
        <v>1.6066829257400894</v>
      </c>
      <c r="I339" s="26" t="e">
        <f t="shared" si="73"/>
        <v>#DIV/0!</v>
      </c>
      <c r="J339" s="27">
        <f t="shared" si="74"/>
        <v>1238600</v>
      </c>
      <c r="K339" s="26">
        <f t="shared" ref="K339:K358" si="79">F339/D339*100</f>
        <v>100</v>
      </c>
      <c r="L339" s="27">
        <f t="shared" si="75"/>
        <v>0</v>
      </c>
      <c r="M339" s="26">
        <f t="shared" ref="M339:M358" si="80">F339/E339*100</f>
        <v>100</v>
      </c>
      <c r="N339" s="27">
        <f t="shared" si="76"/>
        <v>0</v>
      </c>
    </row>
    <row r="340" spans="1:14" hidden="1" outlineLevel="3">
      <c r="A340" s="29" t="s">
        <v>439</v>
      </c>
      <c r="B340" s="30" t="s">
        <v>440</v>
      </c>
      <c r="C340" s="25"/>
      <c r="D340" s="25">
        <v>1284900</v>
      </c>
      <c r="E340" s="25">
        <v>1281449.57</v>
      </c>
      <c r="F340" s="25">
        <v>1281449.57</v>
      </c>
      <c r="G340" s="36">
        <f t="shared" si="77"/>
        <v>0.25958948020213229</v>
      </c>
      <c r="H340" s="37">
        <f t="shared" si="78"/>
        <v>1.6622663848829156</v>
      </c>
      <c r="I340" s="26" t="e">
        <f t="shared" ref="I340:I365" si="81">F340/C340*100</f>
        <v>#DIV/0!</v>
      </c>
      <c r="J340" s="27">
        <f t="shared" si="74"/>
        <v>1281449.57</v>
      </c>
      <c r="K340" s="26">
        <f t="shared" si="79"/>
        <v>99.731463148883179</v>
      </c>
      <c r="L340" s="27">
        <f t="shared" si="75"/>
        <v>-3450.4299999999348</v>
      </c>
      <c r="M340" s="26">
        <f t="shared" si="80"/>
        <v>100</v>
      </c>
      <c r="N340" s="27">
        <f t="shared" si="76"/>
        <v>0</v>
      </c>
    </row>
    <row r="341" spans="1:14" ht="24" hidden="1" outlineLevel="4">
      <c r="A341" s="29" t="s">
        <v>441</v>
      </c>
      <c r="B341" s="30" t="s">
        <v>442</v>
      </c>
      <c r="C341" s="25"/>
      <c r="D341" s="25">
        <v>1284900</v>
      </c>
      <c r="E341" s="25">
        <v>1281449.57</v>
      </c>
      <c r="F341" s="25">
        <v>1281449.57</v>
      </c>
      <c r="G341" s="36">
        <f t="shared" si="77"/>
        <v>0.25958948020213229</v>
      </c>
      <c r="H341" s="37">
        <f t="shared" si="78"/>
        <v>1.6622663848829156</v>
      </c>
      <c r="I341" s="26" t="e">
        <f t="shared" si="81"/>
        <v>#DIV/0!</v>
      </c>
      <c r="J341" s="27">
        <f t="shared" si="74"/>
        <v>1281449.57</v>
      </c>
      <c r="K341" s="26">
        <f t="shared" si="79"/>
        <v>99.731463148883179</v>
      </c>
      <c r="L341" s="27">
        <f t="shared" si="75"/>
        <v>-3450.4299999999348</v>
      </c>
      <c r="M341" s="26">
        <f t="shared" si="80"/>
        <v>100</v>
      </c>
      <c r="N341" s="27">
        <f t="shared" si="76"/>
        <v>0</v>
      </c>
    </row>
    <row r="342" spans="1:14" ht="24" hidden="1" outlineLevel="7">
      <c r="A342" s="29" t="s">
        <v>441</v>
      </c>
      <c r="B342" s="30" t="s">
        <v>442</v>
      </c>
      <c r="C342" s="25"/>
      <c r="D342" s="25">
        <v>1284900</v>
      </c>
      <c r="E342" s="25">
        <v>1281449.57</v>
      </c>
      <c r="F342" s="25">
        <v>1281449.57</v>
      </c>
      <c r="G342" s="36">
        <f t="shared" si="77"/>
        <v>0.25958948020213229</v>
      </c>
      <c r="H342" s="37">
        <f t="shared" si="78"/>
        <v>1.6622663848829156</v>
      </c>
      <c r="I342" s="26" t="e">
        <f t="shared" si="81"/>
        <v>#DIV/0!</v>
      </c>
      <c r="J342" s="27">
        <f t="shared" si="74"/>
        <v>1281449.57</v>
      </c>
      <c r="K342" s="26">
        <f t="shared" si="79"/>
        <v>99.731463148883179</v>
      </c>
      <c r="L342" s="27">
        <f t="shared" si="75"/>
        <v>-3450.4299999999348</v>
      </c>
      <c r="M342" s="26">
        <f t="shared" si="80"/>
        <v>100</v>
      </c>
      <c r="N342" s="27">
        <f t="shared" si="76"/>
        <v>0</v>
      </c>
    </row>
    <row r="343" spans="1:14" outlineLevel="2" collapsed="1">
      <c r="A343" s="29" t="s">
        <v>443</v>
      </c>
      <c r="B343" s="30" t="s">
        <v>444</v>
      </c>
      <c r="C343" s="25">
        <v>7856310.2800000003</v>
      </c>
      <c r="D343" s="25">
        <v>10893800</v>
      </c>
      <c r="E343" s="25">
        <v>31094604.18</v>
      </c>
      <c r="F343" s="25">
        <v>25769495.449999999</v>
      </c>
      <c r="G343" s="36">
        <f t="shared" si="77"/>
        <v>5.2202521937220769</v>
      </c>
      <c r="H343" s="37">
        <f t="shared" si="78"/>
        <v>33.427586262273465</v>
      </c>
      <c r="I343" s="26">
        <f t="shared" si="81"/>
        <v>328.01015402360099</v>
      </c>
      <c r="J343" s="27">
        <f t="shared" si="74"/>
        <v>17913185.169999998</v>
      </c>
      <c r="K343" s="26">
        <f t="shared" si="79"/>
        <v>236.55194193027228</v>
      </c>
      <c r="L343" s="27">
        <f t="shared" si="75"/>
        <v>14875695.449999999</v>
      </c>
      <c r="M343" s="26">
        <f t="shared" si="80"/>
        <v>82.874492631666612</v>
      </c>
      <c r="N343" s="27">
        <f t="shared" si="76"/>
        <v>-5325108.7300000004</v>
      </c>
    </row>
    <row r="344" spans="1:14" ht="108" hidden="1" outlineLevel="3">
      <c r="A344" s="29" t="s">
        <v>445</v>
      </c>
      <c r="B344" s="30" t="s">
        <v>446</v>
      </c>
      <c r="C344" s="25"/>
      <c r="D344" s="25">
        <v>0</v>
      </c>
      <c r="E344" s="25">
        <v>2934700</v>
      </c>
      <c r="F344" s="25">
        <v>2913907.94</v>
      </c>
      <c r="G344" s="36">
        <f t="shared" si="77"/>
        <v>0.59028452247361241</v>
      </c>
      <c r="H344" s="37">
        <f t="shared" si="78"/>
        <v>3.7798531683969614</v>
      </c>
      <c r="I344" s="26" t="e">
        <f t="shared" si="81"/>
        <v>#DIV/0!</v>
      </c>
      <c r="J344" s="27">
        <f t="shared" si="74"/>
        <v>2913907.94</v>
      </c>
      <c r="K344" s="26" t="e">
        <f t="shared" si="79"/>
        <v>#DIV/0!</v>
      </c>
      <c r="L344" s="27">
        <f t="shared" si="75"/>
        <v>2913907.94</v>
      </c>
      <c r="M344" s="26">
        <f t="shared" si="80"/>
        <v>99.291509864722116</v>
      </c>
      <c r="N344" s="27">
        <f t="shared" si="76"/>
        <v>-20792.060000000056</v>
      </c>
    </row>
    <row r="345" spans="1:14" ht="108" hidden="1" outlineLevel="4">
      <c r="A345" s="29" t="s">
        <v>447</v>
      </c>
      <c r="B345" s="30" t="s">
        <v>448</v>
      </c>
      <c r="C345" s="25"/>
      <c r="D345" s="25">
        <v>0</v>
      </c>
      <c r="E345" s="25">
        <v>2934700</v>
      </c>
      <c r="F345" s="25">
        <v>2913907.94</v>
      </c>
      <c r="G345" s="36">
        <f t="shared" si="77"/>
        <v>0.59028452247361241</v>
      </c>
      <c r="H345" s="37">
        <f t="shared" si="78"/>
        <v>3.7798531683969614</v>
      </c>
      <c r="I345" s="26" t="e">
        <f t="shared" si="81"/>
        <v>#DIV/0!</v>
      </c>
      <c r="J345" s="27">
        <f t="shared" si="74"/>
        <v>2913907.94</v>
      </c>
      <c r="K345" s="26" t="e">
        <f t="shared" si="79"/>
        <v>#DIV/0!</v>
      </c>
      <c r="L345" s="27">
        <f t="shared" si="75"/>
        <v>2913907.94</v>
      </c>
      <c r="M345" s="26">
        <f t="shared" si="80"/>
        <v>99.291509864722116</v>
      </c>
      <c r="N345" s="27">
        <f t="shared" si="76"/>
        <v>-20792.060000000056</v>
      </c>
    </row>
    <row r="346" spans="1:14" ht="108" hidden="1" outlineLevel="7">
      <c r="A346" s="29" t="s">
        <v>447</v>
      </c>
      <c r="B346" s="30" t="s">
        <v>448</v>
      </c>
      <c r="C346" s="25"/>
      <c r="D346" s="25">
        <v>0</v>
      </c>
      <c r="E346" s="25">
        <v>2934700</v>
      </c>
      <c r="F346" s="25">
        <v>2913907.94</v>
      </c>
      <c r="G346" s="36">
        <f t="shared" si="77"/>
        <v>0.59028452247361241</v>
      </c>
      <c r="H346" s="37">
        <f t="shared" si="78"/>
        <v>3.7798531683969614</v>
      </c>
      <c r="I346" s="26" t="e">
        <f t="shared" si="81"/>
        <v>#DIV/0!</v>
      </c>
      <c r="J346" s="27">
        <f t="shared" si="74"/>
        <v>2913907.94</v>
      </c>
      <c r="K346" s="26" t="e">
        <f t="shared" si="79"/>
        <v>#DIV/0!</v>
      </c>
      <c r="L346" s="27">
        <f t="shared" si="75"/>
        <v>2913907.94</v>
      </c>
      <c r="M346" s="26">
        <f t="shared" si="80"/>
        <v>99.291509864722116</v>
      </c>
      <c r="N346" s="27">
        <f t="shared" si="76"/>
        <v>-20792.060000000056</v>
      </c>
    </row>
    <row r="347" spans="1:14" ht="60" hidden="1" outlineLevel="3">
      <c r="A347" s="29" t="s">
        <v>449</v>
      </c>
      <c r="B347" s="30" t="s">
        <v>450</v>
      </c>
      <c r="C347" s="25"/>
      <c r="D347" s="25">
        <v>0</v>
      </c>
      <c r="E347" s="25">
        <v>96100</v>
      </c>
      <c r="F347" s="25">
        <v>96100</v>
      </c>
      <c r="G347" s="36">
        <f t="shared" si="77"/>
        <v>1.946744501808597E-2</v>
      </c>
      <c r="H347" s="37">
        <f t="shared" si="78"/>
        <v>0.12465867040499158</v>
      </c>
      <c r="I347" s="26" t="e">
        <f t="shared" si="81"/>
        <v>#DIV/0!</v>
      </c>
      <c r="J347" s="27">
        <f t="shared" si="74"/>
        <v>96100</v>
      </c>
      <c r="K347" s="26" t="e">
        <f t="shared" si="79"/>
        <v>#DIV/0!</v>
      </c>
      <c r="L347" s="27">
        <f t="shared" si="75"/>
        <v>96100</v>
      </c>
      <c r="M347" s="26">
        <f t="shared" si="80"/>
        <v>100</v>
      </c>
      <c r="N347" s="27">
        <f t="shared" si="76"/>
        <v>0</v>
      </c>
    </row>
    <row r="348" spans="1:14" ht="72" hidden="1" outlineLevel="4">
      <c r="A348" s="29" t="s">
        <v>451</v>
      </c>
      <c r="B348" s="30" t="s">
        <v>452</v>
      </c>
      <c r="C348" s="25"/>
      <c r="D348" s="25">
        <v>0</v>
      </c>
      <c r="E348" s="25">
        <v>96100</v>
      </c>
      <c r="F348" s="25">
        <v>96100</v>
      </c>
      <c r="G348" s="36">
        <f t="shared" si="77"/>
        <v>1.946744501808597E-2</v>
      </c>
      <c r="H348" s="37">
        <f t="shared" si="78"/>
        <v>0.12465867040499158</v>
      </c>
      <c r="I348" s="26" t="e">
        <f t="shared" si="81"/>
        <v>#DIV/0!</v>
      </c>
      <c r="J348" s="27">
        <f t="shared" si="74"/>
        <v>96100</v>
      </c>
      <c r="K348" s="26" t="e">
        <f t="shared" si="79"/>
        <v>#DIV/0!</v>
      </c>
      <c r="L348" s="27">
        <f t="shared" si="75"/>
        <v>96100</v>
      </c>
      <c r="M348" s="26">
        <f t="shared" si="80"/>
        <v>100</v>
      </c>
      <c r="N348" s="27">
        <f t="shared" si="76"/>
        <v>0</v>
      </c>
    </row>
    <row r="349" spans="1:14" ht="72" hidden="1" outlineLevel="7">
      <c r="A349" s="29" t="s">
        <v>451</v>
      </c>
      <c r="B349" s="30" t="s">
        <v>452</v>
      </c>
      <c r="C349" s="25"/>
      <c r="D349" s="25">
        <v>0</v>
      </c>
      <c r="E349" s="25">
        <v>96100</v>
      </c>
      <c r="F349" s="25">
        <v>96100</v>
      </c>
      <c r="G349" s="36">
        <f t="shared" si="77"/>
        <v>1.946744501808597E-2</v>
      </c>
      <c r="H349" s="37">
        <f t="shared" si="78"/>
        <v>0.12465867040499158</v>
      </c>
      <c r="I349" s="26" t="e">
        <f t="shared" si="81"/>
        <v>#DIV/0!</v>
      </c>
      <c r="J349" s="27">
        <f t="shared" si="74"/>
        <v>96100</v>
      </c>
      <c r="K349" s="26" t="e">
        <f t="shared" si="79"/>
        <v>#DIV/0!</v>
      </c>
      <c r="L349" s="27">
        <f t="shared" si="75"/>
        <v>96100</v>
      </c>
      <c r="M349" s="26">
        <f t="shared" si="80"/>
        <v>100</v>
      </c>
      <c r="N349" s="27">
        <f t="shared" si="76"/>
        <v>0</v>
      </c>
    </row>
    <row r="350" spans="1:14" ht="36" hidden="1" outlineLevel="3">
      <c r="A350" s="29" t="s">
        <v>453</v>
      </c>
      <c r="B350" s="30" t="s">
        <v>454</v>
      </c>
      <c r="C350" s="25"/>
      <c r="D350" s="25">
        <v>10893800</v>
      </c>
      <c r="E350" s="25">
        <v>28063804.18</v>
      </c>
      <c r="F350" s="25">
        <v>22759487.510000002</v>
      </c>
      <c r="G350" s="36">
        <f t="shared" si="77"/>
        <v>4.6105002262303785</v>
      </c>
      <c r="H350" s="37">
        <f t="shared" si="78"/>
        <v>29.523074423471517</v>
      </c>
      <c r="I350" s="26" t="e">
        <f t="shared" si="81"/>
        <v>#DIV/0!</v>
      </c>
      <c r="J350" s="27">
        <f t="shared" si="74"/>
        <v>22759487.510000002</v>
      </c>
      <c r="K350" s="26">
        <f t="shared" si="79"/>
        <v>208.92147377407335</v>
      </c>
      <c r="L350" s="27">
        <f t="shared" si="75"/>
        <v>11865687.510000002</v>
      </c>
      <c r="M350" s="26">
        <f t="shared" si="80"/>
        <v>81.099081806663321</v>
      </c>
      <c r="N350" s="27">
        <f t="shared" si="76"/>
        <v>-5304316.6699999981</v>
      </c>
    </row>
    <row r="351" spans="1:14" ht="36" hidden="1" outlineLevel="4">
      <c r="A351" s="29" t="s">
        <v>455</v>
      </c>
      <c r="B351" s="30" t="s">
        <v>456</v>
      </c>
      <c r="C351" s="25"/>
      <c r="D351" s="25">
        <v>10893800</v>
      </c>
      <c r="E351" s="25">
        <v>28063804.18</v>
      </c>
      <c r="F351" s="25">
        <v>22759487.510000002</v>
      </c>
      <c r="G351" s="36">
        <f t="shared" si="77"/>
        <v>4.6105002262303785</v>
      </c>
      <c r="H351" s="37">
        <f t="shared" si="78"/>
        <v>29.523074423471517</v>
      </c>
      <c r="I351" s="26" t="e">
        <f t="shared" si="81"/>
        <v>#DIV/0!</v>
      </c>
      <c r="J351" s="27">
        <f t="shared" si="74"/>
        <v>22759487.510000002</v>
      </c>
      <c r="K351" s="26">
        <f t="shared" si="79"/>
        <v>208.92147377407335</v>
      </c>
      <c r="L351" s="27">
        <f t="shared" si="75"/>
        <v>11865687.510000002</v>
      </c>
      <c r="M351" s="26">
        <f t="shared" si="80"/>
        <v>81.099081806663321</v>
      </c>
      <c r="N351" s="27">
        <f t="shared" si="76"/>
        <v>-5304316.6699999981</v>
      </c>
    </row>
    <row r="352" spans="1:14" ht="36" hidden="1" outlineLevel="7">
      <c r="A352" s="29" t="s">
        <v>455</v>
      </c>
      <c r="B352" s="30" t="s">
        <v>456</v>
      </c>
      <c r="C352" s="25"/>
      <c r="D352" s="25">
        <v>10893800</v>
      </c>
      <c r="E352" s="25">
        <v>28063804.18</v>
      </c>
      <c r="F352" s="25">
        <v>22759487.510000002</v>
      </c>
      <c r="G352" s="36">
        <f t="shared" si="77"/>
        <v>4.6105002262303785</v>
      </c>
      <c r="H352" s="37">
        <f t="shared" si="78"/>
        <v>29.523074423471517</v>
      </c>
      <c r="I352" s="26" t="e">
        <f t="shared" si="81"/>
        <v>#DIV/0!</v>
      </c>
      <c r="J352" s="27">
        <f t="shared" si="74"/>
        <v>22759487.510000002</v>
      </c>
      <c r="K352" s="26">
        <f t="shared" si="79"/>
        <v>208.92147377407335</v>
      </c>
      <c r="L352" s="27">
        <f t="shared" si="75"/>
        <v>11865687.510000002</v>
      </c>
      <c r="M352" s="26">
        <f t="shared" si="80"/>
        <v>81.099081806663321</v>
      </c>
      <c r="N352" s="27">
        <f t="shared" si="76"/>
        <v>-5304316.6699999981</v>
      </c>
    </row>
    <row r="353" spans="1:14" ht="24" outlineLevel="1" collapsed="1">
      <c r="A353" s="29" t="s">
        <v>457</v>
      </c>
      <c r="B353" s="30" t="s">
        <v>458</v>
      </c>
      <c r="C353" s="25">
        <v>1110637.22</v>
      </c>
      <c r="D353" s="25">
        <v>322486.83</v>
      </c>
      <c r="E353" s="25">
        <v>492486.83</v>
      </c>
      <c r="F353" s="25">
        <v>492486.83</v>
      </c>
      <c r="G353" s="36">
        <f t="shared" si="77"/>
        <v>9.976545562077474E-2</v>
      </c>
      <c r="H353" s="37">
        <f t="shared" si="78"/>
        <v>0.63884238730248821</v>
      </c>
      <c r="I353" s="26">
        <f t="shared" si="81"/>
        <v>44.342726961734634</v>
      </c>
      <c r="J353" s="27">
        <f t="shared" si="74"/>
        <v>-618150.3899999999</v>
      </c>
      <c r="K353" s="26">
        <f t="shared" si="79"/>
        <v>152.71533104158084</v>
      </c>
      <c r="L353" s="27">
        <f t="shared" si="75"/>
        <v>170000</v>
      </c>
      <c r="M353" s="26">
        <f t="shared" si="80"/>
        <v>100</v>
      </c>
      <c r="N353" s="27">
        <f t="shared" si="76"/>
        <v>0</v>
      </c>
    </row>
    <row r="354" spans="1:14" ht="36" hidden="1" outlineLevel="2">
      <c r="A354" s="29" t="s">
        <v>459</v>
      </c>
      <c r="B354" s="30" t="s">
        <v>460</v>
      </c>
      <c r="C354" s="25"/>
      <c r="D354" s="25">
        <v>322486.83</v>
      </c>
      <c r="E354" s="25">
        <v>492486.83</v>
      </c>
      <c r="F354" s="25">
        <v>492486.83</v>
      </c>
      <c r="G354" s="36">
        <f t="shared" si="77"/>
        <v>9.976545562077474E-2</v>
      </c>
      <c r="H354" s="37">
        <f t="shared" si="78"/>
        <v>0.63884238730248821</v>
      </c>
      <c r="I354" s="26" t="e">
        <f t="shared" si="81"/>
        <v>#DIV/0!</v>
      </c>
      <c r="J354" s="27">
        <f t="shared" si="74"/>
        <v>492486.83</v>
      </c>
      <c r="K354" s="26">
        <f t="shared" si="79"/>
        <v>152.71533104158084</v>
      </c>
      <c r="L354" s="27">
        <f t="shared" si="75"/>
        <v>170000</v>
      </c>
      <c r="M354" s="26">
        <f t="shared" si="80"/>
        <v>100</v>
      </c>
      <c r="N354" s="27">
        <f t="shared" si="76"/>
        <v>0</v>
      </c>
    </row>
    <row r="355" spans="1:14" ht="60" hidden="1" outlineLevel="3">
      <c r="A355" s="29" t="s">
        <v>461</v>
      </c>
      <c r="B355" s="30" t="s">
        <v>462</v>
      </c>
      <c r="C355" s="25"/>
      <c r="D355" s="25">
        <v>319148.73</v>
      </c>
      <c r="E355" s="25">
        <v>319148.73</v>
      </c>
      <c r="F355" s="25">
        <v>319148.73</v>
      </c>
      <c r="G355" s="36">
        <f t="shared" si="77"/>
        <v>6.4651512527231683E-2</v>
      </c>
      <c r="H355" s="37">
        <f t="shared" si="78"/>
        <v>0.41399226163622943</v>
      </c>
      <c r="I355" s="26" t="e">
        <f t="shared" si="81"/>
        <v>#DIV/0!</v>
      </c>
      <c r="J355" s="27">
        <f t="shared" si="74"/>
        <v>319148.73</v>
      </c>
      <c r="K355" s="26">
        <f t="shared" si="79"/>
        <v>100</v>
      </c>
      <c r="L355" s="27">
        <f t="shared" si="75"/>
        <v>0</v>
      </c>
      <c r="M355" s="26">
        <f t="shared" si="80"/>
        <v>100</v>
      </c>
      <c r="N355" s="27">
        <f t="shared" si="76"/>
        <v>0</v>
      </c>
    </row>
    <row r="356" spans="1:14" ht="60" hidden="1" outlineLevel="7">
      <c r="A356" s="29" t="s">
        <v>461</v>
      </c>
      <c r="B356" s="30" t="s">
        <v>462</v>
      </c>
      <c r="C356" s="25"/>
      <c r="D356" s="25">
        <v>319148.73</v>
      </c>
      <c r="E356" s="25">
        <v>319148.73</v>
      </c>
      <c r="F356" s="25">
        <v>319148.73</v>
      </c>
      <c r="G356" s="36">
        <f t="shared" si="77"/>
        <v>6.4651512527231683E-2</v>
      </c>
      <c r="H356" s="37">
        <f t="shared" si="78"/>
        <v>0.41399226163622943</v>
      </c>
      <c r="I356" s="26" t="e">
        <f t="shared" si="81"/>
        <v>#DIV/0!</v>
      </c>
      <c r="J356" s="27">
        <f t="shared" si="74"/>
        <v>319148.73</v>
      </c>
      <c r="K356" s="26">
        <f t="shared" si="79"/>
        <v>100</v>
      </c>
      <c r="L356" s="27">
        <f t="shared" si="75"/>
        <v>0</v>
      </c>
      <c r="M356" s="26">
        <f t="shared" si="80"/>
        <v>100</v>
      </c>
      <c r="N356" s="27">
        <f t="shared" si="76"/>
        <v>0</v>
      </c>
    </row>
    <row r="357" spans="1:14" ht="36" hidden="1" outlineLevel="3">
      <c r="A357" s="29" t="s">
        <v>463</v>
      </c>
      <c r="B357" s="30" t="s">
        <v>460</v>
      </c>
      <c r="C357" s="25"/>
      <c r="D357" s="25">
        <v>3338.1</v>
      </c>
      <c r="E357" s="25">
        <v>173338.1</v>
      </c>
      <c r="F357" s="25">
        <v>173338.1</v>
      </c>
      <c r="G357" s="36">
        <f t="shared" si="77"/>
        <v>3.5113943093543064E-2</v>
      </c>
      <c r="H357" s="37">
        <f t="shared" si="78"/>
        <v>0.22485012566625884</v>
      </c>
      <c r="I357" s="26" t="e">
        <f t="shared" si="81"/>
        <v>#DIV/0!</v>
      </c>
      <c r="J357" s="27">
        <f t="shared" si="74"/>
        <v>173338.1</v>
      </c>
      <c r="K357" s="26">
        <f t="shared" si="79"/>
        <v>5192.7174140978404</v>
      </c>
      <c r="L357" s="27">
        <f t="shared" si="75"/>
        <v>170000</v>
      </c>
      <c r="M357" s="26">
        <f t="shared" si="80"/>
        <v>100</v>
      </c>
      <c r="N357" s="27">
        <f t="shared" si="76"/>
        <v>0</v>
      </c>
    </row>
    <row r="358" spans="1:14" ht="36" hidden="1" outlineLevel="7">
      <c r="A358" s="29" t="s">
        <v>463</v>
      </c>
      <c r="B358" s="30" t="s">
        <v>460</v>
      </c>
      <c r="C358" s="25"/>
      <c r="D358" s="25">
        <v>3338.1</v>
      </c>
      <c r="E358" s="25">
        <v>173338.1</v>
      </c>
      <c r="F358" s="25">
        <v>173338.1</v>
      </c>
      <c r="G358" s="36">
        <f t="shared" si="77"/>
        <v>3.5113943093543064E-2</v>
      </c>
      <c r="H358" s="37">
        <f t="shared" si="78"/>
        <v>0.22485012566625884</v>
      </c>
      <c r="I358" s="26" t="e">
        <f t="shared" si="81"/>
        <v>#DIV/0!</v>
      </c>
      <c r="J358" s="27">
        <f t="shared" si="74"/>
        <v>173338.1</v>
      </c>
      <c r="K358" s="26">
        <f t="shared" si="79"/>
        <v>5192.7174140978404</v>
      </c>
      <c r="L358" s="27">
        <f t="shared" si="75"/>
        <v>170000</v>
      </c>
      <c r="M358" s="26">
        <f t="shared" si="80"/>
        <v>100</v>
      </c>
      <c r="N358" s="27">
        <f t="shared" si="76"/>
        <v>0</v>
      </c>
    </row>
    <row r="359" spans="1:14" ht="111.75" customHeight="1" outlineLevel="1" collapsed="1">
      <c r="A359" s="29" t="s">
        <v>464</v>
      </c>
      <c r="B359" s="30" t="s">
        <v>465</v>
      </c>
      <c r="C359" s="25">
        <v>109830.03</v>
      </c>
      <c r="D359" s="25">
        <v>0</v>
      </c>
      <c r="E359" s="25">
        <v>0</v>
      </c>
      <c r="F359" s="25">
        <v>1651310.98</v>
      </c>
      <c r="G359" s="36">
        <f t="shared" si="77"/>
        <v>0.33451410729356568</v>
      </c>
      <c r="H359" s="37">
        <f t="shared" si="78"/>
        <v>2.1420419478872388</v>
      </c>
      <c r="I359" s="26">
        <f t="shared" si="81"/>
        <v>1503.5150040476178</v>
      </c>
      <c r="J359" s="27">
        <f t="shared" si="74"/>
        <v>1541480.95</v>
      </c>
      <c r="K359" s="26">
        <v>0</v>
      </c>
      <c r="L359" s="27">
        <f t="shared" si="75"/>
        <v>1651310.98</v>
      </c>
      <c r="M359" s="26">
        <v>0</v>
      </c>
      <c r="N359" s="27">
        <f t="shared" si="76"/>
        <v>1651310.98</v>
      </c>
    </row>
    <row r="360" spans="1:14" ht="120" hidden="1" outlineLevel="2">
      <c r="A360" s="29" t="s">
        <v>466</v>
      </c>
      <c r="B360" s="31" t="s">
        <v>467</v>
      </c>
      <c r="C360" s="25"/>
      <c r="D360" s="25">
        <v>0</v>
      </c>
      <c r="E360" s="25">
        <v>0</v>
      </c>
      <c r="F360" s="25">
        <v>1651310.98</v>
      </c>
      <c r="G360" s="36">
        <f t="shared" si="77"/>
        <v>0.33451410729356568</v>
      </c>
      <c r="H360" s="37">
        <f t="shared" si="78"/>
        <v>2.1420419478872388</v>
      </c>
      <c r="I360" s="26" t="e">
        <f t="shared" si="81"/>
        <v>#DIV/0!</v>
      </c>
      <c r="J360" s="27">
        <f t="shared" si="74"/>
        <v>1651310.98</v>
      </c>
      <c r="K360" s="26" t="e">
        <f>F360/D360*100</f>
        <v>#DIV/0!</v>
      </c>
      <c r="L360" s="27">
        <f t="shared" si="75"/>
        <v>1651310.98</v>
      </c>
      <c r="M360" s="26" t="e">
        <f>F360/E360*100</f>
        <v>#DIV/0!</v>
      </c>
      <c r="N360" s="27">
        <f t="shared" si="76"/>
        <v>1651310.98</v>
      </c>
    </row>
    <row r="361" spans="1:14" ht="108" hidden="1" outlineLevel="3">
      <c r="A361" s="29" t="s">
        <v>468</v>
      </c>
      <c r="B361" s="31" t="s">
        <v>469</v>
      </c>
      <c r="C361" s="25"/>
      <c r="D361" s="25">
        <v>0</v>
      </c>
      <c r="E361" s="25">
        <v>0</v>
      </c>
      <c r="F361" s="25">
        <v>1651310.98</v>
      </c>
      <c r="G361" s="36">
        <f t="shared" si="77"/>
        <v>0.33451410729356568</v>
      </c>
      <c r="H361" s="37">
        <f t="shared" si="78"/>
        <v>2.1420419478872388</v>
      </c>
      <c r="I361" s="26" t="e">
        <f t="shared" si="81"/>
        <v>#DIV/0!</v>
      </c>
      <c r="J361" s="27">
        <f t="shared" si="74"/>
        <v>1651310.98</v>
      </c>
      <c r="K361" s="26" t="e">
        <f>F361/D361*100</f>
        <v>#DIV/0!</v>
      </c>
      <c r="L361" s="27">
        <f t="shared" si="75"/>
        <v>1651310.98</v>
      </c>
      <c r="M361" s="26" t="e">
        <f>F361/E361*100</f>
        <v>#DIV/0!</v>
      </c>
      <c r="N361" s="27">
        <f t="shared" si="76"/>
        <v>1651310.98</v>
      </c>
    </row>
    <row r="362" spans="1:14" ht="48" hidden="1" outlineLevel="4">
      <c r="A362" s="29" t="s">
        <v>470</v>
      </c>
      <c r="B362" s="30" t="s">
        <v>471</v>
      </c>
      <c r="C362" s="25"/>
      <c r="D362" s="25">
        <v>0</v>
      </c>
      <c r="E362" s="25">
        <v>0</v>
      </c>
      <c r="F362" s="25">
        <v>1651310.98</v>
      </c>
      <c r="G362" s="36">
        <f t="shared" si="77"/>
        <v>0.33451410729356568</v>
      </c>
      <c r="H362" s="37">
        <f t="shared" si="78"/>
        <v>2.1420419478872388</v>
      </c>
      <c r="I362" s="26" t="e">
        <f t="shared" si="81"/>
        <v>#DIV/0!</v>
      </c>
      <c r="J362" s="27">
        <f t="shared" si="74"/>
        <v>1651310.98</v>
      </c>
      <c r="K362" s="26" t="e">
        <f>F362/D362*100</f>
        <v>#DIV/0!</v>
      </c>
      <c r="L362" s="27">
        <f t="shared" si="75"/>
        <v>1651310.98</v>
      </c>
      <c r="M362" s="26" t="e">
        <f>F362/E362*100</f>
        <v>#DIV/0!</v>
      </c>
      <c r="N362" s="27">
        <f t="shared" si="76"/>
        <v>1651310.98</v>
      </c>
    </row>
    <row r="363" spans="1:14" ht="48" hidden="1" outlineLevel="5">
      <c r="A363" s="29" t="s">
        <v>472</v>
      </c>
      <c r="B363" s="30" t="s">
        <v>473</v>
      </c>
      <c r="C363" s="25"/>
      <c r="D363" s="25">
        <v>0</v>
      </c>
      <c r="E363" s="25">
        <v>0</v>
      </c>
      <c r="F363" s="25">
        <v>1651310.98</v>
      </c>
      <c r="G363" s="36">
        <f t="shared" si="77"/>
        <v>0.33451410729356568</v>
      </c>
      <c r="H363" s="37">
        <f t="shared" si="78"/>
        <v>2.1420419478872388</v>
      </c>
      <c r="I363" s="26" t="e">
        <f t="shared" si="81"/>
        <v>#DIV/0!</v>
      </c>
      <c r="J363" s="27">
        <f t="shared" si="74"/>
        <v>1651310.98</v>
      </c>
      <c r="K363" s="26" t="e">
        <f>F363/D363*100</f>
        <v>#DIV/0!</v>
      </c>
      <c r="L363" s="27">
        <f t="shared" si="75"/>
        <v>1651310.98</v>
      </c>
      <c r="M363" s="26" t="e">
        <f>F363/E363*100</f>
        <v>#DIV/0!</v>
      </c>
      <c r="N363" s="27">
        <f t="shared" si="76"/>
        <v>1651310.98</v>
      </c>
    </row>
    <row r="364" spans="1:14" ht="48" hidden="1" outlineLevel="7">
      <c r="A364" s="29" t="s">
        <v>472</v>
      </c>
      <c r="B364" s="30" t="s">
        <v>473</v>
      </c>
      <c r="C364" s="25"/>
      <c r="D364" s="25">
        <v>0</v>
      </c>
      <c r="E364" s="25">
        <v>0</v>
      </c>
      <c r="F364" s="25">
        <v>1651310.98</v>
      </c>
      <c r="G364" s="36">
        <f t="shared" si="77"/>
        <v>0.33451410729356568</v>
      </c>
      <c r="H364" s="37">
        <f t="shared" si="78"/>
        <v>2.1420419478872388</v>
      </c>
      <c r="I364" s="26" t="e">
        <f t="shared" si="81"/>
        <v>#DIV/0!</v>
      </c>
      <c r="J364" s="27">
        <f t="shared" si="74"/>
        <v>1651310.98</v>
      </c>
      <c r="K364" s="26" t="e">
        <f>F364/D364*100</f>
        <v>#DIV/0!</v>
      </c>
      <c r="L364" s="27">
        <f t="shared" si="75"/>
        <v>1651310.98</v>
      </c>
      <c r="M364" s="26" t="e">
        <f>F364/E364*100</f>
        <v>#DIV/0!</v>
      </c>
      <c r="N364" s="27">
        <f t="shared" si="76"/>
        <v>1651310.98</v>
      </c>
    </row>
    <row r="365" spans="1:14" ht="72" outlineLevel="1" collapsed="1">
      <c r="A365" s="29" t="s">
        <v>474</v>
      </c>
      <c r="B365" s="30" t="s">
        <v>475</v>
      </c>
      <c r="C365" s="25">
        <v>-10491522.15</v>
      </c>
      <c r="D365" s="25">
        <v>0</v>
      </c>
      <c r="E365" s="25">
        <v>0</v>
      </c>
      <c r="F365" s="25">
        <v>-4416801.3</v>
      </c>
      <c r="G365" s="36">
        <f t="shared" si="77"/>
        <v>-0.89473294967284744</v>
      </c>
      <c r="H365" s="37">
        <f t="shared" si="78"/>
        <v>-5.7293712539129897</v>
      </c>
      <c r="I365" s="26">
        <f t="shared" si="81"/>
        <v>42.098765430333671</v>
      </c>
      <c r="J365" s="27">
        <f t="shared" si="74"/>
        <v>6074720.8500000006</v>
      </c>
      <c r="K365" s="26">
        <v>0</v>
      </c>
      <c r="L365" s="27">
        <f t="shared" si="75"/>
        <v>-4416801.3</v>
      </c>
      <c r="M365" s="26">
        <v>0</v>
      </c>
      <c r="N365" s="27">
        <f t="shared" si="76"/>
        <v>-4416801.3</v>
      </c>
    </row>
    <row r="366" spans="1:14" ht="63.75" hidden="1" outlineLevel="2">
      <c r="A366" s="7" t="s">
        <v>476</v>
      </c>
      <c r="B366" s="8" t="s">
        <v>477</v>
      </c>
      <c r="C366" s="8"/>
      <c r="D366" s="12">
        <v>0</v>
      </c>
      <c r="E366" s="12">
        <v>0</v>
      </c>
      <c r="F366" s="13">
        <v>-4416801.3</v>
      </c>
      <c r="G366" s="14"/>
      <c r="H366" s="14"/>
      <c r="I366" s="14"/>
      <c r="J366" s="14"/>
      <c r="K366" s="14"/>
      <c r="L366" s="14"/>
      <c r="M366" s="14"/>
      <c r="N366" s="14"/>
    </row>
    <row r="367" spans="1:14" ht="102" hidden="1" outlineLevel="3">
      <c r="A367" s="7" t="s">
        <v>478</v>
      </c>
      <c r="B367" s="8" t="s">
        <v>479</v>
      </c>
      <c r="C367" s="8"/>
      <c r="D367" s="12">
        <v>0</v>
      </c>
      <c r="E367" s="12">
        <v>0</v>
      </c>
      <c r="F367" s="13">
        <v>-900</v>
      </c>
      <c r="G367" s="14"/>
      <c r="H367" s="14"/>
      <c r="I367" s="14"/>
      <c r="J367" s="14"/>
      <c r="K367" s="14"/>
      <c r="L367" s="14"/>
      <c r="M367" s="14"/>
      <c r="N367" s="14"/>
    </row>
    <row r="368" spans="1:14" ht="89.25" hidden="1" outlineLevel="7">
      <c r="A368" s="9" t="s">
        <v>478</v>
      </c>
      <c r="B368" s="10" t="s">
        <v>479</v>
      </c>
      <c r="C368" s="10"/>
      <c r="D368" s="15">
        <v>0</v>
      </c>
      <c r="E368" s="15">
        <v>0</v>
      </c>
      <c r="F368" s="16">
        <v>-900</v>
      </c>
      <c r="G368" s="14"/>
      <c r="H368" s="14"/>
      <c r="I368" s="14"/>
      <c r="J368" s="14"/>
      <c r="K368" s="14"/>
      <c r="L368" s="14"/>
      <c r="M368" s="14"/>
      <c r="N368" s="14"/>
    </row>
    <row r="369" spans="1:14" ht="63.75" hidden="1" outlineLevel="3">
      <c r="A369" s="7" t="s">
        <v>480</v>
      </c>
      <c r="B369" s="8" t="s">
        <v>481</v>
      </c>
      <c r="C369" s="8"/>
      <c r="D369" s="12">
        <v>0</v>
      </c>
      <c r="E369" s="12">
        <v>0</v>
      </c>
      <c r="F369" s="13">
        <v>-4415901.3</v>
      </c>
      <c r="G369" s="14"/>
      <c r="H369" s="14"/>
      <c r="I369" s="14"/>
      <c r="J369" s="14"/>
      <c r="K369" s="14"/>
      <c r="L369" s="14"/>
      <c r="M369" s="14"/>
      <c r="N369" s="14"/>
    </row>
    <row r="370" spans="1:14" ht="63.75" hidden="1" outlineLevel="7">
      <c r="A370" s="9" t="s">
        <v>480</v>
      </c>
      <c r="B370" s="10" t="s">
        <v>481</v>
      </c>
      <c r="C370" s="10"/>
      <c r="D370" s="15">
        <v>0</v>
      </c>
      <c r="E370" s="15">
        <v>0</v>
      </c>
      <c r="F370" s="16">
        <v>-4415901.3</v>
      </c>
      <c r="G370" s="14"/>
      <c r="H370" s="14"/>
      <c r="I370" s="14"/>
      <c r="J370" s="14"/>
      <c r="K370" s="14"/>
      <c r="L370" s="14"/>
      <c r="M370" s="14"/>
      <c r="N370" s="14"/>
    </row>
  </sheetData>
  <mergeCells count="7">
    <mergeCell ref="A1:N4"/>
    <mergeCell ref="I10:J10"/>
    <mergeCell ref="K10:L10"/>
    <mergeCell ref="M10:N10"/>
    <mergeCell ref="A6:F6"/>
    <mergeCell ref="A8:F8"/>
    <mergeCell ref="A7:F7"/>
  </mergeCells>
  <pageMargins left="0.15748031496062992" right="0.19685039370078741" top="0.55118110236220474" bottom="0.35433070866141736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rep:2.51.0.168</dc:description>
  <cp:lastModifiedBy>ksv</cp:lastModifiedBy>
  <cp:lastPrinted>2021-01-15T10:14:53Z</cp:lastPrinted>
  <dcterms:created xsi:type="dcterms:W3CDTF">2021-01-15T05:45:05Z</dcterms:created>
  <dcterms:modified xsi:type="dcterms:W3CDTF">2021-02-16T10:43:57Z</dcterms:modified>
</cp:coreProperties>
</file>