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ДЧБ!$A$15</definedName>
    <definedName name="FIO" localSheetId="0">ДЧБ!$E$15</definedName>
    <definedName name="LAST_CELL" localSheetId="0">ДЧБ!$N$340</definedName>
    <definedName name="SIGN" localSheetId="0">ДЧБ!$A$15:$G$16</definedName>
    <definedName name="_xlnm.Print_Titles" localSheetId="0">ДЧБ!$4:$5</definedName>
  </definedNames>
  <calcPr calcId="124519"/>
</workbook>
</file>

<file path=xl/calcChain.xml><?xml version="1.0" encoding="utf-8"?>
<calcChain xmlns="http://schemas.openxmlformats.org/spreadsheetml/2006/main">
  <c r="O10" i="1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3"/>
  <c r="O64"/>
  <c r="O65"/>
  <c r="O66"/>
  <c r="O67"/>
  <c r="O68"/>
  <c r="O70"/>
  <c r="O71"/>
  <c r="O72"/>
  <c r="O73"/>
  <c r="O74"/>
  <c r="O75"/>
  <c r="O76"/>
  <c r="O77"/>
  <c r="O78"/>
  <c r="O79"/>
  <c r="O80"/>
  <c r="O81"/>
  <c r="O83"/>
  <c r="O84"/>
  <c r="O85"/>
  <c r="O86"/>
  <c r="O87"/>
  <c r="O88"/>
  <c r="O89"/>
  <c r="O90"/>
  <c r="O91"/>
  <c r="O92"/>
  <c r="O93"/>
  <c r="O94"/>
  <c r="O95"/>
  <c r="O96"/>
  <c r="O97"/>
  <c r="O98"/>
  <c r="O99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40"/>
  <c r="O141"/>
  <c r="O142"/>
  <c r="O144"/>
  <c r="O145"/>
  <c r="O146"/>
  <c r="O147"/>
  <c r="O148"/>
  <c r="O149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6"/>
  <c r="O207"/>
  <c r="O212"/>
  <c r="O213"/>
  <c r="O216"/>
  <c r="O217"/>
  <c r="O218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40"/>
  <c r="O241"/>
  <c r="O244"/>
  <c r="O247"/>
  <c r="O250"/>
  <c r="O251"/>
  <c r="O252"/>
  <c r="O253"/>
  <c r="O254"/>
  <c r="O255"/>
  <c r="O256"/>
  <c r="O257"/>
  <c r="O258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5"/>
  <c r="O306"/>
  <c r="O307"/>
  <c r="O311"/>
  <c r="O312"/>
  <c r="O313"/>
  <c r="O314"/>
  <c r="O317"/>
  <c r="O318"/>
  <c r="O319"/>
  <c r="O320"/>
  <c r="O321"/>
  <c r="O322"/>
  <c r="O323"/>
  <c r="O324"/>
  <c r="O325"/>
  <c r="O326"/>
  <c r="O327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5"/>
  <c r="N46"/>
  <c r="N47"/>
  <c r="N48"/>
  <c r="N49"/>
  <c r="N50"/>
  <c r="N51"/>
  <c r="N52"/>
  <c r="N53"/>
  <c r="N54"/>
  <c r="N55"/>
  <c r="N56"/>
  <c r="N57"/>
  <c r="N58"/>
  <c r="N59"/>
  <c r="N60"/>
  <c r="N61"/>
  <c r="N63"/>
  <c r="N64"/>
  <c r="N65"/>
  <c r="N66"/>
  <c r="N67"/>
  <c r="N68"/>
  <c r="N70"/>
  <c r="N71"/>
  <c r="N72"/>
  <c r="N73"/>
  <c r="N74"/>
  <c r="N75"/>
  <c r="N76"/>
  <c r="N77"/>
  <c r="N78"/>
  <c r="N79"/>
  <c r="N80"/>
  <c r="N81"/>
  <c r="N83"/>
  <c r="N84"/>
  <c r="N85"/>
  <c r="N86"/>
  <c r="N87"/>
  <c r="N88"/>
  <c r="N89"/>
  <c r="N90"/>
  <c r="N91"/>
  <c r="N92"/>
  <c r="N93"/>
  <c r="N94"/>
  <c r="N95"/>
  <c r="N96"/>
  <c r="N97"/>
  <c r="N98"/>
  <c r="N99"/>
  <c r="N103"/>
  <c r="N104"/>
  <c r="N105"/>
  <c r="N106"/>
  <c r="N107"/>
  <c r="N108"/>
  <c r="N109"/>
  <c r="N110"/>
  <c r="N111"/>
  <c r="N112"/>
  <c r="N113"/>
  <c r="N114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40"/>
  <c r="N141"/>
  <c r="N142"/>
  <c r="N144"/>
  <c r="N145"/>
  <c r="N146"/>
  <c r="N148"/>
  <c r="N149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12"/>
  <c r="N213"/>
  <c r="N216"/>
  <c r="N221"/>
  <c r="N222"/>
  <c r="N223"/>
  <c r="N225"/>
  <c r="N226"/>
  <c r="N228"/>
  <c r="N229"/>
  <c r="N231"/>
  <c r="N232"/>
  <c r="N233"/>
  <c r="N235"/>
  <c r="N236"/>
  <c r="N237"/>
  <c r="N262"/>
  <c r="N265"/>
  <c r="N268"/>
  <c r="N269"/>
  <c r="N271"/>
  <c r="N274"/>
  <c r="N276"/>
  <c r="N277"/>
  <c r="N278"/>
  <c r="N279"/>
  <c r="N280"/>
  <c r="N283"/>
  <c r="N284"/>
  <c r="N285"/>
  <c r="N286"/>
  <c r="N287"/>
  <c r="N288"/>
  <c r="N290"/>
  <c r="N291"/>
  <c r="N292"/>
  <c r="N294"/>
  <c r="N295"/>
  <c r="N297"/>
  <c r="N298"/>
  <c r="N299"/>
  <c r="N300"/>
  <c r="N301"/>
  <c r="N302"/>
  <c r="N305"/>
  <c r="N312"/>
  <c r="N317"/>
  <c r="N318"/>
  <c r="N319"/>
  <c r="N320"/>
  <c r="N322"/>
  <c r="N323"/>
  <c r="N324"/>
  <c r="N325"/>
  <c r="N326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3"/>
  <c r="M64"/>
  <c r="M65"/>
  <c r="M66"/>
  <c r="M67"/>
  <c r="M68"/>
  <c r="M70"/>
  <c r="M71"/>
  <c r="M72"/>
  <c r="M73"/>
  <c r="M74"/>
  <c r="M75"/>
  <c r="M76"/>
  <c r="M77"/>
  <c r="M78"/>
  <c r="M79"/>
  <c r="M80"/>
  <c r="M81"/>
  <c r="M83"/>
  <c r="M84"/>
  <c r="M85"/>
  <c r="M86"/>
  <c r="M87"/>
  <c r="M88"/>
  <c r="M89"/>
  <c r="M90"/>
  <c r="M91"/>
  <c r="M92"/>
  <c r="M93"/>
  <c r="M94"/>
  <c r="M95"/>
  <c r="M96"/>
  <c r="M97"/>
  <c r="M98"/>
  <c r="M99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40"/>
  <c r="M141"/>
  <c r="M142"/>
  <c r="M144"/>
  <c r="M145"/>
  <c r="M146"/>
  <c r="M147"/>
  <c r="M148"/>
  <c r="M149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6"/>
  <c r="M207"/>
  <c r="M212"/>
  <c r="M213"/>
  <c r="M216"/>
  <c r="M217"/>
  <c r="M218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40"/>
  <c r="M241"/>
  <c r="M244"/>
  <c r="M247"/>
  <c r="M250"/>
  <c r="M251"/>
  <c r="M252"/>
  <c r="M253"/>
  <c r="M254"/>
  <c r="M255"/>
  <c r="M256"/>
  <c r="M257"/>
  <c r="M258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5"/>
  <c r="M306"/>
  <c r="M307"/>
  <c r="M311"/>
  <c r="M312"/>
  <c r="M313"/>
  <c r="M314"/>
  <c r="M317"/>
  <c r="M318"/>
  <c r="M319"/>
  <c r="M320"/>
  <c r="M321"/>
  <c r="M322"/>
  <c r="M323"/>
  <c r="M324"/>
  <c r="M325"/>
  <c r="M326"/>
  <c r="M327"/>
  <c r="L280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5"/>
  <c r="L46"/>
  <c r="L47"/>
  <c r="L48"/>
  <c r="L49"/>
  <c r="L50"/>
  <c r="L51"/>
  <c r="L52"/>
  <c r="L53"/>
  <c r="L54"/>
  <c r="L55"/>
  <c r="L56"/>
  <c r="L57"/>
  <c r="L58"/>
  <c r="L59"/>
  <c r="L60"/>
  <c r="L61"/>
  <c r="L63"/>
  <c r="L64"/>
  <c r="L65"/>
  <c r="L66"/>
  <c r="L67"/>
  <c r="L68"/>
  <c r="L70"/>
  <c r="L71"/>
  <c r="L72"/>
  <c r="L73"/>
  <c r="L74"/>
  <c r="L75"/>
  <c r="L76"/>
  <c r="L77"/>
  <c r="L78"/>
  <c r="L79"/>
  <c r="L80"/>
  <c r="L81"/>
  <c r="L83"/>
  <c r="L84"/>
  <c r="L85"/>
  <c r="L86"/>
  <c r="L87"/>
  <c r="L88"/>
  <c r="L89"/>
  <c r="L90"/>
  <c r="L91"/>
  <c r="L92"/>
  <c r="L93"/>
  <c r="L94"/>
  <c r="L95"/>
  <c r="L96"/>
  <c r="L97"/>
  <c r="L98"/>
  <c r="L99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40"/>
  <c r="L141"/>
  <c r="L142"/>
  <c r="L144"/>
  <c r="L145"/>
  <c r="L146"/>
  <c r="L148"/>
  <c r="L149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12"/>
  <c r="L213"/>
  <c r="L216"/>
  <c r="L217"/>
  <c r="L218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40"/>
  <c r="L241"/>
  <c r="L244"/>
  <c r="L247"/>
  <c r="L250"/>
  <c r="L251"/>
  <c r="L252"/>
  <c r="L253"/>
  <c r="L254"/>
  <c r="L255"/>
  <c r="L256"/>
  <c r="L257"/>
  <c r="L258"/>
  <c r="L262"/>
  <c r="L263"/>
  <c r="L264"/>
  <c r="L265"/>
  <c r="L267"/>
  <c r="L268"/>
  <c r="L269"/>
  <c r="L270"/>
  <c r="L271"/>
  <c r="L272"/>
  <c r="L273"/>
  <c r="L274"/>
  <c r="L275"/>
  <c r="L276"/>
  <c r="L277"/>
  <c r="L278"/>
  <c r="L279"/>
  <c r="L282"/>
  <c r="L283"/>
  <c r="L284"/>
  <c r="L285"/>
  <c r="L286"/>
  <c r="L287"/>
  <c r="L288"/>
  <c r="L289"/>
  <c r="L290"/>
  <c r="L291"/>
  <c r="L292"/>
  <c r="L293"/>
  <c r="L294"/>
  <c r="L295"/>
  <c r="L297"/>
  <c r="L298"/>
  <c r="L299"/>
  <c r="L300"/>
  <c r="L301"/>
  <c r="L302"/>
  <c r="L305"/>
  <c r="L306"/>
  <c r="L311"/>
  <c r="L312"/>
  <c r="L313"/>
  <c r="L314"/>
  <c r="L317"/>
  <c r="L318"/>
  <c r="L319"/>
  <c r="L320"/>
  <c r="L322"/>
  <c r="L323"/>
  <c r="L324"/>
  <c r="L325"/>
  <c r="L326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3"/>
  <c r="K64"/>
  <c r="K65"/>
  <c r="K66"/>
  <c r="K67"/>
  <c r="K68"/>
  <c r="K70"/>
  <c r="K71"/>
  <c r="K72"/>
  <c r="K73"/>
  <c r="K74"/>
  <c r="K75"/>
  <c r="K76"/>
  <c r="K77"/>
  <c r="K78"/>
  <c r="K79"/>
  <c r="K80"/>
  <c r="K81"/>
  <c r="K83"/>
  <c r="K84"/>
  <c r="K85"/>
  <c r="K86"/>
  <c r="K87"/>
  <c r="K88"/>
  <c r="K89"/>
  <c r="K90"/>
  <c r="K91"/>
  <c r="K92"/>
  <c r="K93"/>
  <c r="K94"/>
  <c r="K95"/>
  <c r="K96"/>
  <c r="K97"/>
  <c r="K98"/>
  <c r="K99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40"/>
  <c r="K141"/>
  <c r="K142"/>
  <c r="K144"/>
  <c r="K145"/>
  <c r="K146"/>
  <c r="K147"/>
  <c r="K148"/>
  <c r="K149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6"/>
  <c r="K207"/>
  <c r="K212"/>
  <c r="K213"/>
  <c r="K216"/>
  <c r="K217"/>
  <c r="K218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40"/>
  <c r="K241"/>
  <c r="K244"/>
  <c r="K247"/>
  <c r="K250"/>
  <c r="K251"/>
  <c r="K252"/>
  <c r="K253"/>
  <c r="K254"/>
  <c r="K255"/>
  <c r="K256"/>
  <c r="K257"/>
  <c r="K258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5"/>
  <c r="K306"/>
  <c r="K307"/>
  <c r="K311"/>
  <c r="K312"/>
  <c r="K313"/>
  <c r="K314"/>
  <c r="K317"/>
  <c r="K318"/>
  <c r="K319"/>
  <c r="K320"/>
  <c r="K321"/>
  <c r="K322"/>
  <c r="K323"/>
  <c r="K324"/>
  <c r="K325"/>
  <c r="K326"/>
  <c r="K327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5"/>
  <c r="J46"/>
  <c r="J47"/>
  <c r="J48"/>
  <c r="J49"/>
  <c r="J50"/>
  <c r="J51"/>
  <c r="J52"/>
  <c r="J53"/>
  <c r="J54"/>
  <c r="J55"/>
  <c r="J56"/>
  <c r="J57"/>
  <c r="J58"/>
  <c r="J59"/>
  <c r="J60"/>
  <c r="J61"/>
  <c r="J63"/>
  <c r="J64"/>
  <c r="J65"/>
  <c r="J66"/>
  <c r="J67"/>
  <c r="J68"/>
  <c r="J70"/>
  <c r="J71"/>
  <c r="J72"/>
  <c r="J73"/>
  <c r="J74"/>
  <c r="J75"/>
  <c r="J76"/>
  <c r="J77"/>
  <c r="J78"/>
  <c r="J79"/>
  <c r="J80"/>
  <c r="J81"/>
  <c r="J83"/>
  <c r="J84"/>
  <c r="J85"/>
  <c r="J86"/>
  <c r="J87"/>
  <c r="J88"/>
  <c r="J89"/>
  <c r="J90"/>
  <c r="J91"/>
  <c r="J92"/>
  <c r="J93"/>
  <c r="J94"/>
  <c r="J95"/>
  <c r="J96"/>
  <c r="J97"/>
  <c r="J98"/>
  <c r="J99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40"/>
  <c r="J141"/>
  <c r="J142"/>
  <c r="J144"/>
  <c r="J145"/>
  <c r="J146"/>
  <c r="J148"/>
  <c r="J149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12"/>
  <c r="J213"/>
  <c r="J216"/>
  <c r="J220"/>
  <c r="J221"/>
  <c r="J222"/>
  <c r="J223"/>
  <c r="J225"/>
  <c r="J226"/>
  <c r="J228"/>
  <c r="J229"/>
  <c r="J231"/>
  <c r="J232"/>
  <c r="J233"/>
  <c r="J234"/>
  <c r="J235"/>
  <c r="J236"/>
  <c r="J237"/>
  <c r="J240"/>
  <c r="J241"/>
  <c r="J244"/>
  <c r="J247"/>
  <c r="J250"/>
  <c r="J252"/>
  <c r="J253"/>
  <c r="J254"/>
  <c r="J256"/>
  <c r="J262"/>
  <c r="J263"/>
  <c r="J264"/>
  <c r="J265"/>
  <c r="J268"/>
  <c r="J270"/>
  <c r="J271"/>
  <c r="J272"/>
  <c r="J273"/>
  <c r="J274"/>
  <c r="J275"/>
  <c r="J276"/>
  <c r="J277"/>
  <c r="J278"/>
  <c r="J279"/>
  <c r="J280"/>
  <c r="J282"/>
  <c r="J283"/>
  <c r="J284"/>
  <c r="J285"/>
  <c r="J286"/>
  <c r="J287"/>
  <c r="J288"/>
  <c r="J289"/>
  <c r="J290"/>
  <c r="J291"/>
  <c r="J292"/>
  <c r="J294"/>
  <c r="J295"/>
  <c r="J296"/>
  <c r="J297"/>
  <c r="J298"/>
  <c r="J299"/>
  <c r="J300"/>
  <c r="J301"/>
  <c r="J302"/>
  <c r="J305"/>
  <c r="J306"/>
  <c r="J307"/>
  <c r="J314"/>
  <c r="J317"/>
  <c r="J318"/>
  <c r="J319"/>
  <c r="J320"/>
  <c r="J322"/>
  <c r="J323"/>
  <c r="J324"/>
  <c r="J325"/>
  <c r="J326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3"/>
  <c r="I64"/>
  <c r="I65"/>
  <c r="I66"/>
  <c r="I67"/>
  <c r="I68"/>
  <c r="I70"/>
  <c r="I71"/>
  <c r="I72"/>
  <c r="I73"/>
  <c r="I74"/>
  <c r="I75"/>
  <c r="I76"/>
  <c r="I77"/>
  <c r="I78"/>
  <c r="I79"/>
  <c r="I80"/>
  <c r="I81"/>
  <c r="I83"/>
  <c r="I84"/>
  <c r="I85"/>
  <c r="I86"/>
  <c r="I87"/>
  <c r="I88"/>
  <c r="I89"/>
  <c r="I90"/>
  <c r="I91"/>
  <c r="I92"/>
  <c r="I93"/>
  <c r="I94"/>
  <c r="I95"/>
  <c r="I96"/>
  <c r="I97"/>
  <c r="I98"/>
  <c r="I99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40"/>
  <c r="I141"/>
  <c r="I142"/>
  <c r="I144"/>
  <c r="I145"/>
  <c r="I146"/>
  <c r="I147"/>
  <c r="I148"/>
  <c r="I149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6"/>
  <c r="I207"/>
  <c r="I212"/>
  <c r="I213"/>
  <c r="I216"/>
  <c r="I217"/>
  <c r="I218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40"/>
  <c r="I241"/>
  <c r="I244"/>
  <c r="I247"/>
  <c r="I250"/>
  <c r="I251"/>
  <c r="I252"/>
  <c r="I253"/>
  <c r="I254"/>
  <c r="I255"/>
  <c r="I256"/>
  <c r="I257"/>
  <c r="I258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5"/>
  <c r="I306"/>
  <c r="I307"/>
  <c r="I311"/>
  <c r="I312"/>
  <c r="I313"/>
  <c r="I314"/>
  <c r="I317"/>
  <c r="I318"/>
  <c r="I319"/>
  <c r="I320"/>
  <c r="I321"/>
  <c r="I322"/>
  <c r="I323"/>
  <c r="I324"/>
  <c r="I325"/>
  <c r="I326"/>
  <c r="I327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3"/>
  <c r="H64"/>
  <c r="H65"/>
  <c r="H66"/>
  <c r="H67"/>
  <c r="H68"/>
  <c r="H70"/>
  <c r="H71"/>
  <c r="H72"/>
  <c r="H73"/>
  <c r="H74"/>
  <c r="H75"/>
  <c r="H76"/>
  <c r="H77"/>
  <c r="H78"/>
  <c r="H79"/>
  <c r="H80"/>
  <c r="H81"/>
  <c r="H83"/>
  <c r="H84"/>
  <c r="H85"/>
  <c r="H86"/>
  <c r="H87"/>
  <c r="H88"/>
  <c r="H89"/>
  <c r="H90"/>
  <c r="H91"/>
  <c r="H92"/>
  <c r="H93"/>
  <c r="H94"/>
  <c r="H95"/>
  <c r="H96"/>
  <c r="H97"/>
  <c r="H98"/>
  <c r="H99"/>
  <c r="H103"/>
  <c r="H104"/>
  <c r="H105"/>
  <c r="H107"/>
  <c r="H108"/>
  <c r="H109"/>
  <c r="H110"/>
  <c r="H111"/>
  <c r="H112"/>
  <c r="H113"/>
  <c r="H114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40"/>
  <c r="H141"/>
  <c r="H142"/>
  <c r="H144"/>
  <c r="H145"/>
  <c r="H146"/>
  <c r="H147"/>
  <c r="H148"/>
  <c r="H149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6"/>
  <c r="H207"/>
  <c r="H212"/>
  <c r="H213"/>
  <c r="H221"/>
  <c r="H222"/>
  <c r="H223"/>
  <c r="H225"/>
  <c r="H226"/>
  <c r="H228"/>
  <c r="H229"/>
  <c r="H231"/>
  <c r="H232"/>
  <c r="H233"/>
  <c r="H235"/>
  <c r="H236"/>
  <c r="H237"/>
  <c r="H250"/>
  <c r="H252"/>
  <c r="H261"/>
  <c r="H262"/>
  <c r="H263"/>
  <c r="H265"/>
  <c r="H266"/>
  <c r="H268"/>
  <c r="H269"/>
  <c r="H270"/>
  <c r="H271"/>
  <c r="H272"/>
  <c r="H273"/>
  <c r="H274"/>
  <c r="H276"/>
  <c r="H277"/>
  <c r="H278"/>
  <c r="H279"/>
  <c r="H280"/>
  <c r="H281"/>
  <c r="H282"/>
  <c r="H283"/>
  <c r="H284"/>
  <c r="H285"/>
  <c r="H286"/>
  <c r="H287"/>
  <c r="H288"/>
  <c r="H290"/>
  <c r="H291"/>
  <c r="H292"/>
  <c r="H294"/>
  <c r="H295"/>
  <c r="H297"/>
  <c r="H298"/>
  <c r="H299"/>
  <c r="H300"/>
  <c r="H301"/>
  <c r="H302"/>
  <c r="H305"/>
  <c r="H317"/>
  <c r="H318"/>
  <c r="H319"/>
  <c r="H320"/>
  <c r="H321"/>
  <c r="H322"/>
  <c r="H323"/>
  <c r="H324"/>
  <c r="H325"/>
  <c r="H326"/>
  <c r="H327"/>
  <c r="D316"/>
  <c r="D315" s="1"/>
  <c r="E316"/>
  <c r="E315" s="1"/>
  <c r="F316"/>
  <c r="F315" s="1"/>
  <c r="G316"/>
  <c r="C316"/>
  <c r="C315" s="1"/>
  <c r="C309"/>
  <c r="C308" s="1"/>
  <c r="D310"/>
  <c r="D309" s="1"/>
  <c r="D308" s="1"/>
  <c r="E310"/>
  <c r="E309" s="1"/>
  <c r="E308" s="1"/>
  <c r="F310"/>
  <c r="F309" s="1"/>
  <c r="F308" s="1"/>
  <c r="G310"/>
  <c r="C310"/>
  <c r="E303"/>
  <c r="D304"/>
  <c r="D303" s="1"/>
  <c r="E304"/>
  <c r="F304"/>
  <c r="F303" s="1"/>
  <c r="G304"/>
  <c r="C304"/>
  <c r="C303" s="1"/>
  <c r="C261"/>
  <c r="C260" s="1"/>
  <c r="D261"/>
  <c r="D260" s="1"/>
  <c r="D259" s="1"/>
  <c r="E261"/>
  <c r="E260" s="1"/>
  <c r="F261"/>
  <c r="F260" s="1"/>
  <c r="F259" s="1"/>
  <c r="G261"/>
  <c r="D249"/>
  <c r="D248" s="1"/>
  <c r="E249"/>
  <c r="E248" s="1"/>
  <c r="F249"/>
  <c r="F248" s="1"/>
  <c r="G249"/>
  <c r="C249"/>
  <c r="C248" s="1"/>
  <c r="D246"/>
  <c r="D245" s="1"/>
  <c r="E246"/>
  <c r="E245" s="1"/>
  <c r="F246"/>
  <c r="F245" s="1"/>
  <c r="G246"/>
  <c r="C246"/>
  <c r="C245" s="1"/>
  <c r="D243"/>
  <c r="D242" s="1"/>
  <c r="E243"/>
  <c r="E242" s="1"/>
  <c r="F243"/>
  <c r="F242" s="1"/>
  <c r="G243"/>
  <c r="C243"/>
  <c r="C242" s="1"/>
  <c r="D239"/>
  <c r="D238" s="1"/>
  <c r="E239"/>
  <c r="E238" s="1"/>
  <c r="F239"/>
  <c r="F238" s="1"/>
  <c r="G239"/>
  <c r="C239"/>
  <c r="C238" s="1"/>
  <c r="D215"/>
  <c r="D214" s="1"/>
  <c r="E215"/>
  <c r="E214" s="1"/>
  <c r="F215"/>
  <c r="F214" s="1"/>
  <c r="G215"/>
  <c r="C215"/>
  <c r="C214" s="1"/>
  <c r="D211"/>
  <c r="E211"/>
  <c r="F211"/>
  <c r="G211"/>
  <c r="C211"/>
  <c r="D139"/>
  <c r="E139"/>
  <c r="F139"/>
  <c r="G139"/>
  <c r="C139"/>
  <c r="D143"/>
  <c r="E143"/>
  <c r="F143"/>
  <c r="G143"/>
  <c r="H143" s="1"/>
  <c r="C143"/>
  <c r="D150"/>
  <c r="E150"/>
  <c r="F150"/>
  <c r="G150"/>
  <c r="C150"/>
  <c r="D205"/>
  <c r="E205"/>
  <c r="F205"/>
  <c r="G205"/>
  <c r="I205" s="1"/>
  <c r="C205"/>
  <c r="D102"/>
  <c r="D101" s="1"/>
  <c r="E102"/>
  <c r="E101" s="1"/>
  <c r="F102"/>
  <c r="F101" s="1"/>
  <c r="G102"/>
  <c r="C102"/>
  <c r="C101" s="1"/>
  <c r="D69"/>
  <c r="E69"/>
  <c r="F69"/>
  <c r="G69"/>
  <c r="H69" s="1"/>
  <c r="C69"/>
  <c r="D82"/>
  <c r="E82"/>
  <c r="F82"/>
  <c r="G82"/>
  <c r="C82"/>
  <c r="D43"/>
  <c r="E43"/>
  <c r="F43"/>
  <c r="G43"/>
  <c r="C43"/>
  <c r="D9"/>
  <c r="E9"/>
  <c r="F9"/>
  <c r="G9"/>
  <c r="C9"/>
  <c r="O43" l="1"/>
  <c r="N43"/>
  <c r="M43"/>
  <c r="K43"/>
  <c r="I43"/>
  <c r="L43"/>
  <c r="J43"/>
  <c r="O211"/>
  <c r="M211"/>
  <c r="L211"/>
  <c r="N211"/>
  <c r="K211"/>
  <c r="J211"/>
  <c r="G238"/>
  <c r="O239"/>
  <c r="M239"/>
  <c r="L239"/>
  <c r="K239"/>
  <c r="J239"/>
  <c r="G245"/>
  <c r="O246"/>
  <c r="M246"/>
  <c r="J246"/>
  <c r="L246"/>
  <c r="K246"/>
  <c r="I246"/>
  <c r="G309"/>
  <c r="N310"/>
  <c r="L310"/>
  <c r="O310"/>
  <c r="M310"/>
  <c r="K310"/>
  <c r="J310"/>
  <c r="O9"/>
  <c r="N9"/>
  <c r="M9"/>
  <c r="K9"/>
  <c r="I9"/>
  <c r="L9"/>
  <c r="J9"/>
  <c r="N82"/>
  <c r="K82"/>
  <c r="L82"/>
  <c r="O82"/>
  <c r="M82"/>
  <c r="J82"/>
  <c r="I82"/>
  <c r="F62"/>
  <c r="G101"/>
  <c r="N102"/>
  <c r="O102"/>
  <c r="M102"/>
  <c r="L102"/>
  <c r="K102"/>
  <c r="J102"/>
  <c r="I102"/>
  <c r="E100"/>
  <c r="N150"/>
  <c r="L150"/>
  <c r="O150"/>
  <c r="M150"/>
  <c r="J150"/>
  <c r="K150"/>
  <c r="I150"/>
  <c r="G138"/>
  <c r="O139"/>
  <c r="N139"/>
  <c r="M139"/>
  <c r="L139"/>
  <c r="K139"/>
  <c r="J139"/>
  <c r="E138"/>
  <c r="C210"/>
  <c r="F210"/>
  <c r="D210"/>
  <c r="G214"/>
  <c r="O215"/>
  <c r="M215"/>
  <c r="L215"/>
  <c r="K215"/>
  <c r="J215"/>
  <c r="N215"/>
  <c r="C219"/>
  <c r="F219"/>
  <c r="D219"/>
  <c r="G242"/>
  <c r="O243"/>
  <c r="M243"/>
  <c r="L243"/>
  <c r="K243"/>
  <c r="J243"/>
  <c r="G248"/>
  <c r="O249"/>
  <c r="M249"/>
  <c r="L249"/>
  <c r="K249"/>
  <c r="J249"/>
  <c r="G260"/>
  <c r="O261"/>
  <c r="N261"/>
  <c r="M261"/>
  <c r="L261"/>
  <c r="K261"/>
  <c r="J261"/>
  <c r="E259"/>
  <c r="C259"/>
  <c r="N304"/>
  <c r="O304"/>
  <c r="M304"/>
  <c r="L304"/>
  <c r="K304"/>
  <c r="J304"/>
  <c r="G303"/>
  <c r="H304"/>
  <c r="H249"/>
  <c r="H211"/>
  <c r="H205"/>
  <c r="H139"/>
  <c r="H43"/>
  <c r="H9"/>
  <c r="I261"/>
  <c r="I249"/>
  <c r="I239"/>
  <c r="I211"/>
  <c r="O69"/>
  <c r="M69"/>
  <c r="L69"/>
  <c r="N69"/>
  <c r="J69"/>
  <c r="I69"/>
  <c r="K69"/>
  <c r="O205"/>
  <c r="M205"/>
  <c r="K205"/>
  <c r="O143"/>
  <c r="N143"/>
  <c r="M143"/>
  <c r="L143"/>
  <c r="K143"/>
  <c r="J143"/>
  <c r="G315"/>
  <c r="L316"/>
  <c r="O316"/>
  <c r="M316"/>
  <c r="J316"/>
  <c r="N316"/>
  <c r="K316"/>
  <c r="H316"/>
  <c r="H150"/>
  <c r="H102"/>
  <c r="H82"/>
  <c r="I316"/>
  <c r="I310"/>
  <c r="I304"/>
  <c r="I243"/>
  <c r="I215"/>
  <c r="I143"/>
  <c r="I139"/>
  <c r="E62"/>
  <c r="E8" s="1"/>
  <c r="E7" s="1"/>
  <c r="D100"/>
  <c r="C138"/>
  <c r="C100" s="1"/>
  <c r="F138"/>
  <c r="F100" s="1"/>
  <c r="D138"/>
  <c r="G210"/>
  <c r="G219"/>
  <c r="E219"/>
  <c r="E210"/>
  <c r="F8"/>
  <c r="G62"/>
  <c r="C62"/>
  <c r="D62"/>
  <c r="D8" s="1"/>
  <c r="C8"/>
  <c r="C7" l="1"/>
  <c r="N210"/>
  <c r="O210"/>
  <c r="M210"/>
  <c r="L210"/>
  <c r="K210"/>
  <c r="J210"/>
  <c r="I210"/>
  <c r="H210"/>
  <c r="O315"/>
  <c r="N315"/>
  <c r="M315"/>
  <c r="K315"/>
  <c r="L315"/>
  <c r="J315"/>
  <c r="I315"/>
  <c r="H315"/>
  <c r="O303"/>
  <c r="M303"/>
  <c r="L303"/>
  <c r="K303"/>
  <c r="J303"/>
  <c r="N303"/>
  <c r="H303"/>
  <c r="I303"/>
  <c r="C209"/>
  <c r="C208" s="1"/>
  <c r="O138"/>
  <c r="M138"/>
  <c r="N138"/>
  <c r="L138"/>
  <c r="K138"/>
  <c r="J138"/>
  <c r="I138"/>
  <c r="H138"/>
  <c r="G100"/>
  <c r="O101"/>
  <c r="M101"/>
  <c r="L101"/>
  <c r="N101"/>
  <c r="K101"/>
  <c r="J101"/>
  <c r="I101"/>
  <c r="H101"/>
  <c r="G308"/>
  <c r="O309"/>
  <c r="M309"/>
  <c r="L309"/>
  <c r="K309"/>
  <c r="J309"/>
  <c r="N309"/>
  <c r="I309"/>
  <c r="G8"/>
  <c r="N62"/>
  <c r="K62"/>
  <c r="O62"/>
  <c r="M62"/>
  <c r="L62"/>
  <c r="J62"/>
  <c r="I62"/>
  <c r="H62"/>
  <c r="O219"/>
  <c r="M219"/>
  <c r="L219"/>
  <c r="K219"/>
  <c r="J219"/>
  <c r="I219"/>
  <c r="H219"/>
  <c r="G259"/>
  <c r="O260"/>
  <c r="N260"/>
  <c r="M260"/>
  <c r="J260"/>
  <c r="L260"/>
  <c r="K260"/>
  <c r="I260"/>
  <c r="H260"/>
  <c r="O248"/>
  <c r="M248"/>
  <c r="J248"/>
  <c r="L248"/>
  <c r="K248"/>
  <c r="I248"/>
  <c r="H248"/>
  <c r="O242"/>
  <c r="M242"/>
  <c r="J242"/>
  <c r="L242"/>
  <c r="K242"/>
  <c r="I242"/>
  <c r="N214"/>
  <c r="L214"/>
  <c r="O214"/>
  <c r="M214"/>
  <c r="K214"/>
  <c r="J214"/>
  <c r="I214"/>
  <c r="F209"/>
  <c r="F208" s="1"/>
  <c r="O245"/>
  <c r="M245"/>
  <c r="L245"/>
  <c r="K245"/>
  <c r="J245"/>
  <c r="I245"/>
  <c r="L238"/>
  <c r="J238"/>
  <c r="O238"/>
  <c r="M238"/>
  <c r="K238"/>
  <c r="I238"/>
  <c r="D209"/>
  <c r="D208" s="1"/>
  <c r="F7"/>
  <c r="E209"/>
  <c r="E208" s="1"/>
  <c r="E6" s="1"/>
  <c r="D7"/>
  <c r="F6" l="1"/>
  <c r="O259"/>
  <c r="N259"/>
  <c r="M259"/>
  <c r="L259"/>
  <c r="K259"/>
  <c r="J259"/>
  <c r="H259"/>
  <c r="I259"/>
  <c r="G7"/>
  <c r="L8"/>
  <c r="K8"/>
  <c r="O8"/>
  <c r="M8"/>
  <c r="J8"/>
  <c r="N8"/>
  <c r="I8"/>
  <c r="H8"/>
  <c r="N308"/>
  <c r="L308"/>
  <c r="O308"/>
  <c r="M308"/>
  <c r="K308"/>
  <c r="J308"/>
  <c r="I308"/>
  <c r="C6"/>
  <c r="D6"/>
  <c r="N100"/>
  <c r="L100"/>
  <c r="O100"/>
  <c r="M100"/>
  <c r="K100"/>
  <c r="J100"/>
  <c r="I100"/>
  <c r="H100"/>
  <c r="G209"/>
  <c r="G208" l="1"/>
  <c r="O209"/>
  <c r="M209"/>
  <c r="L209"/>
  <c r="K209"/>
  <c r="J209"/>
  <c r="N209"/>
  <c r="I209"/>
  <c r="H209"/>
  <c r="O7"/>
  <c r="N7"/>
  <c r="M7"/>
  <c r="L7"/>
  <c r="I7"/>
  <c r="K7"/>
  <c r="J7"/>
  <c r="H7"/>
  <c r="N208" l="1"/>
  <c r="L208"/>
  <c r="O208"/>
  <c r="M208"/>
  <c r="K208"/>
  <c r="J208"/>
  <c r="I208"/>
  <c r="H208"/>
  <c r="G6"/>
  <c r="L6" l="1"/>
  <c r="O6"/>
  <c r="M6"/>
  <c r="K6"/>
  <c r="N6"/>
  <c r="J6"/>
  <c r="I6"/>
  <c r="H6"/>
</calcChain>
</file>

<file path=xl/sharedStrings.xml><?xml version="1.0" encoding="utf-8"?>
<sst xmlns="http://schemas.openxmlformats.org/spreadsheetml/2006/main" count="669" uniqueCount="456">
  <si>
    <t>КВД</t>
  </si>
  <si>
    <t>Наименование КВД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</si>
  <si>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</si>
  <si>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</si>
  <si>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</si>
  <si>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</si>
  <si>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</si>
  <si>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</si>
  <si>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</si>
  <si>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</si>
  <si>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</si>
  <si>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</si>
  <si>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Не указан</t>
  </si>
  <si>
    <t>Субсидия на реализацию мероприятий в сфере молодежной политики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</si>
  <si>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</si>
  <si>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</si>
  <si>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</si>
  <si>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</si>
  <si>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</si>
  <si>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</si>
  <si>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</si>
  <si>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</si>
  <si>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</si>
  <si>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</si>
  <si>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</si>
  <si>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</si>
  <si>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</si>
  <si>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</si>
  <si>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</si>
  <si>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</si>
  <si>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</si>
  <si>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</si>
  <si>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</si>
  <si>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</si>
  <si>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</si>
  <si>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</si>
  <si>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</si>
  <si>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</si>
  <si>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</si>
  <si>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</si>
  <si>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</si>
  <si>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</si>
  <si>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</si>
  <si>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</si>
  <si>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</si>
  <si>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</si>
  <si>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</si>
  <si>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</si>
  <si>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</si>
  <si>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</si>
  <si>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</si>
  <si>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</si>
  <si>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</si>
  <si>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</si>
  <si>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</si>
  <si>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</si>
  <si>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</si>
  <si>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</si>
  <si>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</si>
  <si>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</si>
  <si>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</si>
  <si>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</si>
  <si>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</si>
  <si>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</si>
  <si>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</si>
  <si>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</si>
  <si>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</si>
  <si>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</si>
  <si>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</si>
  <si>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</si>
  <si>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</si>
  <si>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</si>
  <si>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</si>
  <si>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</si>
  <si>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</si>
  <si>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</si>
  <si>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</si>
  <si>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</si>
  <si>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</si>
  <si>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</si>
  <si>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</si>
  <si>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</si>
  <si>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</si>
  <si>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</si>
  <si>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10604000020000110</t>
  </si>
  <si>
    <t>Транспортный налог</t>
  </si>
  <si>
    <t>10604011020000110</t>
  </si>
  <si>
    <t>Транспортный налог с организаций</t>
  </si>
  <si>
    <t>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</si>
  <si>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</si>
  <si>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10604011022100110</t>
  </si>
  <si>
    <t>Транспортный налог с организаций (пени по соответствующему платежу)</t>
  </si>
  <si>
    <t>10604011023000110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</si>
  <si>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</si>
  <si>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10604012020000110</t>
  </si>
  <si>
    <t>Транспортный налог с физических лиц</t>
  </si>
  <si>
    <t>10604012021000110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</si>
  <si>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</si>
  <si>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10604012022100110</t>
  </si>
  <si>
    <t>Транспортный налог с физических лиц (пени по соответствующему платежу)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</si>
  <si>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</si>
  <si>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</si>
  <si>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</si>
  <si>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</si>
  <si>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</si>
  <si>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</si>
  <si>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</si>
  <si>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</si>
  <si>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10606032042100110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</si>
  <si>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</si>
  <si>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</si>
  <si>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</si>
  <si>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</si>
  <si>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</si>
  <si>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</si>
  <si>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</si>
  <si>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10606042042100110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</si>
  <si>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</si>
  <si>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</si>
  <si>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</si>
  <si>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</si>
  <si>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</si>
  <si>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</si>
  <si>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</si>
  <si>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</si>
  <si>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</si>
  <si>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</si>
  <si>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</si>
  <si>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</si>
  <si>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</si>
  <si>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</si>
  <si>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</si>
  <si>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</si>
  <si>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</si>
  <si>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</si>
  <si>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</si>
  <si>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</si>
  <si>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</si>
  <si>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</si>
  <si>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</si>
  <si>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</si>
  <si>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</si>
  <si>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</si>
  <si>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</si>
  <si>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</si>
  <si>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</si>
  <si>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</si>
  <si>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</si>
  <si>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</si>
  <si>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</si>
  <si>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</si>
  <si>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</si>
  <si>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</si>
  <si>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</si>
  <si>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11109010000000120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</si>
  <si>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</si>
  <si>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>11109014040000120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</si>
  <si>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</si>
  <si>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</si>
  <si>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</si>
  <si>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</si>
  <si>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</si>
  <si>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</si>
  <si>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</si>
  <si>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</si>
  <si>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</si>
  <si>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</si>
  <si>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</si>
  <si>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</si>
  <si>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</si>
  <si>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</si>
  <si>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</si>
  <si>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</si>
  <si>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</si>
  <si>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</si>
  <si>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</si>
  <si>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</si>
  <si>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</si>
  <si>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</si>
  <si>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</si>
  <si>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</si>
  <si>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</si>
  <si>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</si>
  <si>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</si>
  <si>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</si>
  <si>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</si>
  <si>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</si>
  <si>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</si>
  <si>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</si>
  <si>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</si>
  <si>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</si>
  <si>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</si>
  <si>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</si>
  <si>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</si>
  <si>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</si>
  <si>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</si>
  <si>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</si>
  <si>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</si>
  <si>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</si>
  <si>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</si>
  <si>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</si>
  <si>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</si>
  <si>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</si>
  <si>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</si>
  <si>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</si>
  <si>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</si>
  <si>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</si>
  <si>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</si>
  <si>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</si>
  <si>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</si>
  <si>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</si>
  <si>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</si>
  <si>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</si>
  <si>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</si>
  <si>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</si>
  <si>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</si>
  <si>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</si>
  <si>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</si>
  <si>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</si>
  <si>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</si>
  <si>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</si>
  <si>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</si>
  <si>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</si>
  <si>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</si>
  <si>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</si>
  <si>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</si>
  <si>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</si>
  <si>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</si>
  <si>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</si>
  <si>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</si>
  <si>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</si>
  <si>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</si>
  <si>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</si>
  <si>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</si>
  <si>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</si>
  <si>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</si>
  <si>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</si>
  <si>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</si>
  <si>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</si>
  <si>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</si>
  <si>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</si>
  <si>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</si>
  <si>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11601203010004140</t>
  </si>
  <si>
    <t>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</si>
  <si>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</si>
  <si>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11607000010000140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</si>
  <si>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</si>
  <si>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</si>
  <si>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</si>
  <si>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</si>
  <si>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</si>
  <si>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</si>
  <si>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</si>
  <si>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</si>
  <si>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</si>
  <si>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</si>
  <si>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</si>
  <si>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11610030040000140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</si>
  <si>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</si>
  <si>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</si>
  <si>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</si>
  <si>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</si>
  <si>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</si>
  <si>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</si>
  <si>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</si>
  <si>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</si>
  <si>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</si>
  <si>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</si>
  <si>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</si>
  <si>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11700000000000000</t>
  </si>
  <si>
    <t>ПРОЧИЕ НЕНАЛОГОВЫЕ ДОХОДЫ</t>
  </si>
  <si>
    <t>11701000000000180</t>
  </si>
  <si>
    <t>Невыясненные поступления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</si>
  <si>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</si>
  <si>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</si>
  <si>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</si>
  <si>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</si>
  <si>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</si>
  <si>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</si>
  <si>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</si>
  <si>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</si>
  <si>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</si>
  <si>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</si>
  <si>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20219999000000150</t>
  </si>
  <si>
    <t>Прочие дотации</t>
  </si>
  <si>
    <t>20219999040000150</t>
  </si>
  <si>
    <t>Прочие дотации бюджетам городских округов</t>
  </si>
  <si>
    <t>20220000000000150</t>
  </si>
  <si>
    <t>Субсидии бюджетам бюджетной системы Российской Федерации (межбюджетные субсидии)</t>
  </si>
  <si>
    <t>20225027000000150</t>
  </si>
  <si>
    <t>Субсидии бюджетам на реализацию мероприятий государственной программы Российской Федерации "Доступная среда"</t>
  </si>
  <si>
    <t>20225027040000150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</si>
  <si>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</si>
  <si>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на мероприятия государственной программы Российской Федерации "Доступная среда" на 2011 - 2020 годы</t>
  </si>
  <si>
    <t>Субсидии на мероприятия государственной программы Российской Федерации "Доступная среда"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</si>
  <si>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</si>
  <si>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</si>
  <si>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</si>
  <si>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</si>
  <si>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</si>
  <si>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</si>
  <si>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Субсидии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</si>
  <si>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</si>
  <si>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</si>
  <si>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</si>
  <si>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</si>
  <si>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</si>
  <si>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</si>
  <si>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</si>
  <si>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</si>
  <si>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</si>
  <si>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</si>
  <si>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20225576000000150</t>
  </si>
  <si>
    <t>Субсидии бюджетам на обеспечение комплексного развития сельских территорий</t>
  </si>
  <si>
    <t>20225576040000150</t>
  </si>
  <si>
    <t>Субсидии бюджетам городских округов на обеспечение комплексного развития сельских территорий</t>
  </si>
  <si>
    <t>20227112000000150</t>
  </si>
  <si>
    <t>Субсидии бюджетам на софинансирование капитальных вложений в объекты муниципальной собственности</t>
  </si>
  <si>
    <t>20227112040000150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</si>
  <si>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</si>
  <si>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20227576000000150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</si>
  <si>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</si>
  <si>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20227576040000150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</si>
  <si>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</si>
  <si>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20229999000000150</t>
  </si>
  <si>
    <t>Прочие субсидии</t>
  </si>
  <si>
    <t>20229999040000150</t>
  </si>
  <si>
    <t>Прочие субсидии бюджетам городских округов</t>
  </si>
  <si>
    <t>Субсидия на путевки на санаторно-курортное лечение работникам муниципальных учреждений</t>
  </si>
  <si>
    <t>Субсидия на устройство спортивных площадок и их оснащение</t>
  </si>
  <si>
    <t>Субсидия на выплату материального стимулирования народным дружинникам</t>
  </si>
  <si>
    <t>Субсидия на проектирование, строительство (реконструкция), кап.ремонт и ремонт местных дорог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</si>
  <si>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 (ФСР кроме капвложений)</t>
  </si>
  <si>
    <t>Субсидия на софинансирование проектов инициативного бюджетирования</t>
  </si>
  <si>
    <t>Субсидия на реализацию программ развития преобразованных муниципальных образований</t>
  </si>
  <si>
    <t>Субсидия на приведение в нормативное состояние помещений, приобретение и установку модульных конструкций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</si>
  <si>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</si>
  <si>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</si>
  <si>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</si>
  <si>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</si>
  <si>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</si>
  <si>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</si>
  <si>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Субвенция на организацию деятельности КДН</t>
  </si>
  <si>
    <t>Субвенция на обеспечение жилыми помещениями детей-сирот</t>
  </si>
  <si>
    <t>Субвенция на оздоровление и отдых детей</t>
  </si>
  <si>
    <t>Субвенция на оплату жилого помещения и коммунальных услуг педагогическим работникам, проживающих  в сельской местности</t>
  </si>
  <si>
    <t>Субвенция на обеспечение жилыми помещениями реабилитированных лиц и членов их семей</t>
  </si>
  <si>
    <t>Субвенция на получение жилищных субсидий в связи с переселением из районов Крайнего Севера</t>
  </si>
  <si>
    <t>Субвенция на содержание архивов</t>
  </si>
  <si>
    <t>Субвенция на составление протоколов об административных правонарушениях</t>
  </si>
  <si>
    <t>Субвенция на организацию деятельности административных комиссий</t>
  </si>
  <si>
    <t>Субвенция на мероприятия по отлову безнадзорных животных</t>
  </si>
  <si>
    <t>Субвенция на администрирование отлова безнадзорных животных</t>
  </si>
  <si>
    <t>Субвенция на поддержку сельскохозяйственного производства</t>
  </si>
  <si>
    <t>Субвенция на регулирование тарифов на перевозки пассажиров</t>
  </si>
  <si>
    <t>Единая субвенция на образование (госстандарт в дошкольных  и общеобразовательных организациях)</t>
  </si>
  <si>
    <t>Единая субвенция на образование (госстандарт в общеобразовательных организациях)</t>
  </si>
  <si>
    <t>Единая субвенция на образование (меры социальной поддержки педагогическим работникам)</t>
  </si>
  <si>
    <t>Единая субвенция на образование (меры социальной поддержки обучающимся из малоимущих многодетных и малоимущих семей)</t>
  </si>
  <si>
    <t>Единая субвенция на образование (компенсация части родительской платы)</t>
  </si>
  <si>
    <t>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</si>
  <si>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</si>
  <si>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строительство и приобретение жилых помещений для детей-сирот</t>
  </si>
  <si>
    <t>20235082040000150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</si>
  <si>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</si>
  <si>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</si>
  <si>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</si>
  <si>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на осуществление первичного воинского учета на территориях, где отсутствуют военные комиссариаты</t>
  </si>
  <si>
    <t>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</si>
  <si>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</si>
  <si>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</si>
  <si>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</si>
  <si>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</si>
  <si>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</si>
  <si>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</si>
  <si>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20235502000000150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</si>
  <si>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</si>
  <si>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Субсидии на стимулирование развития приоритетных подотраслей агропромышленного комплекса и развитие малых форм хозяйствования</t>
  </si>
  <si>
    <t>20235502040000150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</si>
  <si>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</si>
  <si>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20235543000000150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</si>
  <si>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</si>
  <si>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Субсидии на содействие достижению целевых показателей региональных программ развития агропромышленного комплекса</t>
  </si>
  <si>
    <t>20235543040000150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</si>
  <si>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</si>
  <si>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20235930000000150</t>
  </si>
  <si>
    <t>Субвенции бюджетам на государственную регистрацию актов гражданского состояния</t>
  </si>
  <si>
    <t>20235930040000150</t>
  </si>
  <si>
    <t>Субвенции бюджетам городских округов на государственную регистрацию актов гражданского состояния</t>
  </si>
  <si>
    <t>20239999000000150</t>
  </si>
  <si>
    <t>Прочие субвенции</t>
  </si>
  <si>
    <t>20239999040000150</t>
  </si>
  <si>
    <t>Прочие субвенции бюджетам городских округов</t>
  </si>
  <si>
    <t>Субвенция на содержание жилых помещений специализированного жилищного фонда для детей-сирот</t>
  </si>
  <si>
    <t>20240000000000150</t>
  </si>
  <si>
    <t>Иные межбюджетные трансферты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</si>
  <si>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</si>
  <si>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</si>
  <si>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</si>
  <si>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</si>
  <si>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</si>
  <si>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МБТ на обеспечение жильем молодых семей</t>
  </si>
  <si>
    <t>Иные МБТ на организацию занятий физической культурой в образовательных организациях</t>
  </si>
  <si>
    <t>Иные МБТ на реализацию мероприятий по обеспечению устойчивого сокращения непригодного для проживания жилого фонда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</si>
  <si>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</si>
  <si>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</si>
  <si>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</si>
  <si>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</si>
  <si>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20704020040000150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</si>
  <si>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</si>
  <si>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20704050040000150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</si>
  <si>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</si>
  <si>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</si>
  <si>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</si>
  <si>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</si>
  <si>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21800000040000150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</si>
  <si>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</si>
  <si>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21804000040000150</t>
  </si>
  <si>
    <t>Доходы бюджетов городских округов от возврата организациями остатков субсидий прошлых лет</t>
  </si>
  <si>
    <t>21804010040000150</t>
  </si>
  <si>
    <t>Доходы бюджетов городских округов от возврата бюджетными учреждениями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</si>
  <si>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</si>
  <si>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</si>
  <si>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</si>
  <si>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</si>
  <si>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21935120040000150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</si>
  <si>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</si>
  <si>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</si>
  <si>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</si>
  <si>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Иные дотации на стимулирование муниципальных образований к росту доходов</t>
  </si>
  <si>
    <t>Иные дотации на компенсацию выпадающих доходов бюджетам муниципальных образований в случае отмены единого налога на вмененный доход</t>
  </si>
  <si>
    <t>Иные дотации на компенсацию расходов, связанных с формированием эффективной структуры органов местного самоуправления</t>
  </si>
  <si>
    <t>Субсидии на обеспечение комплексного развития сельских территорий (Благоустройство сельских территорий)</t>
  </si>
  <si>
    <t>Субсидии на обеспечение комплексного развития сельских территорий (Улучшение жилищных условий граждан)</t>
  </si>
  <si>
    <t>Субсидия на строительство (реконструкцию) ГТС муниципальной собственности</t>
  </si>
  <si>
    <t xml:space="preserve"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 (Газификация))  </t>
  </si>
  <si>
    <t>Факт за 1 кв. 2019 г.</t>
  </si>
  <si>
    <t>Факт за 1 кв. 2020 г.</t>
  </si>
  <si>
    <t>Перв. план на 2020 г.</t>
  </si>
  <si>
    <t>Уточ. план на 2020 г.</t>
  </si>
  <si>
    <t>План на 1 кв. 2020 г.</t>
  </si>
  <si>
    <t>%</t>
  </si>
  <si>
    <t>(+,-)</t>
  </si>
  <si>
    <t>Исполнение к факту 1 кв. 2019 г.</t>
  </si>
  <si>
    <t>Исполнение к перв. плану 2020 г.</t>
  </si>
  <si>
    <t>Исполнение к уточн. плану 2020 г.</t>
  </si>
  <si>
    <t>Исполнение к плану 1 кв. 2020 г.</t>
  </si>
  <si>
    <t>НАЛОГОВЫЕ ДОХОДЫ</t>
  </si>
  <si>
    <t>НЕНАЛОГОВЫЕ ДОХОДЫ</t>
  </si>
  <si>
    <t>11705000000000180</t>
  </si>
  <si>
    <t>Прочие неналоговые доходы</t>
  </si>
  <si>
    <t>Субвенция на оплату жилого помещения и коммунальных услуг отдельным категориям граждан, проживающих  в сельской местности</t>
  </si>
  <si>
    <t>Субвенция на осуществление полномочий по расчету и предоставлению дотаций на выравнивание бюджетной обеспеченности сельских поселений</t>
  </si>
  <si>
    <t>руб.</t>
  </si>
  <si>
    <t>Анализ исполнения доходной части бюджета Уинского муниципального округа Пермского края по состоянию на 01.04.2020 года</t>
  </si>
  <si>
    <t>ИТОГО ДОХОДОВ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</si>
</sst>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wrapText="1"/>
    </xf>
    <xf numFmtId="0" fontId="4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/>
    </xf>
    <xf numFmtId="165" fontId="5" fillId="0" borderId="1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" fontId="7" fillId="0" borderId="1" xfId="0" applyNumberFormat="1" applyFont="1" applyBorder="1" applyAlignment="1" applyProtection="1">
      <alignment horizontal="right" vertical="center"/>
    </xf>
    <xf numFmtId="165" fontId="7" fillId="0" borderId="1" xfId="0" applyNumberFormat="1" applyFont="1" applyBorder="1" applyAlignment="1" applyProtection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335"/>
  <sheetViews>
    <sheetView showGridLine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T44" sqref="T44"/>
    </sheetView>
  </sheetViews>
  <sheetFormatPr defaultRowHeight="12.75" customHeight="1" outlineLevelRow="7"/>
  <cols>
    <col min="1" max="1" width="16.140625" customWidth="1"/>
    <col min="2" max="2" width="30.7109375" customWidth="1"/>
    <col min="3" max="3" width="12.42578125" customWidth="1"/>
    <col min="4" max="4" width="11.7109375" customWidth="1"/>
    <col min="5" max="5" width="12" customWidth="1"/>
    <col min="6" max="6" width="10.85546875" customWidth="1"/>
    <col min="7" max="7" width="11.42578125" customWidth="1"/>
    <col min="8" max="8" width="6.7109375" customWidth="1"/>
    <col min="9" max="9" width="10.85546875" customWidth="1"/>
    <col min="10" max="10" width="6" customWidth="1"/>
    <col min="11" max="11" width="12.28515625" customWidth="1"/>
    <col min="12" max="12" width="6.5703125" customWidth="1"/>
    <col min="13" max="13" width="12.42578125" customWidth="1"/>
    <col min="14" max="14" width="6.7109375" customWidth="1"/>
    <col min="15" max="15" width="12.28515625" customWidth="1"/>
  </cols>
  <sheetData>
    <row r="1" spans="1:15" ht="12.75" customHeight="1">
      <c r="A1" s="29" t="s">
        <v>454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>
      <c r="A2" s="27"/>
      <c r="B2" s="27"/>
      <c r="C2" s="27"/>
      <c r="D2" s="27"/>
      <c r="E2" s="27"/>
      <c r="F2" s="27"/>
      <c r="G2" s="27"/>
      <c r="H2" s="8"/>
      <c r="I2" s="8"/>
      <c r="J2" s="8"/>
      <c r="K2" s="8"/>
      <c r="L2" s="8"/>
      <c r="N2" s="8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7" t="s">
        <v>453</v>
      </c>
    </row>
    <row r="4" spans="1:15" s="9" customFormat="1" ht="36" customHeight="1">
      <c r="A4" s="28" t="s">
        <v>0</v>
      </c>
      <c r="B4" s="28" t="s">
        <v>1</v>
      </c>
      <c r="C4" s="28" t="s">
        <v>436</v>
      </c>
      <c r="D4" s="28" t="s">
        <v>438</v>
      </c>
      <c r="E4" s="28" t="s">
        <v>439</v>
      </c>
      <c r="F4" s="28" t="s">
        <v>440</v>
      </c>
      <c r="G4" s="28" t="s">
        <v>437</v>
      </c>
      <c r="H4" s="28" t="s">
        <v>443</v>
      </c>
      <c r="I4" s="28"/>
      <c r="J4" s="28" t="s">
        <v>444</v>
      </c>
      <c r="K4" s="28"/>
      <c r="L4" s="28" t="s">
        <v>445</v>
      </c>
      <c r="M4" s="28"/>
      <c r="N4" s="28" t="s">
        <v>446</v>
      </c>
      <c r="O4" s="28"/>
    </row>
    <row r="5" spans="1:15" s="9" customFormat="1">
      <c r="A5" s="28"/>
      <c r="B5" s="28"/>
      <c r="C5" s="28"/>
      <c r="D5" s="28"/>
      <c r="E5" s="28"/>
      <c r="F5" s="28"/>
      <c r="G5" s="28"/>
      <c r="H5" s="18" t="s">
        <v>441</v>
      </c>
      <c r="I5" s="18" t="s">
        <v>442</v>
      </c>
      <c r="J5" s="18" t="s">
        <v>441</v>
      </c>
      <c r="K5" s="18" t="s">
        <v>442</v>
      </c>
      <c r="L5" s="18" t="s">
        <v>441</v>
      </c>
      <c r="M5" s="18" t="s">
        <v>442</v>
      </c>
      <c r="N5" s="18" t="s">
        <v>441</v>
      </c>
      <c r="O5" s="18" t="s">
        <v>442</v>
      </c>
    </row>
    <row r="6" spans="1:15" s="9" customFormat="1">
      <c r="A6" s="19"/>
      <c r="B6" s="20" t="s">
        <v>455</v>
      </c>
      <c r="C6" s="21">
        <f>C7+C208</f>
        <v>58052707.020000011</v>
      </c>
      <c r="D6" s="26">
        <f t="shared" ref="D6:G6" si="0">D7+D208</f>
        <v>450487586.82999998</v>
      </c>
      <c r="E6" s="21">
        <f t="shared" si="0"/>
        <v>478148941.75999993</v>
      </c>
      <c r="F6" s="26">
        <f t="shared" si="0"/>
        <v>75056825.459999993</v>
      </c>
      <c r="G6" s="21">
        <f t="shared" si="0"/>
        <v>65469622.640000001</v>
      </c>
      <c r="H6" s="22">
        <f>G6/C6*100</f>
        <v>112.77617530814669</v>
      </c>
      <c r="I6" s="21">
        <f>G6-C6</f>
        <v>7416915.6199999899</v>
      </c>
      <c r="J6" s="22">
        <f>G6/D6*100</f>
        <v>14.533058080622807</v>
      </c>
      <c r="K6" s="21">
        <f>G6-D6</f>
        <v>-385017964.19</v>
      </c>
      <c r="L6" s="22">
        <f>G6/E6*100</f>
        <v>13.692307338172787</v>
      </c>
      <c r="M6" s="21">
        <f>G6-E6</f>
        <v>-412679319.11999995</v>
      </c>
      <c r="N6" s="22">
        <f>G6/F6*100</f>
        <v>87.226740857686153</v>
      </c>
      <c r="O6" s="21">
        <f>G6-F6</f>
        <v>-9587202.8199999928</v>
      </c>
    </row>
    <row r="7" spans="1:15" s="9" customFormat="1" ht="24">
      <c r="A7" s="18" t="s">
        <v>2</v>
      </c>
      <c r="B7" s="23" t="s">
        <v>3</v>
      </c>
      <c r="C7" s="24">
        <f>C8+C100</f>
        <v>16435175.73</v>
      </c>
      <c r="D7" s="24">
        <f t="shared" ref="D7:G7" si="1">D8+D100</f>
        <v>71033700</v>
      </c>
      <c r="E7" s="24">
        <f t="shared" si="1"/>
        <v>71033700</v>
      </c>
      <c r="F7" s="24">
        <f t="shared" si="1"/>
        <v>10135625</v>
      </c>
      <c r="G7" s="24">
        <f t="shared" si="1"/>
        <v>10135621.09</v>
      </c>
      <c r="H7" s="22">
        <f t="shared" ref="H7:H70" si="2">G7/C7*100</f>
        <v>61.670293378724949</v>
      </c>
      <c r="I7" s="21">
        <f t="shared" ref="I7:I70" si="3">G7-C7</f>
        <v>-6299554.6400000006</v>
      </c>
      <c r="J7" s="22">
        <f t="shared" ref="J7:J70" si="4">G7/D7*100</f>
        <v>14.268750029915378</v>
      </c>
      <c r="K7" s="21">
        <f t="shared" ref="K7:K70" si="5">G7-D7</f>
        <v>-60898078.909999996</v>
      </c>
      <c r="L7" s="22">
        <f t="shared" ref="L7:L70" si="6">G7/E7*100</f>
        <v>14.268750029915378</v>
      </c>
      <c r="M7" s="21">
        <f t="shared" ref="M7:M70" si="7">G7-E7</f>
        <v>-60898078.909999996</v>
      </c>
      <c r="N7" s="22">
        <f t="shared" ref="N7:N70" si="8">G7/F7*100</f>
        <v>99.999961423197874</v>
      </c>
      <c r="O7" s="21">
        <f t="shared" ref="O7:O70" si="9">G7-F7</f>
        <v>-3.9100000001490116</v>
      </c>
    </row>
    <row r="8" spans="1:15" s="9" customFormat="1">
      <c r="A8" s="18"/>
      <c r="B8" s="23" t="s">
        <v>447</v>
      </c>
      <c r="C8" s="24">
        <f>C9+C29+C43+C62+C95</f>
        <v>10426859.959999999</v>
      </c>
      <c r="D8" s="24">
        <f t="shared" ref="D8:G8" si="10">D9+D29+D43+D62+D95</f>
        <v>44344700</v>
      </c>
      <c r="E8" s="24">
        <f t="shared" si="10"/>
        <v>44344700</v>
      </c>
      <c r="F8" s="24">
        <f t="shared" si="10"/>
        <v>8593400</v>
      </c>
      <c r="G8" s="24">
        <f t="shared" si="10"/>
        <v>9342339.1199999992</v>
      </c>
      <c r="H8" s="22">
        <f t="shared" si="2"/>
        <v>89.59877811574637</v>
      </c>
      <c r="I8" s="21">
        <f t="shared" si="3"/>
        <v>-1084520.8399999999</v>
      </c>
      <c r="J8" s="22">
        <f t="shared" si="4"/>
        <v>21.067543855297249</v>
      </c>
      <c r="K8" s="21">
        <f t="shared" si="5"/>
        <v>-35002360.880000003</v>
      </c>
      <c r="L8" s="22">
        <f t="shared" si="6"/>
        <v>21.067543855297249</v>
      </c>
      <c r="M8" s="21">
        <f t="shared" si="7"/>
        <v>-35002360.880000003</v>
      </c>
      <c r="N8" s="22">
        <f t="shared" si="8"/>
        <v>108.7152828915214</v>
      </c>
      <c r="O8" s="21">
        <f t="shared" si="9"/>
        <v>748939.11999999918</v>
      </c>
    </row>
    <row r="9" spans="1:15" s="9" customFormat="1" outlineLevel="1">
      <c r="A9" s="18" t="s">
        <v>4</v>
      </c>
      <c r="B9" s="23" t="s">
        <v>5</v>
      </c>
      <c r="C9" s="24">
        <f>C10</f>
        <v>5511722.4299999997</v>
      </c>
      <c r="D9" s="24">
        <f t="shared" ref="D9:G9" si="11">D10</f>
        <v>19948000</v>
      </c>
      <c r="E9" s="24">
        <f t="shared" si="11"/>
        <v>19948000</v>
      </c>
      <c r="F9" s="24">
        <f t="shared" si="11"/>
        <v>4587000</v>
      </c>
      <c r="G9" s="24">
        <f t="shared" si="11"/>
        <v>4587237.04</v>
      </c>
      <c r="H9" s="22">
        <f t="shared" si="2"/>
        <v>83.226924037972651</v>
      </c>
      <c r="I9" s="21">
        <f t="shared" si="3"/>
        <v>-924485.38999999966</v>
      </c>
      <c r="J9" s="22">
        <f t="shared" si="4"/>
        <v>22.995974734309204</v>
      </c>
      <c r="K9" s="21">
        <f t="shared" si="5"/>
        <v>-15360762.960000001</v>
      </c>
      <c r="L9" s="22">
        <f t="shared" si="6"/>
        <v>22.995974734309204</v>
      </c>
      <c r="M9" s="21">
        <f t="shared" si="7"/>
        <v>-15360762.960000001</v>
      </c>
      <c r="N9" s="22">
        <f t="shared" si="8"/>
        <v>100.00516764770002</v>
      </c>
      <c r="O9" s="21">
        <f t="shared" si="9"/>
        <v>237.04000000003725</v>
      </c>
    </row>
    <row r="10" spans="1:15" outlineLevel="2" collapsed="1">
      <c r="A10" s="10" t="s">
        <v>6</v>
      </c>
      <c r="B10" s="13" t="s">
        <v>7</v>
      </c>
      <c r="C10" s="14">
        <v>5511722.4299999997</v>
      </c>
      <c r="D10" s="14">
        <v>19948000</v>
      </c>
      <c r="E10" s="14">
        <v>19948000</v>
      </c>
      <c r="F10" s="14">
        <v>4587000</v>
      </c>
      <c r="G10" s="14">
        <v>4587237.04</v>
      </c>
      <c r="H10" s="12">
        <f t="shared" si="2"/>
        <v>83.226924037972651</v>
      </c>
      <c r="I10" s="11">
        <f t="shared" si="3"/>
        <v>-924485.38999999966</v>
      </c>
      <c r="J10" s="12">
        <f t="shared" si="4"/>
        <v>22.995974734309204</v>
      </c>
      <c r="K10" s="11">
        <f t="shared" si="5"/>
        <v>-15360762.960000001</v>
      </c>
      <c r="L10" s="12">
        <f t="shared" si="6"/>
        <v>22.995974734309204</v>
      </c>
      <c r="M10" s="11">
        <f t="shared" si="7"/>
        <v>-15360762.960000001</v>
      </c>
      <c r="N10" s="12">
        <f t="shared" si="8"/>
        <v>100.00516764770002</v>
      </c>
      <c r="O10" s="11">
        <f t="shared" si="9"/>
        <v>237.04000000003725</v>
      </c>
    </row>
    <row r="11" spans="1:15" ht="96" hidden="1" outlineLevel="3">
      <c r="A11" s="10" t="s">
        <v>8</v>
      </c>
      <c r="B11" s="15" t="s">
        <v>9</v>
      </c>
      <c r="C11" s="14"/>
      <c r="D11" s="14">
        <v>19788000</v>
      </c>
      <c r="E11" s="14">
        <v>19788000</v>
      </c>
      <c r="F11" s="14">
        <v>4547000</v>
      </c>
      <c r="G11" s="14">
        <v>4594648.6100000003</v>
      </c>
      <c r="H11" s="12" t="e">
        <f t="shared" si="2"/>
        <v>#DIV/0!</v>
      </c>
      <c r="I11" s="11">
        <f t="shared" si="3"/>
        <v>4594648.6100000003</v>
      </c>
      <c r="J11" s="12">
        <f t="shared" si="4"/>
        <v>23.21936835455832</v>
      </c>
      <c r="K11" s="11">
        <f t="shared" si="5"/>
        <v>-15193351.390000001</v>
      </c>
      <c r="L11" s="12">
        <f t="shared" si="6"/>
        <v>23.21936835455832</v>
      </c>
      <c r="M11" s="11">
        <f t="shared" si="7"/>
        <v>-15193351.390000001</v>
      </c>
      <c r="N11" s="12">
        <f t="shared" si="8"/>
        <v>101.04791312953596</v>
      </c>
      <c r="O11" s="11">
        <f t="shared" si="9"/>
        <v>47648.610000000335</v>
      </c>
    </row>
    <row r="12" spans="1:15" ht="132" hidden="1" outlineLevel="4">
      <c r="A12" s="10" t="s">
        <v>10</v>
      </c>
      <c r="B12" s="15" t="s">
        <v>11</v>
      </c>
      <c r="C12" s="14"/>
      <c r="D12" s="14">
        <v>19788000</v>
      </c>
      <c r="E12" s="14">
        <v>19788000</v>
      </c>
      <c r="F12" s="14">
        <v>4547000</v>
      </c>
      <c r="G12" s="14">
        <v>4592584.8600000003</v>
      </c>
      <c r="H12" s="12" t="e">
        <f t="shared" si="2"/>
        <v>#DIV/0!</v>
      </c>
      <c r="I12" s="11">
        <f t="shared" si="3"/>
        <v>4592584.8600000003</v>
      </c>
      <c r="J12" s="12">
        <f t="shared" si="4"/>
        <v>23.208939053972106</v>
      </c>
      <c r="K12" s="11">
        <f t="shared" si="5"/>
        <v>-15195415.140000001</v>
      </c>
      <c r="L12" s="12">
        <f t="shared" si="6"/>
        <v>23.208939053972106</v>
      </c>
      <c r="M12" s="11">
        <f t="shared" si="7"/>
        <v>-15195415.140000001</v>
      </c>
      <c r="N12" s="12">
        <f t="shared" si="8"/>
        <v>101.00252606113922</v>
      </c>
      <c r="O12" s="11">
        <f t="shared" si="9"/>
        <v>45584.860000000335</v>
      </c>
    </row>
    <row r="13" spans="1:15" ht="132" hidden="1" outlineLevel="7">
      <c r="A13" s="10" t="s">
        <v>10</v>
      </c>
      <c r="B13" s="15" t="s">
        <v>11</v>
      </c>
      <c r="C13" s="14" t="s">
        <v>12</v>
      </c>
      <c r="D13" s="14">
        <v>19788000</v>
      </c>
      <c r="E13" s="14">
        <v>19788000</v>
      </c>
      <c r="F13" s="14">
        <v>4547000</v>
      </c>
      <c r="G13" s="14">
        <v>4572584.8600000003</v>
      </c>
      <c r="H13" s="12" t="e">
        <f t="shared" si="2"/>
        <v>#VALUE!</v>
      </c>
      <c r="I13" s="11" t="e">
        <f t="shared" si="3"/>
        <v>#VALUE!</v>
      </c>
      <c r="J13" s="12">
        <f t="shared" si="4"/>
        <v>23.107867697594504</v>
      </c>
      <c r="K13" s="11">
        <f t="shared" si="5"/>
        <v>-15215415.140000001</v>
      </c>
      <c r="L13" s="12">
        <f t="shared" si="6"/>
        <v>23.107867697594504</v>
      </c>
      <c r="M13" s="11">
        <f t="shared" si="7"/>
        <v>-15215415.140000001</v>
      </c>
      <c r="N13" s="12">
        <f t="shared" si="8"/>
        <v>100.5626756102925</v>
      </c>
      <c r="O13" s="11">
        <f t="shared" si="9"/>
        <v>25584.860000000335</v>
      </c>
    </row>
    <row r="14" spans="1:15" ht="132" hidden="1" outlineLevel="7">
      <c r="A14" s="10" t="s">
        <v>10</v>
      </c>
      <c r="B14" s="15" t="s">
        <v>11</v>
      </c>
      <c r="C14" s="14" t="s">
        <v>13</v>
      </c>
      <c r="D14" s="14">
        <v>0</v>
      </c>
      <c r="E14" s="14">
        <v>0</v>
      </c>
      <c r="F14" s="14">
        <v>0</v>
      </c>
      <c r="G14" s="14">
        <v>20000</v>
      </c>
      <c r="H14" s="12" t="e">
        <f t="shared" si="2"/>
        <v>#VALUE!</v>
      </c>
      <c r="I14" s="11" t="e">
        <f t="shared" si="3"/>
        <v>#VALUE!</v>
      </c>
      <c r="J14" s="12" t="e">
        <f t="shared" si="4"/>
        <v>#DIV/0!</v>
      </c>
      <c r="K14" s="11">
        <f t="shared" si="5"/>
        <v>20000</v>
      </c>
      <c r="L14" s="12" t="e">
        <f t="shared" si="6"/>
        <v>#DIV/0!</v>
      </c>
      <c r="M14" s="11">
        <f t="shared" si="7"/>
        <v>20000</v>
      </c>
      <c r="N14" s="12" t="e">
        <f t="shared" si="8"/>
        <v>#DIV/0!</v>
      </c>
      <c r="O14" s="11">
        <f t="shared" si="9"/>
        <v>20000</v>
      </c>
    </row>
    <row r="15" spans="1:15" ht="108" hidden="1" outlineLevel="4">
      <c r="A15" s="10" t="s">
        <v>14</v>
      </c>
      <c r="B15" s="15" t="s">
        <v>15</v>
      </c>
      <c r="C15" s="14" t="s">
        <v>12</v>
      </c>
      <c r="D15" s="14">
        <v>0</v>
      </c>
      <c r="E15" s="14">
        <v>0</v>
      </c>
      <c r="F15" s="14">
        <v>0</v>
      </c>
      <c r="G15" s="14">
        <v>1049.44</v>
      </c>
      <c r="H15" s="12" t="e">
        <f t="shared" si="2"/>
        <v>#VALUE!</v>
      </c>
      <c r="I15" s="11" t="e">
        <f t="shared" si="3"/>
        <v>#VALUE!</v>
      </c>
      <c r="J15" s="12" t="e">
        <f t="shared" si="4"/>
        <v>#DIV/0!</v>
      </c>
      <c r="K15" s="11">
        <f t="shared" si="5"/>
        <v>1049.44</v>
      </c>
      <c r="L15" s="12" t="e">
        <f t="shared" si="6"/>
        <v>#DIV/0!</v>
      </c>
      <c r="M15" s="11">
        <f t="shared" si="7"/>
        <v>1049.44</v>
      </c>
      <c r="N15" s="12" t="e">
        <f t="shared" si="8"/>
        <v>#DIV/0!</v>
      </c>
      <c r="O15" s="11">
        <f t="shared" si="9"/>
        <v>1049.44</v>
      </c>
    </row>
    <row r="16" spans="1:15" ht="108" hidden="1" outlineLevel="7">
      <c r="A16" s="10" t="s">
        <v>14</v>
      </c>
      <c r="B16" s="15" t="s">
        <v>15</v>
      </c>
      <c r="C16" s="14" t="s">
        <v>12</v>
      </c>
      <c r="D16" s="14">
        <v>0</v>
      </c>
      <c r="E16" s="14">
        <v>0</v>
      </c>
      <c r="F16" s="14">
        <v>0</v>
      </c>
      <c r="G16" s="14">
        <v>1049.44</v>
      </c>
      <c r="H16" s="12" t="e">
        <f t="shared" si="2"/>
        <v>#VALUE!</v>
      </c>
      <c r="I16" s="11" t="e">
        <f t="shared" si="3"/>
        <v>#VALUE!</v>
      </c>
      <c r="J16" s="12" t="e">
        <f t="shared" si="4"/>
        <v>#DIV/0!</v>
      </c>
      <c r="K16" s="11">
        <f t="shared" si="5"/>
        <v>1049.44</v>
      </c>
      <c r="L16" s="12" t="e">
        <f t="shared" si="6"/>
        <v>#DIV/0!</v>
      </c>
      <c r="M16" s="11">
        <f t="shared" si="7"/>
        <v>1049.44</v>
      </c>
      <c r="N16" s="12" t="e">
        <f t="shared" si="8"/>
        <v>#DIV/0!</v>
      </c>
      <c r="O16" s="11">
        <f t="shared" si="9"/>
        <v>1049.44</v>
      </c>
    </row>
    <row r="17" spans="1:15" ht="144" hidden="1" outlineLevel="4">
      <c r="A17" s="10" t="s">
        <v>16</v>
      </c>
      <c r="B17" s="15" t="s">
        <v>17</v>
      </c>
      <c r="C17" s="14" t="s">
        <v>12</v>
      </c>
      <c r="D17" s="14">
        <v>0</v>
      </c>
      <c r="E17" s="14">
        <v>0</v>
      </c>
      <c r="F17" s="14">
        <v>0</v>
      </c>
      <c r="G17" s="14">
        <v>1014.31</v>
      </c>
      <c r="H17" s="12" t="e">
        <f t="shared" si="2"/>
        <v>#VALUE!</v>
      </c>
      <c r="I17" s="11" t="e">
        <f t="shared" si="3"/>
        <v>#VALUE!</v>
      </c>
      <c r="J17" s="12" t="e">
        <f t="shared" si="4"/>
        <v>#DIV/0!</v>
      </c>
      <c r="K17" s="11">
        <f t="shared" si="5"/>
        <v>1014.31</v>
      </c>
      <c r="L17" s="12" t="e">
        <f t="shared" si="6"/>
        <v>#DIV/0!</v>
      </c>
      <c r="M17" s="11">
        <f t="shared" si="7"/>
        <v>1014.31</v>
      </c>
      <c r="N17" s="12" t="e">
        <f t="shared" si="8"/>
        <v>#DIV/0!</v>
      </c>
      <c r="O17" s="11">
        <f t="shared" si="9"/>
        <v>1014.31</v>
      </c>
    </row>
    <row r="18" spans="1:15" ht="144" hidden="1" outlineLevel="7">
      <c r="A18" s="10" t="s">
        <v>16</v>
      </c>
      <c r="B18" s="15" t="s">
        <v>17</v>
      </c>
      <c r="C18" s="14" t="s">
        <v>12</v>
      </c>
      <c r="D18" s="14">
        <v>0</v>
      </c>
      <c r="E18" s="14">
        <v>0</v>
      </c>
      <c r="F18" s="14">
        <v>0</v>
      </c>
      <c r="G18" s="14">
        <v>1014.31</v>
      </c>
      <c r="H18" s="12" t="e">
        <f t="shared" si="2"/>
        <v>#VALUE!</v>
      </c>
      <c r="I18" s="11" t="e">
        <f t="shared" si="3"/>
        <v>#VALUE!</v>
      </c>
      <c r="J18" s="12" t="e">
        <f t="shared" si="4"/>
        <v>#DIV/0!</v>
      </c>
      <c r="K18" s="11">
        <f t="shared" si="5"/>
        <v>1014.31</v>
      </c>
      <c r="L18" s="12" t="e">
        <f t="shared" si="6"/>
        <v>#DIV/0!</v>
      </c>
      <c r="M18" s="11">
        <f t="shared" si="7"/>
        <v>1014.31</v>
      </c>
      <c r="N18" s="12" t="e">
        <f t="shared" si="8"/>
        <v>#DIV/0!</v>
      </c>
      <c r="O18" s="11">
        <f t="shared" si="9"/>
        <v>1014.31</v>
      </c>
    </row>
    <row r="19" spans="1:15" ht="144" hidden="1" outlineLevel="3">
      <c r="A19" s="10" t="s">
        <v>18</v>
      </c>
      <c r="B19" s="15" t="s">
        <v>19</v>
      </c>
      <c r="C19" s="14" t="s">
        <v>12</v>
      </c>
      <c r="D19" s="14">
        <v>0</v>
      </c>
      <c r="E19" s="14">
        <v>0</v>
      </c>
      <c r="F19" s="14">
        <v>0</v>
      </c>
      <c r="G19" s="14">
        <v>502.5</v>
      </c>
      <c r="H19" s="12" t="e">
        <f t="shared" si="2"/>
        <v>#VALUE!</v>
      </c>
      <c r="I19" s="11" t="e">
        <f t="shared" si="3"/>
        <v>#VALUE!</v>
      </c>
      <c r="J19" s="12" t="e">
        <f t="shared" si="4"/>
        <v>#DIV/0!</v>
      </c>
      <c r="K19" s="11">
        <f t="shared" si="5"/>
        <v>502.5</v>
      </c>
      <c r="L19" s="12" t="e">
        <f t="shared" si="6"/>
        <v>#DIV/0!</v>
      </c>
      <c r="M19" s="11">
        <f t="shared" si="7"/>
        <v>502.5</v>
      </c>
      <c r="N19" s="12" t="e">
        <f t="shared" si="8"/>
        <v>#DIV/0!</v>
      </c>
      <c r="O19" s="11">
        <f t="shared" si="9"/>
        <v>502.5</v>
      </c>
    </row>
    <row r="20" spans="1:15" ht="192" hidden="1" outlineLevel="4">
      <c r="A20" s="10" t="s">
        <v>20</v>
      </c>
      <c r="B20" s="15" t="s">
        <v>21</v>
      </c>
      <c r="C20" s="14" t="s">
        <v>12</v>
      </c>
      <c r="D20" s="14">
        <v>0</v>
      </c>
      <c r="E20" s="14">
        <v>0</v>
      </c>
      <c r="F20" s="14">
        <v>0</v>
      </c>
      <c r="G20" s="14">
        <v>502.5</v>
      </c>
      <c r="H20" s="12" t="e">
        <f t="shared" si="2"/>
        <v>#VALUE!</v>
      </c>
      <c r="I20" s="11" t="e">
        <f t="shared" si="3"/>
        <v>#VALUE!</v>
      </c>
      <c r="J20" s="12" t="e">
        <f t="shared" si="4"/>
        <v>#DIV/0!</v>
      </c>
      <c r="K20" s="11">
        <f t="shared" si="5"/>
        <v>502.5</v>
      </c>
      <c r="L20" s="12" t="e">
        <f t="shared" si="6"/>
        <v>#DIV/0!</v>
      </c>
      <c r="M20" s="11">
        <f t="shared" si="7"/>
        <v>502.5</v>
      </c>
      <c r="N20" s="12" t="e">
        <f t="shared" si="8"/>
        <v>#DIV/0!</v>
      </c>
      <c r="O20" s="11">
        <f t="shared" si="9"/>
        <v>502.5</v>
      </c>
    </row>
    <row r="21" spans="1:15" ht="192" hidden="1" outlineLevel="7">
      <c r="A21" s="10" t="s">
        <v>20</v>
      </c>
      <c r="B21" s="15" t="s">
        <v>21</v>
      </c>
      <c r="C21" s="14" t="s">
        <v>12</v>
      </c>
      <c r="D21" s="14">
        <v>0</v>
      </c>
      <c r="E21" s="14">
        <v>0</v>
      </c>
      <c r="F21" s="14">
        <v>0</v>
      </c>
      <c r="G21" s="14">
        <v>502.5</v>
      </c>
      <c r="H21" s="12" t="e">
        <f t="shared" si="2"/>
        <v>#VALUE!</v>
      </c>
      <c r="I21" s="11" t="e">
        <f t="shared" si="3"/>
        <v>#VALUE!</v>
      </c>
      <c r="J21" s="12" t="e">
        <f t="shared" si="4"/>
        <v>#DIV/0!</v>
      </c>
      <c r="K21" s="11">
        <f t="shared" si="5"/>
        <v>502.5</v>
      </c>
      <c r="L21" s="12" t="e">
        <f t="shared" si="6"/>
        <v>#DIV/0!</v>
      </c>
      <c r="M21" s="11">
        <f t="shared" si="7"/>
        <v>502.5</v>
      </c>
      <c r="N21" s="12" t="e">
        <f t="shared" si="8"/>
        <v>#DIV/0!</v>
      </c>
      <c r="O21" s="11">
        <f t="shared" si="9"/>
        <v>502.5</v>
      </c>
    </row>
    <row r="22" spans="1:15" ht="60" hidden="1" outlineLevel="3">
      <c r="A22" s="10" t="s">
        <v>22</v>
      </c>
      <c r="B22" s="13" t="s">
        <v>23</v>
      </c>
      <c r="C22" s="14" t="s">
        <v>12</v>
      </c>
      <c r="D22" s="14">
        <v>160000</v>
      </c>
      <c r="E22" s="14">
        <v>160000</v>
      </c>
      <c r="F22" s="14">
        <v>40000</v>
      </c>
      <c r="G22" s="14">
        <v>-7914.07</v>
      </c>
      <c r="H22" s="12" t="e">
        <f t="shared" si="2"/>
        <v>#VALUE!</v>
      </c>
      <c r="I22" s="11" t="e">
        <f t="shared" si="3"/>
        <v>#VALUE!</v>
      </c>
      <c r="J22" s="12">
        <f t="shared" si="4"/>
        <v>-4.9462937499999997</v>
      </c>
      <c r="K22" s="11">
        <f t="shared" si="5"/>
        <v>-167914.07</v>
      </c>
      <c r="L22" s="12">
        <f t="shared" si="6"/>
        <v>-4.9462937499999997</v>
      </c>
      <c r="M22" s="11">
        <f t="shared" si="7"/>
        <v>-167914.07</v>
      </c>
      <c r="N22" s="12">
        <f t="shared" si="8"/>
        <v>-19.785174999999999</v>
      </c>
      <c r="O22" s="11">
        <f t="shared" si="9"/>
        <v>-47914.07</v>
      </c>
    </row>
    <row r="23" spans="1:15" ht="96" hidden="1" outlineLevel="4">
      <c r="A23" s="10" t="s">
        <v>24</v>
      </c>
      <c r="B23" s="13" t="s">
        <v>25</v>
      </c>
      <c r="C23" s="14" t="s">
        <v>12</v>
      </c>
      <c r="D23" s="14">
        <v>160000</v>
      </c>
      <c r="E23" s="14">
        <v>160000</v>
      </c>
      <c r="F23" s="14">
        <v>40000</v>
      </c>
      <c r="G23" s="14">
        <v>-8167.97</v>
      </c>
      <c r="H23" s="12" t="e">
        <f t="shared" si="2"/>
        <v>#VALUE!</v>
      </c>
      <c r="I23" s="11" t="e">
        <f t="shared" si="3"/>
        <v>#VALUE!</v>
      </c>
      <c r="J23" s="12">
        <f t="shared" si="4"/>
        <v>-5.1049812499999998</v>
      </c>
      <c r="K23" s="11">
        <f t="shared" si="5"/>
        <v>-168167.97</v>
      </c>
      <c r="L23" s="12">
        <f t="shared" si="6"/>
        <v>-5.1049812499999998</v>
      </c>
      <c r="M23" s="11">
        <f t="shared" si="7"/>
        <v>-168167.97</v>
      </c>
      <c r="N23" s="12">
        <f t="shared" si="8"/>
        <v>-20.419924999999999</v>
      </c>
      <c r="O23" s="11">
        <f t="shared" si="9"/>
        <v>-48167.97</v>
      </c>
    </row>
    <row r="24" spans="1:15" ht="96" hidden="1" outlineLevel="7">
      <c r="A24" s="10" t="s">
        <v>24</v>
      </c>
      <c r="B24" s="13" t="s">
        <v>25</v>
      </c>
      <c r="C24" s="14" t="s">
        <v>12</v>
      </c>
      <c r="D24" s="14">
        <v>160000</v>
      </c>
      <c r="E24" s="14">
        <v>160000</v>
      </c>
      <c r="F24" s="14">
        <v>40000</v>
      </c>
      <c r="G24" s="14">
        <v>-8167.97</v>
      </c>
      <c r="H24" s="12" t="e">
        <f t="shared" si="2"/>
        <v>#VALUE!</v>
      </c>
      <c r="I24" s="11" t="e">
        <f t="shared" si="3"/>
        <v>#VALUE!</v>
      </c>
      <c r="J24" s="12">
        <f t="shared" si="4"/>
        <v>-5.1049812499999998</v>
      </c>
      <c r="K24" s="11">
        <f t="shared" si="5"/>
        <v>-168167.97</v>
      </c>
      <c r="L24" s="12">
        <f t="shared" si="6"/>
        <v>-5.1049812499999998</v>
      </c>
      <c r="M24" s="11">
        <f t="shared" si="7"/>
        <v>-168167.97</v>
      </c>
      <c r="N24" s="12">
        <f t="shared" si="8"/>
        <v>-20.419924999999999</v>
      </c>
      <c r="O24" s="11">
        <f t="shared" si="9"/>
        <v>-48167.97</v>
      </c>
    </row>
    <row r="25" spans="1:15" ht="72" hidden="1" outlineLevel="4">
      <c r="A25" s="10" t="s">
        <v>26</v>
      </c>
      <c r="B25" s="13" t="s">
        <v>27</v>
      </c>
      <c r="C25" s="14" t="s">
        <v>12</v>
      </c>
      <c r="D25" s="14">
        <v>0</v>
      </c>
      <c r="E25" s="14">
        <v>0</v>
      </c>
      <c r="F25" s="14">
        <v>0</v>
      </c>
      <c r="G25" s="14">
        <v>-20.46</v>
      </c>
      <c r="H25" s="12" t="e">
        <f t="shared" si="2"/>
        <v>#VALUE!</v>
      </c>
      <c r="I25" s="11" t="e">
        <f t="shared" si="3"/>
        <v>#VALUE!</v>
      </c>
      <c r="J25" s="12" t="e">
        <f t="shared" si="4"/>
        <v>#DIV/0!</v>
      </c>
      <c r="K25" s="11">
        <f t="shared" si="5"/>
        <v>-20.46</v>
      </c>
      <c r="L25" s="12" t="e">
        <f t="shared" si="6"/>
        <v>#DIV/0!</v>
      </c>
      <c r="M25" s="11">
        <f t="shared" si="7"/>
        <v>-20.46</v>
      </c>
      <c r="N25" s="12" t="e">
        <f t="shared" si="8"/>
        <v>#DIV/0!</v>
      </c>
      <c r="O25" s="11">
        <f t="shared" si="9"/>
        <v>-20.46</v>
      </c>
    </row>
    <row r="26" spans="1:15" ht="72" hidden="1" outlineLevel="7">
      <c r="A26" s="10" t="s">
        <v>26</v>
      </c>
      <c r="B26" s="13" t="s">
        <v>27</v>
      </c>
      <c r="C26" s="14" t="s">
        <v>12</v>
      </c>
      <c r="D26" s="14">
        <v>0</v>
      </c>
      <c r="E26" s="14">
        <v>0</v>
      </c>
      <c r="F26" s="14">
        <v>0</v>
      </c>
      <c r="G26" s="14">
        <v>-20.46</v>
      </c>
      <c r="H26" s="12" t="e">
        <f t="shared" si="2"/>
        <v>#VALUE!</v>
      </c>
      <c r="I26" s="11" t="e">
        <f t="shared" si="3"/>
        <v>#VALUE!</v>
      </c>
      <c r="J26" s="12" t="e">
        <f t="shared" si="4"/>
        <v>#DIV/0!</v>
      </c>
      <c r="K26" s="11">
        <f t="shared" si="5"/>
        <v>-20.46</v>
      </c>
      <c r="L26" s="12" t="e">
        <f t="shared" si="6"/>
        <v>#DIV/0!</v>
      </c>
      <c r="M26" s="11">
        <f t="shared" si="7"/>
        <v>-20.46</v>
      </c>
      <c r="N26" s="12" t="e">
        <f t="shared" si="8"/>
        <v>#DIV/0!</v>
      </c>
      <c r="O26" s="11">
        <f t="shared" si="9"/>
        <v>-20.46</v>
      </c>
    </row>
    <row r="27" spans="1:15" ht="108" hidden="1" outlineLevel="4">
      <c r="A27" s="10" t="s">
        <v>28</v>
      </c>
      <c r="B27" s="13" t="s">
        <v>29</v>
      </c>
      <c r="C27" s="14" t="s">
        <v>12</v>
      </c>
      <c r="D27" s="14">
        <v>0</v>
      </c>
      <c r="E27" s="14">
        <v>0</v>
      </c>
      <c r="F27" s="14">
        <v>0</v>
      </c>
      <c r="G27" s="14">
        <v>274.36</v>
      </c>
      <c r="H27" s="12" t="e">
        <f t="shared" si="2"/>
        <v>#VALUE!</v>
      </c>
      <c r="I27" s="11" t="e">
        <f t="shared" si="3"/>
        <v>#VALUE!</v>
      </c>
      <c r="J27" s="12" t="e">
        <f t="shared" si="4"/>
        <v>#DIV/0!</v>
      </c>
      <c r="K27" s="11">
        <f t="shared" si="5"/>
        <v>274.36</v>
      </c>
      <c r="L27" s="12" t="e">
        <f t="shared" si="6"/>
        <v>#DIV/0!</v>
      </c>
      <c r="M27" s="11">
        <f t="shared" si="7"/>
        <v>274.36</v>
      </c>
      <c r="N27" s="12" t="e">
        <f t="shared" si="8"/>
        <v>#DIV/0!</v>
      </c>
      <c r="O27" s="11">
        <f t="shared" si="9"/>
        <v>274.36</v>
      </c>
    </row>
    <row r="28" spans="1:15" ht="108" hidden="1" outlineLevel="7">
      <c r="A28" s="10" t="s">
        <v>28</v>
      </c>
      <c r="B28" s="13" t="s">
        <v>29</v>
      </c>
      <c r="C28" s="14" t="s">
        <v>12</v>
      </c>
      <c r="D28" s="14">
        <v>0</v>
      </c>
      <c r="E28" s="14">
        <v>0</v>
      </c>
      <c r="F28" s="14">
        <v>0</v>
      </c>
      <c r="G28" s="14">
        <v>274.36</v>
      </c>
      <c r="H28" s="12" t="e">
        <f t="shared" si="2"/>
        <v>#VALUE!</v>
      </c>
      <c r="I28" s="11" t="e">
        <f t="shared" si="3"/>
        <v>#VALUE!</v>
      </c>
      <c r="J28" s="12" t="e">
        <f t="shared" si="4"/>
        <v>#DIV/0!</v>
      </c>
      <c r="K28" s="11">
        <f t="shared" si="5"/>
        <v>274.36</v>
      </c>
      <c r="L28" s="12" t="e">
        <f t="shared" si="6"/>
        <v>#DIV/0!</v>
      </c>
      <c r="M28" s="11">
        <f t="shared" si="7"/>
        <v>274.36</v>
      </c>
      <c r="N28" s="12" t="e">
        <f t="shared" si="8"/>
        <v>#DIV/0!</v>
      </c>
      <c r="O28" s="11">
        <f t="shared" si="9"/>
        <v>274.36</v>
      </c>
    </row>
    <row r="29" spans="1:15" ht="48" outlineLevel="1" collapsed="1">
      <c r="A29" s="10" t="s">
        <v>30</v>
      </c>
      <c r="B29" s="13" t="s">
        <v>31</v>
      </c>
      <c r="C29" s="14">
        <v>2038269.18</v>
      </c>
      <c r="D29" s="14">
        <v>7997000</v>
      </c>
      <c r="E29" s="14">
        <v>7997000</v>
      </c>
      <c r="F29" s="14">
        <v>1999250</v>
      </c>
      <c r="G29" s="14">
        <v>1934374.01</v>
      </c>
      <c r="H29" s="12">
        <f t="shared" si="2"/>
        <v>94.90277481407044</v>
      </c>
      <c r="I29" s="11">
        <f t="shared" si="3"/>
        <v>-103895.16999999993</v>
      </c>
      <c r="J29" s="12">
        <f t="shared" si="4"/>
        <v>24.188745904714267</v>
      </c>
      <c r="K29" s="11">
        <f t="shared" si="5"/>
        <v>-6062625.9900000002</v>
      </c>
      <c r="L29" s="12">
        <f t="shared" si="6"/>
        <v>24.188745904714267</v>
      </c>
      <c r="M29" s="11">
        <f t="shared" si="7"/>
        <v>-6062625.9900000002</v>
      </c>
      <c r="N29" s="12">
        <f t="shared" si="8"/>
        <v>96.754983618857068</v>
      </c>
      <c r="O29" s="11">
        <f t="shared" si="9"/>
        <v>-64875.989999999991</v>
      </c>
    </row>
    <row r="30" spans="1:15" ht="36" hidden="1" outlineLevel="2">
      <c r="A30" s="10" t="s">
        <v>32</v>
      </c>
      <c r="B30" s="13" t="s">
        <v>33</v>
      </c>
      <c r="C30" s="14"/>
      <c r="D30" s="14">
        <v>7997000</v>
      </c>
      <c r="E30" s="14">
        <v>7997000</v>
      </c>
      <c r="F30" s="14">
        <v>1999250</v>
      </c>
      <c r="G30" s="14">
        <v>1934374.01</v>
      </c>
      <c r="H30" s="12" t="e">
        <f t="shared" si="2"/>
        <v>#DIV/0!</v>
      </c>
      <c r="I30" s="11">
        <f t="shared" si="3"/>
        <v>1934374.01</v>
      </c>
      <c r="J30" s="12">
        <f t="shared" si="4"/>
        <v>24.188745904714267</v>
      </c>
      <c r="K30" s="11">
        <f t="shared" si="5"/>
        <v>-6062625.9900000002</v>
      </c>
      <c r="L30" s="12">
        <f t="shared" si="6"/>
        <v>24.188745904714267</v>
      </c>
      <c r="M30" s="11">
        <f t="shared" si="7"/>
        <v>-6062625.9900000002</v>
      </c>
      <c r="N30" s="12">
        <f t="shared" si="8"/>
        <v>96.754983618857068</v>
      </c>
      <c r="O30" s="11">
        <f t="shared" si="9"/>
        <v>-64875.989999999991</v>
      </c>
    </row>
    <row r="31" spans="1:15" ht="96" hidden="1" outlineLevel="3">
      <c r="A31" s="10" t="s">
        <v>34</v>
      </c>
      <c r="B31" s="13" t="s">
        <v>35</v>
      </c>
      <c r="C31" s="14"/>
      <c r="D31" s="14">
        <v>3614000</v>
      </c>
      <c r="E31" s="14">
        <v>3614000</v>
      </c>
      <c r="F31" s="14">
        <v>903500</v>
      </c>
      <c r="G31" s="14">
        <v>877858.29</v>
      </c>
      <c r="H31" s="12" t="e">
        <f t="shared" si="2"/>
        <v>#DIV/0!</v>
      </c>
      <c r="I31" s="11">
        <f t="shared" si="3"/>
        <v>877858.29</v>
      </c>
      <c r="J31" s="12">
        <f t="shared" si="4"/>
        <v>24.29048948533481</v>
      </c>
      <c r="K31" s="11">
        <f t="shared" si="5"/>
        <v>-2736141.71</v>
      </c>
      <c r="L31" s="12">
        <f t="shared" si="6"/>
        <v>24.29048948533481</v>
      </c>
      <c r="M31" s="11">
        <f t="shared" si="7"/>
        <v>-2736141.71</v>
      </c>
      <c r="N31" s="12">
        <f t="shared" si="8"/>
        <v>97.161957941339239</v>
      </c>
      <c r="O31" s="11">
        <f t="shared" si="9"/>
        <v>-25641.709999999963</v>
      </c>
    </row>
    <row r="32" spans="1:15" ht="144" hidden="1" outlineLevel="4">
      <c r="A32" s="10" t="s">
        <v>36</v>
      </c>
      <c r="B32" s="15" t="s">
        <v>37</v>
      </c>
      <c r="C32" s="14"/>
      <c r="D32" s="14">
        <v>3614000</v>
      </c>
      <c r="E32" s="14">
        <v>3614000</v>
      </c>
      <c r="F32" s="14">
        <v>903500</v>
      </c>
      <c r="G32" s="14">
        <v>877858.29</v>
      </c>
      <c r="H32" s="12" t="e">
        <f t="shared" si="2"/>
        <v>#DIV/0!</v>
      </c>
      <c r="I32" s="11">
        <f t="shared" si="3"/>
        <v>877858.29</v>
      </c>
      <c r="J32" s="12">
        <f t="shared" si="4"/>
        <v>24.29048948533481</v>
      </c>
      <c r="K32" s="11">
        <f t="shared" si="5"/>
        <v>-2736141.71</v>
      </c>
      <c r="L32" s="12">
        <f t="shared" si="6"/>
        <v>24.29048948533481</v>
      </c>
      <c r="M32" s="11">
        <f t="shared" si="7"/>
        <v>-2736141.71</v>
      </c>
      <c r="N32" s="12">
        <f t="shared" si="8"/>
        <v>97.161957941339239</v>
      </c>
      <c r="O32" s="11">
        <f t="shared" si="9"/>
        <v>-25641.709999999963</v>
      </c>
    </row>
    <row r="33" spans="1:15" ht="144" hidden="1" outlineLevel="7">
      <c r="A33" s="10" t="s">
        <v>36</v>
      </c>
      <c r="B33" s="15" t="s">
        <v>37</v>
      </c>
      <c r="C33" s="14"/>
      <c r="D33" s="14">
        <v>3614000</v>
      </c>
      <c r="E33" s="14">
        <v>3614000</v>
      </c>
      <c r="F33" s="14">
        <v>903500</v>
      </c>
      <c r="G33" s="14">
        <v>877858.29</v>
      </c>
      <c r="H33" s="12" t="e">
        <f t="shared" si="2"/>
        <v>#DIV/0!</v>
      </c>
      <c r="I33" s="11">
        <f t="shared" si="3"/>
        <v>877858.29</v>
      </c>
      <c r="J33" s="12">
        <f t="shared" si="4"/>
        <v>24.29048948533481</v>
      </c>
      <c r="K33" s="11">
        <f t="shared" si="5"/>
        <v>-2736141.71</v>
      </c>
      <c r="L33" s="12">
        <f t="shared" si="6"/>
        <v>24.29048948533481</v>
      </c>
      <c r="M33" s="11">
        <f t="shared" si="7"/>
        <v>-2736141.71</v>
      </c>
      <c r="N33" s="12">
        <f t="shared" si="8"/>
        <v>97.161957941339239</v>
      </c>
      <c r="O33" s="11">
        <f t="shared" si="9"/>
        <v>-25641.709999999963</v>
      </c>
    </row>
    <row r="34" spans="1:15" ht="120" hidden="1" outlineLevel="3">
      <c r="A34" s="10" t="s">
        <v>38</v>
      </c>
      <c r="B34" s="15" t="s">
        <v>39</v>
      </c>
      <c r="C34" s="14"/>
      <c r="D34" s="14">
        <v>28000</v>
      </c>
      <c r="E34" s="14">
        <v>28000</v>
      </c>
      <c r="F34" s="14">
        <v>7000</v>
      </c>
      <c r="G34" s="14">
        <v>5722.74</v>
      </c>
      <c r="H34" s="12" t="e">
        <f t="shared" si="2"/>
        <v>#DIV/0!</v>
      </c>
      <c r="I34" s="11">
        <f t="shared" si="3"/>
        <v>5722.74</v>
      </c>
      <c r="J34" s="12">
        <f t="shared" si="4"/>
        <v>20.438357142857143</v>
      </c>
      <c r="K34" s="11">
        <f t="shared" si="5"/>
        <v>-22277.260000000002</v>
      </c>
      <c r="L34" s="12">
        <f t="shared" si="6"/>
        <v>20.438357142857143</v>
      </c>
      <c r="M34" s="11">
        <f t="shared" si="7"/>
        <v>-22277.260000000002</v>
      </c>
      <c r="N34" s="12">
        <f t="shared" si="8"/>
        <v>81.753428571428572</v>
      </c>
      <c r="O34" s="11">
        <f t="shared" si="9"/>
        <v>-1277.2600000000002</v>
      </c>
    </row>
    <row r="35" spans="1:15" ht="168" hidden="1" outlineLevel="4">
      <c r="A35" s="10" t="s">
        <v>40</v>
      </c>
      <c r="B35" s="15" t="s">
        <v>41</v>
      </c>
      <c r="C35" s="14"/>
      <c r="D35" s="14">
        <v>28000</v>
      </c>
      <c r="E35" s="14">
        <v>28000</v>
      </c>
      <c r="F35" s="14">
        <v>7000</v>
      </c>
      <c r="G35" s="14">
        <v>5722.74</v>
      </c>
      <c r="H35" s="12" t="e">
        <f t="shared" si="2"/>
        <v>#DIV/0!</v>
      </c>
      <c r="I35" s="11">
        <f t="shared" si="3"/>
        <v>5722.74</v>
      </c>
      <c r="J35" s="12">
        <f t="shared" si="4"/>
        <v>20.438357142857143</v>
      </c>
      <c r="K35" s="11">
        <f t="shared" si="5"/>
        <v>-22277.260000000002</v>
      </c>
      <c r="L35" s="12">
        <f t="shared" si="6"/>
        <v>20.438357142857143</v>
      </c>
      <c r="M35" s="11">
        <f t="shared" si="7"/>
        <v>-22277.260000000002</v>
      </c>
      <c r="N35" s="12">
        <f t="shared" si="8"/>
        <v>81.753428571428572</v>
      </c>
      <c r="O35" s="11">
        <f t="shared" si="9"/>
        <v>-1277.2600000000002</v>
      </c>
    </row>
    <row r="36" spans="1:15" ht="168" hidden="1" outlineLevel="7">
      <c r="A36" s="10" t="s">
        <v>40</v>
      </c>
      <c r="B36" s="15" t="s">
        <v>41</v>
      </c>
      <c r="C36" s="14"/>
      <c r="D36" s="14">
        <v>28000</v>
      </c>
      <c r="E36" s="14">
        <v>28000</v>
      </c>
      <c r="F36" s="14">
        <v>7000</v>
      </c>
      <c r="G36" s="14">
        <v>5722.74</v>
      </c>
      <c r="H36" s="12" t="e">
        <f t="shared" si="2"/>
        <v>#DIV/0!</v>
      </c>
      <c r="I36" s="11">
        <f t="shared" si="3"/>
        <v>5722.74</v>
      </c>
      <c r="J36" s="12">
        <f t="shared" si="4"/>
        <v>20.438357142857143</v>
      </c>
      <c r="K36" s="11">
        <f t="shared" si="5"/>
        <v>-22277.260000000002</v>
      </c>
      <c r="L36" s="12">
        <f t="shared" si="6"/>
        <v>20.438357142857143</v>
      </c>
      <c r="M36" s="11">
        <f t="shared" si="7"/>
        <v>-22277.260000000002</v>
      </c>
      <c r="N36" s="12">
        <f t="shared" si="8"/>
        <v>81.753428571428572</v>
      </c>
      <c r="O36" s="11">
        <f t="shared" si="9"/>
        <v>-1277.2600000000002</v>
      </c>
    </row>
    <row r="37" spans="1:15" ht="96" hidden="1" outlineLevel="3">
      <c r="A37" s="10" t="s">
        <v>42</v>
      </c>
      <c r="B37" s="13" t="s">
        <v>43</v>
      </c>
      <c r="C37" s="14"/>
      <c r="D37" s="14">
        <v>4998000</v>
      </c>
      <c r="E37" s="14">
        <v>4998000</v>
      </c>
      <c r="F37" s="14">
        <v>1249500</v>
      </c>
      <c r="G37" s="14">
        <v>1232120.8</v>
      </c>
      <c r="H37" s="12" t="e">
        <f t="shared" si="2"/>
        <v>#DIV/0!</v>
      </c>
      <c r="I37" s="11">
        <f t="shared" si="3"/>
        <v>1232120.8</v>
      </c>
      <c r="J37" s="12">
        <f t="shared" si="4"/>
        <v>24.652276910764307</v>
      </c>
      <c r="K37" s="11">
        <f t="shared" si="5"/>
        <v>-3765879.2</v>
      </c>
      <c r="L37" s="12">
        <f t="shared" si="6"/>
        <v>24.652276910764307</v>
      </c>
      <c r="M37" s="11">
        <f t="shared" si="7"/>
        <v>-3765879.2</v>
      </c>
      <c r="N37" s="12">
        <f t="shared" si="8"/>
        <v>98.609107643057229</v>
      </c>
      <c r="O37" s="11">
        <f t="shared" si="9"/>
        <v>-17379.199999999953</v>
      </c>
    </row>
    <row r="38" spans="1:15" ht="144" hidden="1" outlineLevel="4">
      <c r="A38" s="10" t="s">
        <v>44</v>
      </c>
      <c r="B38" s="15" t="s">
        <v>45</v>
      </c>
      <c r="C38" s="14"/>
      <c r="D38" s="14">
        <v>4998000</v>
      </c>
      <c r="E38" s="14">
        <v>4998000</v>
      </c>
      <c r="F38" s="14">
        <v>1249500</v>
      </c>
      <c r="G38" s="14">
        <v>1232120.8</v>
      </c>
      <c r="H38" s="12" t="e">
        <f t="shared" si="2"/>
        <v>#DIV/0!</v>
      </c>
      <c r="I38" s="11">
        <f t="shared" si="3"/>
        <v>1232120.8</v>
      </c>
      <c r="J38" s="12">
        <f t="shared" si="4"/>
        <v>24.652276910764307</v>
      </c>
      <c r="K38" s="11">
        <f t="shared" si="5"/>
        <v>-3765879.2</v>
      </c>
      <c r="L38" s="12">
        <f t="shared" si="6"/>
        <v>24.652276910764307</v>
      </c>
      <c r="M38" s="11">
        <f t="shared" si="7"/>
        <v>-3765879.2</v>
      </c>
      <c r="N38" s="12">
        <f t="shared" si="8"/>
        <v>98.609107643057229</v>
      </c>
      <c r="O38" s="11">
        <f t="shared" si="9"/>
        <v>-17379.199999999953</v>
      </c>
    </row>
    <row r="39" spans="1:15" ht="144" hidden="1" outlineLevel="7">
      <c r="A39" s="10" t="s">
        <v>44</v>
      </c>
      <c r="B39" s="15" t="s">
        <v>45</v>
      </c>
      <c r="C39" s="14"/>
      <c r="D39" s="14">
        <v>4998000</v>
      </c>
      <c r="E39" s="14">
        <v>4998000</v>
      </c>
      <c r="F39" s="14">
        <v>1249500</v>
      </c>
      <c r="G39" s="14">
        <v>1232120.8</v>
      </c>
      <c r="H39" s="12" t="e">
        <f t="shared" si="2"/>
        <v>#DIV/0!</v>
      </c>
      <c r="I39" s="11">
        <f t="shared" si="3"/>
        <v>1232120.8</v>
      </c>
      <c r="J39" s="12">
        <f t="shared" si="4"/>
        <v>24.652276910764307</v>
      </c>
      <c r="K39" s="11">
        <f t="shared" si="5"/>
        <v>-3765879.2</v>
      </c>
      <c r="L39" s="12">
        <f t="shared" si="6"/>
        <v>24.652276910764307</v>
      </c>
      <c r="M39" s="11">
        <f t="shared" si="7"/>
        <v>-3765879.2</v>
      </c>
      <c r="N39" s="12">
        <f t="shared" si="8"/>
        <v>98.609107643057229</v>
      </c>
      <c r="O39" s="11">
        <f t="shared" si="9"/>
        <v>-17379.199999999953</v>
      </c>
    </row>
    <row r="40" spans="1:15" ht="96" hidden="1" outlineLevel="3">
      <c r="A40" s="10" t="s">
        <v>46</v>
      </c>
      <c r="B40" s="13" t="s">
        <v>47</v>
      </c>
      <c r="C40" s="14"/>
      <c r="D40" s="14">
        <v>-643000</v>
      </c>
      <c r="E40" s="14">
        <v>-643000</v>
      </c>
      <c r="F40" s="14">
        <v>-160750</v>
      </c>
      <c r="G40" s="14">
        <v>-181327.82</v>
      </c>
      <c r="H40" s="12" t="e">
        <f t="shared" si="2"/>
        <v>#DIV/0!</v>
      </c>
      <c r="I40" s="11">
        <f t="shared" si="3"/>
        <v>-181327.82</v>
      </c>
      <c r="J40" s="12">
        <f t="shared" si="4"/>
        <v>28.20028304821151</v>
      </c>
      <c r="K40" s="11">
        <f t="shared" si="5"/>
        <v>461672.18</v>
      </c>
      <c r="L40" s="12">
        <f t="shared" si="6"/>
        <v>28.20028304821151</v>
      </c>
      <c r="M40" s="11">
        <f t="shared" si="7"/>
        <v>461672.18</v>
      </c>
      <c r="N40" s="12">
        <f t="shared" si="8"/>
        <v>112.80113219284604</v>
      </c>
      <c r="O40" s="11">
        <f t="shared" si="9"/>
        <v>-20577.820000000007</v>
      </c>
    </row>
    <row r="41" spans="1:15" ht="144" hidden="1" outlineLevel="4">
      <c r="A41" s="10" t="s">
        <v>48</v>
      </c>
      <c r="B41" s="15" t="s">
        <v>49</v>
      </c>
      <c r="C41" s="14"/>
      <c r="D41" s="14">
        <v>-643000</v>
      </c>
      <c r="E41" s="14">
        <v>-643000</v>
      </c>
      <c r="F41" s="14">
        <v>-160750</v>
      </c>
      <c r="G41" s="14">
        <v>-181327.82</v>
      </c>
      <c r="H41" s="12" t="e">
        <f t="shared" si="2"/>
        <v>#DIV/0!</v>
      </c>
      <c r="I41" s="11">
        <f t="shared" si="3"/>
        <v>-181327.82</v>
      </c>
      <c r="J41" s="12">
        <f t="shared" si="4"/>
        <v>28.20028304821151</v>
      </c>
      <c r="K41" s="11">
        <f t="shared" si="5"/>
        <v>461672.18</v>
      </c>
      <c r="L41" s="12">
        <f t="shared" si="6"/>
        <v>28.20028304821151</v>
      </c>
      <c r="M41" s="11">
        <f t="shared" si="7"/>
        <v>461672.18</v>
      </c>
      <c r="N41" s="12">
        <f t="shared" si="8"/>
        <v>112.80113219284604</v>
      </c>
      <c r="O41" s="11">
        <f t="shared" si="9"/>
        <v>-20577.820000000007</v>
      </c>
    </row>
    <row r="42" spans="1:15" ht="144" hidden="1" outlineLevel="7">
      <c r="A42" s="10" t="s">
        <v>48</v>
      </c>
      <c r="B42" s="15" t="s">
        <v>49</v>
      </c>
      <c r="C42" s="14"/>
      <c r="D42" s="14">
        <v>-643000</v>
      </c>
      <c r="E42" s="14">
        <v>-643000</v>
      </c>
      <c r="F42" s="14">
        <v>-160750</v>
      </c>
      <c r="G42" s="14">
        <v>-181327.82</v>
      </c>
      <c r="H42" s="12" t="e">
        <f t="shared" si="2"/>
        <v>#DIV/0!</v>
      </c>
      <c r="I42" s="11">
        <f t="shared" si="3"/>
        <v>-181327.82</v>
      </c>
      <c r="J42" s="12">
        <f t="shared" si="4"/>
        <v>28.20028304821151</v>
      </c>
      <c r="K42" s="11">
        <f t="shared" si="5"/>
        <v>461672.18</v>
      </c>
      <c r="L42" s="12">
        <f t="shared" si="6"/>
        <v>28.20028304821151</v>
      </c>
      <c r="M42" s="11">
        <f t="shared" si="7"/>
        <v>461672.18</v>
      </c>
      <c r="N42" s="12">
        <f t="shared" si="8"/>
        <v>112.80113219284604</v>
      </c>
      <c r="O42" s="11">
        <f t="shared" si="9"/>
        <v>-20577.820000000007</v>
      </c>
    </row>
    <row r="43" spans="1:15" s="9" customFormat="1" ht="24" outlineLevel="1">
      <c r="A43" s="18" t="s">
        <v>50</v>
      </c>
      <c r="B43" s="23" t="s">
        <v>51</v>
      </c>
      <c r="C43" s="24">
        <f>C44+C52+C58</f>
        <v>725252.13</v>
      </c>
      <c r="D43" s="24">
        <f t="shared" ref="D43:G43" si="12">D44+D52+D58</f>
        <v>255700</v>
      </c>
      <c r="E43" s="24">
        <f t="shared" si="12"/>
        <v>255700</v>
      </c>
      <c r="F43" s="24">
        <f t="shared" si="12"/>
        <v>89400</v>
      </c>
      <c r="G43" s="24">
        <f t="shared" si="12"/>
        <v>842974.54</v>
      </c>
      <c r="H43" s="22">
        <f t="shared" si="2"/>
        <v>116.23192888795791</v>
      </c>
      <c r="I43" s="21">
        <f t="shared" si="3"/>
        <v>117722.41000000003</v>
      </c>
      <c r="J43" s="22">
        <f t="shared" si="4"/>
        <v>329.67326554556121</v>
      </c>
      <c r="K43" s="21">
        <f t="shared" si="5"/>
        <v>587274.54</v>
      </c>
      <c r="L43" s="22">
        <f t="shared" si="6"/>
        <v>329.67326554556121</v>
      </c>
      <c r="M43" s="21">
        <f t="shared" si="7"/>
        <v>587274.54</v>
      </c>
      <c r="N43" s="22">
        <f t="shared" si="8"/>
        <v>942.92454138702465</v>
      </c>
      <c r="O43" s="21">
        <f t="shared" si="9"/>
        <v>753574.54</v>
      </c>
    </row>
    <row r="44" spans="1:15" ht="24" outlineLevel="2" collapsed="1">
      <c r="A44" s="10" t="s">
        <v>52</v>
      </c>
      <c r="B44" s="13" t="s">
        <v>53</v>
      </c>
      <c r="C44" s="14">
        <v>714684.13</v>
      </c>
      <c r="D44" s="14">
        <v>0</v>
      </c>
      <c r="E44" s="14">
        <v>0</v>
      </c>
      <c r="F44" s="14">
        <v>0</v>
      </c>
      <c r="G44" s="14">
        <v>600182.53</v>
      </c>
      <c r="H44" s="12">
        <f t="shared" si="2"/>
        <v>83.978712385847999</v>
      </c>
      <c r="I44" s="11">
        <f t="shared" si="3"/>
        <v>-114501.59999999998</v>
      </c>
      <c r="J44" s="12">
        <v>0</v>
      </c>
      <c r="K44" s="11">
        <f t="shared" si="5"/>
        <v>600182.53</v>
      </c>
      <c r="L44" s="12">
        <v>0</v>
      </c>
      <c r="M44" s="11">
        <f t="shared" si="7"/>
        <v>600182.53</v>
      </c>
      <c r="N44" s="12">
        <v>0</v>
      </c>
      <c r="O44" s="11">
        <f t="shared" si="9"/>
        <v>600182.53</v>
      </c>
    </row>
    <row r="45" spans="1:15" ht="24" hidden="1" outlineLevel="3">
      <c r="A45" s="10" t="s">
        <v>54</v>
      </c>
      <c r="B45" s="13" t="s">
        <v>53</v>
      </c>
      <c r="C45" s="14"/>
      <c r="D45" s="14">
        <v>0</v>
      </c>
      <c r="E45" s="14">
        <v>0</v>
      </c>
      <c r="F45" s="14">
        <v>0</v>
      </c>
      <c r="G45" s="14">
        <v>600182.53</v>
      </c>
      <c r="H45" s="12" t="e">
        <f t="shared" si="2"/>
        <v>#DIV/0!</v>
      </c>
      <c r="I45" s="11">
        <f t="shared" si="3"/>
        <v>600182.53</v>
      </c>
      <c r="J45" s="12" t="e">
        <f t="shared" si="4"/>
        <v>#DIV/0!</v>
      </c>
      <c r="K45" s="11">
        <f t="shared" si="5"/>
        <v>600182.53</v>
      </c>
      <c r="L45" s="12" t="e">
        <f t="shared" si="6"/>
        <v>#DIV/0!</v>
      </c>
      <c r="M45" s="11">
        <f t="shared" si="7"/>
        <v>600182.53</v>
      </c>
      <c r="N45" s="12" t="e">
        <f t="shared" si="8"/>
        <v>#DIV/0!</v>
      </c>
      <c r="O45" s="11">
        <f t="shared" si="9"/>
        <v>600182.53</v>
      </c>
    </row>
    <row r="46" spans="1:15" ht="60" hidden="1" outlineLevel="4">
      <c r="A46" s="10" t="s">
        <v>55</v>
      </c>
      <c r="B46" s="13" t="s">
        <v>56</v>
      </c>
      <c r="C46" s="14"/>
      <c r="D46" s="14">
        <v>0</v>
      </c>
      <c r="E46" s="14">
        <v>0</v>
      </c>
      <c r="F46" s="14">
        <v>0</v>
      </c>
      <c r="G46" s="14">
        <v>598397.63</v>
      </c>
      <c r="H46" s="12" t="e">
        <f t="shared" si="2"/>
        <v>#DIV/0!</v>
      </c>
      <c r="I46" s="11">
        <f t="shared" si="3"/>
        <v>598397.63</v>
      </c>
      <c r="J46" s="12" t="e">
        <f t="shared" si="4"/>
        <v>#DIV/0!</v>
      </c>
      <c r="K46" s="11">
        <f t="shared" si="5"/>
        <v>598397.63</v>
      </c>
      <c r="L46" s="12" t="e">
        <f t="shared" si="6"/>
        <v>#DIV/0!</v>
      </c>
      <c r="M46" s="11">
        <f t="shared" si="7"/>
        <v>598397.63</v>
      </c>
      <c r="N46" s="12" t="e">
        <f t="shared" si="8"/>
        <v>#DIV/0!</v>
      </c>
      <c r="O46" s="11">
        <f t="shared" si="9"/>
        <v>598397.63</v>
      </c>
    </row>
    <row r="47" spans="1:15" ht="60" hidden="1" outlineLevel="7">
      <c r="A47" s="10" t="s">
        <v>55</v>
      </c>
      <c r="B47" s="13" t="s">
        <v>56</v>
      </c>
      <c r="C47" s="14"/>
      <c r="D47" s="14">
        <v>0</v>
      </c>
      <c r="E47" s="14">
        <v>0</v>
      </c>
      <c r="F47" s="14">
        <v>0</v>
      </c>
      <c r="G47" s="14">
        <v>598397.63</v>
      </c>
      <c r="H47" s="12" t="e">
        <f t="shared" si="2"/>
        <v>#DIV/0!</v>
      </c>
      <c r="I47" s="11">
        <f t="shared" si="3"/>
        <v>598397.63</v>
      </c>
      <c r="J47" s="12" t="e">
        <f t="shared" si="4"/>
        <v>#DIV/0!</v>
      </c>
      <c r="K47" s="11">
        <f t="shared" si="5"/>
        <v>598397.63</v>
      </c>
      <c r="L47" s="12" t="e">
        <f t="shared" si="6"/>
        <v>#DIV/0!</v>
      </c>
      <c r="M47" s="11">
        <f t="shared" si="7"/>
        <v>598397.63</v>
      </c>
      <c r="N47" s="12" t="e">
        <f t="shared" si="8"/>
        <v>#DIV/0!</v>
      </c>
      <c r="O47" s="11">
        <f t="shared" si="9"/>
        <v>598397.63</v>
      </c>
    </row>
    <row r="48" spans="1:15" ht="36" hidden="1" outlineLevel="4">
      <c r="A48" s="10" t="s">
        <v>57</v>
      </c>
      <c r="B48" s="13" t="s">
        <v>58</v>
      </c>
      <c r="C48" s="14"/>
      <c r="D48" s="14">
        <v>0</v>
      </c>
      <c r="E48" s="14">
        <v>0</v>
      </c>
      <c r="F48" s="14">
        <v>0</v>
      </c>
      <c r="G48" s="14">
        <v>767.63</v>
      </c>
      <c r="H48" s="12" t="e">
        <f t="shared" si="2"/>
        <v>#DIV/0!</v>
      </c>
      <c r="I48" s="11">
        <f t="shared" si="3"/>
        <v>767.63</v>
      </c>
      <c r="J48" s="12" t="e">
        <f t="shared" si="4"/>
        <v>#DIV/0!</v>
      </c>
      <c r="K48" s="11">
        <f t="shared" si="5"/>
        <v>767.63</v>
      </c>
      <c r="L48" s="12" t="e">
        <f t="shared" si="6"/>
        <v>#DIV/0!</v>
      </c>
      <c r="M48" s="11">
        <f t="shared" si="7"/>
        <v>767.63</v>
      </c>
      <c r="N48" s="12" t="e">
        <f t="shared" si="8"/>
        <v>#DIV/0!</v>
      </c>
      <c r="O48" s="11">
        <f t="shared" si="9"/>
        <v>767.63</v>
      </c>
    </row>
    <row r="49" spans="1:15" ht="36" hidden="1" outlineLevel="7">
      <c r="A49" s="10" t="s">
        <v>57</v>
      </c>
      <c r="B49" s="13" t="s">
        <v>58</v>
      </c>
      <c r="C49" s="14"/>
      <c r="D49" s="14">
        <v>0</v>
      </c>
      <c r="E49" s="14">
        <v>0</v>
      </c>
      <c r="F49" s="14">
        <v>0</v>
      </c>
      <c r="G49" s="14">
        <v>767.63</v>
      </c>
      <c r="H49" s="12" t="e">
        <f t="shared" si="2"/>
        <v>#DIV/0!</v>
      </c>
      <c r="I49" s="11">
        <f t="shared" si="3"/>
        <v>767.63</v>
      </c>
      <c r="J49" s="12" t="e">
        <f t="shared" si="4"/>
        <v>#DIV/0!</v>
      </c>
      <c r="K49" s="11">
        <f t="shared" si="5"/>
        <v>767.63</v>
      </c>
      <c r="L49" s="12" t="e">
        <f t="shared" si="6"/>
        <v>#DIV/0!</v>
      </c>
      <c r="M49" s="11">
        <f t="shared" si="7"/>
        <v>767.63</v>
      </c>
      <c r="N49" s="12" t="e">
        <f t="shared" si="8"/>
        <v>#DIV/0!</v>
      </c>
      <c r="O49" s="11">
        <f t="shared" si="9"/>
        <v>767.63</v>
      </c>
    </row>
    <row r="50" spans="1:15" ht="72" hidden="1" outlineLevel="4">
      <c r="A50" s="10" t="s">
        <v>59</v>
      </c>
      <c r="B50" s="13" t="s">
        <v>60</v>
      </c>
      <c r="C50" s="14"/>
      <c r="D50" s="14">
        <v>0</v>
      </c>
      <c r="E50" s="14">
        <v>0</v>
      </c>
      <c r="F50" s="14">
        <v>0</v>
      </c>
      <c r="G50" s="14">
        <v>1017.27</v>
      </c>
      <c r="H50" s="12" t="e">
        <f t="shared" si="2"/>
        <v>#DIV/0!</v>
      </c>
      <c r="I50" s="11">
        <f t="shared" si="3"/>
        <v>1017.27</v>
      </c>
      <c r="J50" s="12" t="e">
        <f t="shared" si="4"/>
        <v>#DIV/0!</v>
      </c>
      <c r="K50" s="11">
        <f t="shared" si="5"/>
        <v>1017.27</v>
      </c>
      <c r="L50" s="12" t="e">
        <f t="shared" si="6"/>
        <v>#DIV/0!</v>
      </c>
      <c r="M50" s="11">
        <f t="shared" si="7"/>
        <v>1017.27</v>
      </c>
      <c r="N50" s="12" t="e">
        <f t="shared" si="8"/>
        <v>#DIV/0!</v>
      </c>
      <c r="O50" s="11">
        <f t="shared" si="9"/>
        <v>1017.27</v>
      </c>
    </row>
    <row r="51" spans="1:15" ht="72" hidden="1" outlineLevel="7">
      <c r="A51" s="10" t="s">
        <v>59</v>
      </c>
      <c r="B51" s="13" t="s">
        <v>60</v>
      </c>
      <c r="C51" s="14"/>
      <c r="D51" s="14">
        <v>0</v>
      </c>
      <c r="E51" s="14">
        <v>0</v>
      </c>
      <c r="F51" s="14">
        <v>0</v>
      </c>
      <c r="G51" s="14">
        <v>1017.27</v>
      </c>
      <c r="H51" s="12" t="e">
        <f t="shared" si="2"/>
        <v>#DIV/0!</v>
      </c>
      <c r="I51" s="11">
        <f t="shared" si="3"/>
        <v>1017.27</v>
      </c>
      <c r="J51" s="12" t="e">
        <f t="shared" si="4"/>
        <v>#DIV/0!</v>
      </c>
      <c r="K51" s="11">
        <f t="shared" si="5"/>
        <v>1017.27</v>
      </c>
      <c r="L51" s="12" t="e">
        <f t="shared" si="6"/>
        <v>#DIV/0!</v>
      </c>
      <c r="M51" s="11">
        <f t="shared" si="7"/>
        <v>1017.27</v>
      </c>
      <c r="N51" s="12" t="e">
        <f t="shared" si="8"/>
        <v>#DIV/0!</v>
      </c>
      <c r="O51" s="11">
        <f t="shared" si="9"/>
        <v>1017.27</v>
      </c>
    </row>
    <row r="52" spans="1:15" outlineLevel="2" collapsed="1">
      <c r="A52" s="10" t="s">
        <v>61</v>
      </c>
      <c r="B52" s="13" t="s">
        <v>62</v>
      </c>
      <c r="C52" s="14">
        <v>7508</v>
      </c>
      <c r="D52" s="14">
        <v>102000</v>
      </c>
      <c r="E52" s="14">
        <v>102000</v>
      </c>
      <c r="F52" s="14">
        <v>51000</v>
      </c>
      <c r="G52" s="14">
        <v>3081.51</v>
      </c>
      <c r="H52" s="12">
        <f t="shared" si="2"/>
        <v>41.043020777836972</v>
      </c>
      <c r="I52" s="11">
        <f t="shared" si="3"/>
        <v>-4426.49</v>
      </c>
      <c r="J52" s="12">
        <f t="shared" si="4"/>
        <v>3.0210882352941177</v>
      </c>
      <c r="K52" s="11">
        <f t="shared" si="5"/>
        <v>-98918.49</v>
      </c>
      <c r="L52" s="12">
        <f t="shared" si="6"/>
        <v>3.0210882352941177</v>
      </c>
      <c r="M52" s="11">
        <f t="shared" si="7"/>
        <v>-98918.49</v>
      </c>
      <c r="N52" s="12">
        <f t="shared" si="8"/>
        <v>6.0421764705882355</v>
      </c>
      <c r="O52" s="11">
        <f t="shared" si="9"/>
        <v>-47918.49</v>
      </c>
    </row>
    <row r="53" spans="1:15" hidden="1" outlineLevel="3">
      <c r="A53" s="10" t="s">
        <v>63</v>
      </c>
      <c r="B53" s="13" t="s">
        <v>62</v>
      </c>
      <c r="C53" s="14"/>
      <c r="D53" s="14">
        <v>102000</v>
      </c>
      <c r="E53" s="14">
        <v>102000</v>
      </c>
      <c r="F53" s="14">
        <v>51000</v>
      </c>
      <c r="G53" s="14">
        <v>3081.51</v>
      </c>
      <c r="H53" s="12" t="e">
        <f t="shared" si="2"/>
        <v>#DIV/0!</v>
      </c>
      <c r="I53" s="11">
        <f t="shared" si="3"/>
        <v>3081.51</v>
      </c>
      <c r="J53" s="12">
        <f t="shared" si="4"/>
        <v>3.0210882352941177</v>
      </c>
      <c r="K53" s="11">
        <f t="shared" si="5"/>
        <v>-98918.49</v>
      </c>
      <c r="L53" s="12">
        <f t="shared" si="6"/>
        <v>3.0210882352941177</v>
      </c>
      <c r="M53" s="11">
        <f t="shared" si="7"/>
        <v>-98918.49</v>
      </c>
      <c r="N53" s="12">
        <f t="shared" si="8"/>
        <v>6.0421764705882355</v>
      </c>
      <c r="O53" s="11">
        <f t="shared" si="9"/>
        <v>-47918.49</v>
      </c>
    </row>
    <row r="54" spans="1:15" ht="48" hidden="1" outlineLevel="4">
      <c r="A54" s="10" t="s">
        <v>64</v>
      </c>
      <c r="B54" s="13" t="s">
        <v>65</v>
      </c>
      <c r="C54" s="14"/>
      <c r="D54" s="14">
        <v>102000</v>
      </c>
      <c r="E54" s="14">
        <v>102000</v>
      </c>
      <c r="F54" s="14">
        <v>51000</v>
      </c>
      <c r="G54" s="14">
        <v>3080</v>
      </c>
      <c r="H54" s="12" t="e">
        <f t="shared" si="2"/>
        <v>#DIV/0!</v>
      </c>
      <c r="I54" s="11">
        <f t="shared" si="3"/>
        <v>3080</v>
      </c>
      <c r="J54" s="12">
        <f t="shared" si="4"/>
        <v>3.0196078431372548</v>
      </c>
      <c r="K54" s="11">
        <f t="shared" si="5"/>
        <v>-98920</v>
      </c>
      <c r="L54" s="12">
        <f t="shared" si="6"/>
        <v>3.0196078431372548</v>
      </c>
      <c r="M54" s="11">
        <f t="shared" si="7"/>
        <v>-98920</v>
      </c>
      <c r="N54" s="12">
        <f t="shared" si="8"/>
        <v>6.0392156862745097</v>
      </c>
      <c r="O54" s="11">
        <f t="shared" si="9"/>
        <v>-47920</v>
      </c>
    </row>
    <row r="55" spans="1:15" ht="48" hidden="1" outlineLevel="7">
      <c r="A55" s="10" t="s">
        <v>64</v>
      </c>
      <c r="B55" s="13" t="s">
        <v>65</v>
      </c>
      <c r="C55" s="14"/>
      <c r="D55" s="14">
        <v>102000</v>
      </c>
      <c r="E55" s="14">
        <v>102000</v>
      </c>
      <c r="F55" s="14">
        <v>51000</v>
      </c>
      <c r="G55" s="14">
        <v>3080</v>
      </c>
      <c r="H55" s="12" t="e">
        <f t="shared" si="2"/>
        <v>#DIV/0!</v>
      </c>
      <c r="I55" s="11">
        <f t="shared" si="3"/>
        <v>3080</v>
      </c>
      <c r="J55" s="12">
        <f t="shared" si="4"/>
        <v>3.0196078431372548</v>
      </c>
      <c r="K55" s="11">
        <f t="shared" si="5"/>
        <v>-98920</v>
      </c>
      <c r="L55" s="12">
        <f t="shared" si="6"/>
        <v>3.0196078431372548</v>
      </c>
      <c r="M55" s="11">
        <f t="shared" si="7"/>
        <v>-98920</v>
      </c>
      <c r="N55" s="12">
        <f t="shared" si="8"/>
        <v>6.0392156862745097</v>
      </c>
      <c r="O55" s="11">
        <f t="shared" si="9"/>
        <v>-47920</v>
      </c>
    </row>
    <row r="56" spans="1:15" ht="24" hidden="1" outlineLevel="4">
      <c r="A56" s="10" t="s">
        <v>66</v>
      </c>
      <c r="B56" s="13" t="s">
        <v>67</v>
      </c>
      <c r="C56" s="14"/>
      <c r="D56" s="14">
        <v>0</v>
      </c>
      <c r="E56" s="14">
        <v>0</v>
      </c>
      <c r="F56" s="14">
        <v>0</v>
      </c>
      <c r="G56" s="14">
        <v>1.51</v>
      </c>
      <c r="H56" s="12" t="e">
        <f t="shared" si="2"/>
        <v>#DIV/0!</v>
      </c>
      <c r="I56" s="11">
        <f t="shared" si="3"/>
        <v>1.51</v>
      </c>
      <c r="J56" s="12" t="e">
        <f t="shared" si="4"/>
        <v>#DIV/0!</v>
      </c>
      <c r="K56" s="11">
        <f t="shared" si="5"/>
        <v>1.51</v>
      </c>
      <c r="L56" s="12" t="e">
        <f t="shared" si="6"/>
        <v>#DIV/0!</v>
      </c>
      <c r="M56" s="11">
        <f t="shared" si="7"/>
        <v>1.51</v>
      </c>
      <c r="N56" s="12" t="e">
        <f t="shared" si="8"/>
        <v>#DIV/0!</v>
      </c>
      <c r="O56" s="11">
        <f t="shared" si="9"/>
        <v>1.51</v>
      </c>
    </row>
    <row r="57" spans="1:15" ht="24" hidden="1" outlineLevel="7">
      <c r="A57" s="10" t="s">
        <v>66</v>
      </c>
      <c r="B57" s="13" t="s">
        <v>67</v>
      </c>
      <c r="C57" s="14"/>
      <c r="D57" s="14">
        <v>0</v>
      </c>
      <c r="E57" s="14">
        <v>0</v>
      </c>
      <c r="F57" s="14">
        <v>0</v>
      </c>
      <c r="G57" s="14">
        <v>1.51</v>
      </c>
      <c r="H57" s="12" t="e">
        <f t="shared" si="2"/>
        <v>#DIV/0!</v>
      </c>
      <c r="I57" s="11">
        <f t="shared" si="3"/>
        <v>1.51</v>
      </c>
      <c r="J57" s="12" t="e">
        <f t="shared" si="4"/>
        <v>#DIV/0!</v>
      </c>
      <c r="K57" s="11">
        <f t="shared" si="5"/>
        <v>1.51</v>
      </c>
      <c r="L57" s="12" t="e">
        <f t="shared" si="6"/>
        <v>#DIV/0!</v>
      </c>
      <c r="M57" s="11">
        <f t="shared" si="7"/>
        <v>1.51</v>
      </c>
      <c r="N57" s="12" t="e">
        <f t="shared" si="8"/>
        <v>#DIV/0!</v>
      </c>
      <c r="O57" s="11">
        <f t="shared" si="9"/>
        <v>1.51</v>
      </c>
    </row>
    <row r="58" spans="1:15" ht="36" outlineLevel="2" collapsed="1">
      <c r="A58" s="10" t="s">
        <v>68</v>
      </c>
      <c r="B58" s="13" t="s">
        <v>69</v>
      </c>
      <c r="C58" s="14">
        <v>3060</v>
      </c>
      <c r="D58" s="14">
        <v>153700</v>
      </c>
      <c r="E58" s="14">
        <v>153700</v>
      </c>
      <c r="F58" s="14">
        <v>38400</v>
      </c>
      <c r="G58" s="14">
        <v>239710.5</v>
      </c>
      <c r="H58" s="12">
        <f t="shared" si="2"/>
        <v>7833.676470588236</v>
      </c>
      <c r="I58" s="11">
        <f t="shared" si="3"/>
        <v>236650.5</v>
      </c>
      <c r="J58" s="12">
        <f t="shared" si="4"/>
        <v>155.95998698763827</v>
      </c>
      <c r="K58" s="11">
        <f t="shared" si="5"/>
        <v>86010.5</v>
      </c>
      <c r="L58" s="12">
        <f t="shared" si="6"/>
        <v>155.95998698763827</v>
      </c>
      <c r="M58" s="11">
        <f t="shared" si="7"/>
        <v>86010.5</v>
      </c>
      <c r="N58" s="12">
        <f t="shared" si="8"/>
        <v>624.24609375</v>
      </c>
      <c r="O58" s="11">
        <f t="shared" si="9"/>
        <v>201310.5</v>
      </c>
    </row>
    <row r="59" spans="1:15" ht="48" hidden="1" outlineLevel="3">
      <c r="A59" s="10" t="s">
        <v>70</v>
      </c>
      <c r="B59" s="13" t="s">
        <v>71</v>
      </c>
      <c r="C59" s="14"/>
      <c r="D59" s="14">
        <v>153700</v>
      </c>
      <c r="E59" s="14">
        <v>153700</v>
      </c>
      <c r="F59" s="14">
        <v>38400</v>
      </c>
      <c r="G59" s="14">
        <v>239710.5</v>
      </c>
      <c r="H59" s="12" t="e">
        <f t="shared" si="2"/>
        <v>#DIV/0!</v>
      </c>
      <c r="I59" s="11">
        <f t="shared" si="3"/>
        <v>239710.5</v>
      </c>
      <c r="J59" s="12">
        <f t="shared" si="4"/>
        <v>155.95998698763827</v>
      </c>
      <c r="K59" s="11">
        <f t="shared" si="5"/>
        <v>86010.5</v>
      </c>
      <c r="L59" s="12">
        <f t="shared" si="6"/>
        <v>155.95998698763827</v>
      </c>
      <c r="M59" s="11">
        <f t="shared" si="7"/>
        <v>86010.5</v>
      </c>
      <c r="N59" s="12">
        <f t="shared" si="8"/>
        <v>624.24609375</v>
      </c>
      <c r="O59" s="11">
        <f t="shared" si="9"/>
        <v>201310.5</v>
      </c>
    </row>
    <row r="60" spans="1:15" ht="84" hidden="1" outlineLevel="4">
      <c r="A60" s="10" t="s">
        <v>72</v>
      </c>
      <c r="B60" s="13" t="s">
        <v>73</v>
      </c>
      <c r="C60" s="14"/>
      <c r="D60" s="14">
        <v>153700</v>
      </c>
      <c r="E60" s="14">
        <v>153700</v>
      </c>
      <c r="F60" s="14">
        <v>38400</v>
      </c>
      <c r="G60" s="14">
        <v>239710.5</v>
      </c>
      <c r="H60" s="12" t="e">
        <f t="shared" si="2"/>
        <v>#DIV/0!</v>
      </c>
      <c r="I60" s="11">
        <f t="shared" si="3"/>
        <v>239710.5</v>
      </c>
      <c r="J60" s="12">
        <f t="shared" si="4"/>
        <v>155.95998698763827</v>
      </c>
      <c r="K60" s="11">
        <f t="shared" si="5"/>
        <v>86010.5</v>
      </c>
      <c r="L60" s="12">
        <f t="shared" si="6"/>
        <v>155.95998698763827</v>
      </c>
      <c r="M60" s="11">
        <f t="shared" si="7"/>
        <v>86010.5</v>
      </c>
      <c r="N60" s="12">
        <f t="shared" si="8"/>
        <v>624.24609375</v>
      </c>
      <c r="O60" s="11">
        <f t="shared" si="9"/>
        <v>201310.5</v>
      </c>
    </row>
    <row r="61" spans="1:15" ht="84" hidden="1" outlineLevel="7">
      <c r="A61" s="10" t="s">
        <v>72</v>
      </c>
      <c r="B61" s="13" t="s">
        <v>73</v>
      </c>
      <c r="C61" s="14"/>
      <c r="D61" s="14">
        <v>153700</v>
      </c>
      <c r="E61" s="14">
        <v>153700</v>
      </c>
      <c r="F61" s="14">
        <v>38400</v>
      </c>
      <c r="G61" s="14">
        <v>239710.5</v>
      </c>
      <c r="H61" s="12" t="e">
        <f t="shared" si="2"/>
        <v>#DIV/0!</v>
      </c>
      <c r="I61" s="11">
        <f t="shared" si="3"/>
        <v>239710.5</v>
      </c>
      <c r="J61" s="12">
        <f t="shared" si="4"/>
        <v>155.95998698763827</v>
      </c>
      <c r="K61" s="11">
        <f t="shared" si="5"/>
        <v>86010.5</v>
      </c>
      <c r="L61" s="12">
        <f t="shared" si="6"/>
        <v>155.95998698763827</v>
      </c>
      <c r="M61" s="11">
        <f t="shared" si="7"/>
        <v>86010.5</v>
      </c>
      <c r="N61" s="12">
        <f t="shared" si="8"/>
        <v>624.24609375</v>
      </c>
      <c r="O61" s="11">
        <f t="shared" si="9"/>
        <v>201310.5</v>
      </c>
    </row>
    <row r="62" spans="1:15" s="9" customFormat="1" outlineLevel="1">
      <c r="A62" s="18" t="s">
        <v>74</v>
      </c>
      <c r="B62" s="23" t="s">
        <v>75</v>
      </c>
      <c r="C62" s="24">
        <f>C63+C69+C82</f>
        <v>2007070.8800000001</v>
      </c>
      <c r="D62" s="24">
        <f t="shared" ref="D62:G62" si="13">D63+D69+D82</f>
        <v>15308000</v>
      </c>
      <c r="E62" s="24">
        <f t="shared" si="13"/>
        <v>15308000</v>
      </c>
      <c r="F62" s="24">
        <f t="shared" si="13"/>
        <v>1708750</v>
      </c>
      <c r="G62" s="24">
        <f t="shared" si="13"/>
        <v>1805914.4999999998</v>
      </c>
      <c r="H62" s="22">
        <f t="shared" si="2"/>
        <v>89.977614542442055</v>
      </c>
      <c r="I62" s="21">
        <f t="shared" si="3"/>
        <v>-201156.38000000035</v>
      </c>
      <c r="J62" s="22">
        <f t="shared" si="4"/>
        <v>11.797194277501958</v>
      </c>
      <c r="K62" s="21">
        <f t="shared" si="5"/>
        <v>-13502085.5</v>
      </c>
      <c r="L62" s="22">
        <f t="shared" si="6"/>
        <v>11.797194277501958</v>
      </c>
      <c r="M62" s="21">
        <f t="shared" si="7"/>
        <v>-13502085.5</v>
      </c>
      <c r="N62" s="22">
        <f t="shared" si="8"/>
        <v>105.68629114850035</v>
      </c>
      <c r="O62" s="21">
        <f t="shared" si="9"/>
        <v>97164.499999999767</v>
      </c>
    </row>
    <row r="63" spans="1:15" outlineLevel="2" collapsed="1">
      <c r="A63" s="10" t="s">
        <v>76</v>
      </c>
      <c r="B63" s="13" t="s">
        <v>77</v>
      </c>
      <c r="C63" s="14">
        <v>105774.23</v>
      </c>
      <c r="D63" s="14">
        <v>2326000</v>
      </c>
      <c r="E63" s="14">
        <v>2326000</v>
      </c>
      <c r="F63" s="14">
        <v>100000</v>
      </c>
      <c r="G63" s="14">
        <v>162296.19</v>
      </c>
      <c r="H63" s="12">
        <f t="shared" si="2"/>
        <v>153.43641830339962</v>
      </c>
      <c r="I63" s="11">
        <f t="shared" si="3"/>
        <v>56521.960000000006</v>
      </c>
      <c r="J63" s="12">
        <f t="shared" si="4"/>
        <v>6.9774802235597591</v>
      </c>
      <c r="K63" s="11">
        <f t="shared" si="5"/>
        <v>-2163703.81</v>
      </c>
      <c r="L63" s="12">
        <f t="shared" si="6"/>
        <v>6.9774802235597591</v>
      </c>
      <c r="M63" s="11">
        <f t="shared" si="7"/>
        <v>-2163703.81</v>
      </c>
      <c r="N63" s="12">
        <f t="shared" si="8"/>
        <v>162.29619</v>
      </c>
      <c r="O63" s="11">
        <f t="shared" si="9"/>
        <v>62296.19</v>
      </c>
    </row>
    <row r="64" spans="1:15" ht="60" hidden="1" outlineLevel="3">
      <c r="A64" s="10" t="s">
        <v>78</v>
      </c>
      <c r="B64" s="13" t="s">
        <v>79</v>
      </c>
      <c r="C64" s="14"/>
      <c r="D64" s="14">
        <v>2326000</v>
      </c>
      <c r="E64" s="14">
        <v>2326000</v>
      </c>
      <c r="F64" s="14">
        <v>100000</v>
      </c>
      <c r="G64" s="14">
        <v>162296.19</v>
      </c>
      <c r="H64" s="12" t="e">
        <f t="shared" si="2"/>
        <v>#DIV/0!</v>
      </c>
      <c r="I64" s="11">
        <f t="shared" si="3"/>
        <v>162296.19</v>
      </c>
      <c r="J64" s="12">
        <f t="shared" si="4"/>
        <v>6.9774802235597591</v>
      </c>
      <c r="K64" s="11">
        <f t="shared" si="5"/>
        <v>-2163703.81</v>
      </c>
      <c r="L64" s="12">
        <f t="shared" si="6"/>
        <v>6.9774802235597591</v>
      </c>
      <c r="M64" s="11">
        <f t="shared" si="7"/>
        <v>-2163703.81</v>
      </c>
      <c r="N64" s="12">
        <f t="shared" si="8"/>
        <v>162.29619</v>
      </c>
      <c r="O64" s="11">
        <f t="shared" si="9"/>
        <v>62296.19</v>
      </c>
    </row>
    <row r="65" spans="1:15" ht="96" hidden="1" outlineLevel="4">
      <c r="A65" s="10" t="s">
        <v>80</v>
      </c>
      <c r="B65" s="13" t="s">
        <v>81</v>
      </c>
      <c r="C65" s="14"/>
      <c r="D65" s="14">
        <v>2326000</v>
      </c>
      <c r="E65" s="14">
        <v>2326000</v>
      </c>
      <c r="F65" s="14">
        <v>100000</v>
      </c>
      <c r="G65" s="14">
        <v>163884.23000000001</v>
      </c>
      <c r="H65" s="12" t="e">
        <f t="shared" si="2"/>
        <v>#DIV/0!</v>
      </c>
      <c r="I65" s="11">
        <f t="shared" si="3"/>
        <v>163884.23000000001</v>
      </c>
      <c r="J65" s="12">
        <f t="shared" si="4"/>
        <v>7.0457536543422181</v>
      </c>
      <c r="K65" s="11">
        <f t="shared" si="5"/>
        <v>-2162115.77</v>
      </c>
      <c r="L65" s="12">
        <f t="shared" si="6"/>
        <v>7.0457536543422181</v>
      </c>
      <c r="M65" s="11">
        <f t="shared" si="7"/>
        <v>-2162115.77</v>
      </c>
      <c r="N65" s="12">
        <f t="shared" si="8"/>
        <v>163.88423</v>
      </c>
      <c r="O65" s="11">
        <f t="shared" si="9"/>
        <v>63884.23000000001</v>
      </c>
    </row>
    <row r="66" spans="1:15" ht="96" hidden="1" outlineLevel="7">
      <c r="A66" s="10" t="s">
        <v>80</v>
      </c>
      <c r="B66" s="13" t="s">
        <v>81</v>
      </c>
      <c r="C66" s="14"/>
      <c r="D66" s="14">
        <v>2326000</v>
      </c>
      <c r="E66" s="14">
        <v>2326000</v>
      </c>
      <c r="F66" s="14">
        <v>100000</v>
      </c>
      <c r="G66" s="14">
        <v>163884.23000000001</v>
      </c>
      <c r="H66" s="12" t="e">
        <f t="shared" si="2"/>
        <v>#DIV/0!</v>
      </c>
      <c r="I66" s="11">
        <f t="shared" si="3"/>
        <v>163884.23000000001</v>
      </c>
      <c r="J66" s="12">
        <f t="shared" si="4"/>
        <v>7.0457536543422181</v>
      </c>
      <c r="K66" s="11">
        <f t="shared" si="5"/>
        <v>-2162115.77</v>
      </c>
      <c r="L66" s="12">
        <f t="shared" si="6"/>
        <v>7.0457536543422181</v>
      </c>
      <c r="M66" s="11">
        <f t="shared" si="7"/>
        <v>-2162115.77</v>
      </c>
      <c r="N66" s="12">
        <f t="shared" si="8"/>
        <v>163.88423</v>
      </c>
      <c r="O66" s="11">
        <f t="shared" si="9"/>
        <v>63884.23000000001</v>
      </c>
    </row>
    <row r="67" spans="1:15" ht="72" hidden="1" outlineLevel="4">
      <c r="A67" s="10" t="s">
        <v>82</v>
      </c>
      <c r="B67" s="13" t="s">
        <v>83</v>
      </c>
      <c r="C67" s="14"/>
      <c r="D67" s="14">
        <v>0</v>
      </c>
      <c r="E67" s="14">
        <v>0</v>
      </c>
      <c r="F67" s="14">
        <v>0</v>
      </c>
      <c r="G67" s="14">
        <v>-1588.04</v>
      </c>
      <c r="H67" s="12" t="e">
        <f t="shared" si="2"/>
        <v>#DIV/0!</v>
      </c>
      <c r="I67" s="11">
        <f t="shared" si="3"/>
        <v>-1588.04</v>
      </c>
      <c r="J67" s="12" t="e">
        <f t="shared" si="4"/>
        <v>#DIV/0!</v>
      </c>
      <c r="K67" s="11">
        <f t="shared" si="5"/>
        <v>-1588.04</v>
      </c>
      <c r="L67" s="12" t="e">
        <f t="shared" si="6"/>
        <v>#DIV/0!</v>
      </c>
      <c r="M67" s="11">
        <f t="shared" si="7"/>
        <v>-1588.04</v>
      </c>
      <c r="N67" s="12" t="e">
        <f t="shared" si="8"/>
        <v>#DIV/0!</v>
      </c>
      <c r="O67" s="11">
        <f t="shared" si="9"/>
        <v>-1588.04</v>
      </c>
    </row>
    <row r="68" spans="1:15" ht="72" hidden="1" outlineLevel="7">
      <c r="A68" s="10" t="s">
        <v>82</v>
      </c>
      <c r="B68" s="13" t="s">
        <v>83</v>
      </c>
      <c r="C68" s="14"/>
      <c r="D68" s="14">
        <v>0</v>
      </c>
      <c r="E68" s="14">
        <v>0</v>
      </c>
      <c r="F68" s="14">
        <v>0</v>
      </c>
      <c r="G68" s="14">
        <v>-1588.04</v>
      </c>
      <c r="H68" s="12" t="e">
        <f t="shared" si="2"/>
        <v>#DIV/0!</v>
      </c>
      <c r="I68" s="11">
        <f t="shared" si="3"/>
        <v>-1588.04</v>
      </c>
      <c r="J68" s="12" t="e">
        <f t="shared" si="4"/>
        <v>#DIV/0!</v>
      </c>
      <c r="K68" s="11">
        <f t="shared" si="5"/>
        <v>-1588.04</v>
      </c>
      <c r="L68" s="12" t="e">
        <f t="shared" si="6"/>
        <v>#DIV/0!</v>
      </c>
      <c r="M68" s="11">
        <f t="shared" si="7"/>
        <v>-1588.04</v>
      </c>
      <c r="N68" s="12" t="e">
        <f t="shared" si="8"/>
        <v>#DIV/0!</v>
      </c>
      <c r="O68" s="11">
        <f t="shared" si="9"/>
        <v>-1588.04</v>
      </c>
    </row>
    <row r="69" spans="1:15" outlineLevel="2">
      <c r="A69" s="10" t="s">
        <v>84</v>
      </c>
      <c r="B69" s="13" t="s">
        <v>85</v>
      </c>
      <c r="C69" s="14">
        <f>C70+C77</f>
        <v>1289653.58</v>
      </c>
      <c r="D69" s="14">
        <f t="shared" ref="D69:G69" si="14">D70+D77</f>
        <v>10449000</v>
      </c>
      <c r="E69" s="14">
        <f t="shared" si="14"/>
        <v>10449000</v>
      </c>
      <c r="F69" s="14">
        <f t="shared" si="14"/>
        <v>1117750</v>
      </c>
      <c r="G69" s="14">
        <f t="shared" si="14"/>
        <v>1162093.5699999998</v>
      </c>
      <c r="H69" s="12">
        <f t="shared" si="2"/>
        <v>90.108970968777498</v>
      </c>
      <c r="I69" s="11">
        <f t="shared" si="3"/>
        <v>-127560.01000000024</v>
      </c>
      <c r="J69" s="12">
        <f t="shared" si="4"/>
        <v>11.121576897310746</v>
      </c>
      <c r="K69" s="11">
        <f t="shared" si="5"/>
        <v>-9286906.4299999997</v>
      </c>
      <c r="L69" s="12">
        <f t="shared" si="6"/>
        <v>11.121576897310746</v>
      </c>
      <c r="M69" s="11">
        <f t="shared" si="7"/>
        <v>-9286906.4299999997</v>
      </c>
      <c r="N69" s="12">
        <f t="shared" si="8"/>
        <v>103.96721717736523</v>
      </c>
      <c r="O69" s="11">
        <f t="shared" si="9"/>
        <v>44343.569999999832</v>
      </c>
    </row>
    <row r="70" spans="1:15" outlineLevel="3" collapsed="1">
      <c r="A70" s="10" t="s">
        <v>86</v>
      </c>
      <c r="B70" s="13" t="s">
        <v>87</v>
      </c>
      <c r="C70" s="14">
        <v>712026.5</v>
      </c>
      <c r="D70" s="14">
        <v>871000</v>
      </c>
      <c r="E70" s="14">
        <v>871000</v>
      </c>
      <c r="F70" s="14">
        <v>436750</v>
      </c>
      <c r="G70" s="14">
        <v>436678.73</v>
      </c>
      <c r="H70" s="12">
        <f t="shared" si="2"/>
        <v>61.32899969312939</v>
      </c>
      <c r="I70" s="11">
        <f t="shared" si="3"/>
        <v>-275347.77</v>
      </c>
      <c r="J70" s="12">
        <f t="shared" si="4"/>
        <v>50.135330654420208</v>
      </c>
      <c r="K70" s="11">
        <f t="shared" si="5"/>
        <v>-434321.27</v>
      </c>
      <c r="L70" s="12">
        <f t="shared" si="6"/>
        <v>50.135330654420208</v>
      </c>
      <c r="M70" s="11">
        <f t="shared" si="7"/>
        <v>-434321.27</v>
      </c>
      <c r="N70" s="12">
        <f t="shared" si="8"/>
        <v>99.983681740125931</v>
      </c>
      <c r="O70" s="11">
        <f t="shared" si="9"/>
        <v>-71.270000000018626</v>
      </c>
    </row>
    <row r="71" spans="1:15" ht="48" hidden="1" outlineLevel="4">
      <c r="A71" s="10" t="s">
        <v>88</v>
      </c>
      <c r="B71" s="13" t="s">
        <v>89</v>
      </c>
      <c r="C71" s="14"/>
      <c r="D71" s="14">
        <v>871000</v>
      </c>
      <c r="E71" s="14">
        <v>871000</v>
      </c>
      <c r="F71" s="14">
        <v>436750</v>
      </c>
      <c r="G71" s="14">
        <v>424951.8</v>
      </c>
      <c r="H71" s="12" t="e">
        <f t="shared" ref="H71:H134" si="15">G71/C71*100</f>
        <v>#DIV/0!</v>
      </c>
      <c r="I71" s="11">
        <f t="shared" ref="I71:I134" si="16">G71-C71</f>
        <v>424951.8</v>
      </c>
      <c r="J71" s="12">
        <f t="shared" ref="J71:J134" si="17">G71/D71*100</f>
        <v>48.788955223880599</v>
      </c>
      <c r="K71" s="11">
        <f t="shared" ref="K71:K134" si="18">G71-D71</f>
        <v>-446048.2</v>
      </c>
      <c r="L71" s="12">
        <f t="shared" ref="L71:L134" si="19">G71/E71*100</f>
        <v>48.788955223880599</v>
      </c>
      <c r="M71" s="11">
        <f t="shared" ref="M71:M134" si="20">G71-E71</f>
        <v>-446048.2</v>
      </c>
      <c r="N71" s="12">
        <f t="shared" ref="N71:N134" si="21">G71/F71*100</f>
        <v>97.298637664567835</v>
      </c>
      <c r="O71" s="11">
        <f t="shared" ref="O71:O134" si="22">G71-F71</f>
        <v>-11798.200000000012</v>
      </c>
    </row>
    <row r="72" spans="1:15" ht="48" hidden="1" outlineLevel="7">
      <c r="A72" s="10" t="s">
        <v>88</v>
      </c>
      <c r="B72" s="13" t="s">
        <v>89</v>
      </c>
      <c r="C72" s="14"/>
      <c r="D72" s="14">
        <v>871000</v>
      </c>
      <c r="E72" s="14">
        <v>871000</v>
      </c>
      <c r="F72" s="14">
        <v>436750</v>
      </c>
      <c r="G72" s="14">
        <v>424951.8</v>
      </c>
      <c r="H72" s="12" t="e">
        <f t="shared" si="15"/>
        <v>#DIV/0!</v>
      </c>
      <c r="I72" s="11">
        <f t="shared" si="16"/>
        <v>424951.8</v>
      </c>
      <c r="J72" s="12">
        <f t="shared" si="17"/>
        <v>48.788955223880599</v>
      </c>
      <c r="K72" s="11">
        <f t="shared" si="18"/>
        <v>-446048.2</v>
      </c>
      <c r="L72" s="12">
        <f t="shared" si="19"/>
        <v>48.788955223880599</v>
      </c>
      <c r="M72" s="11">
        <f t="shared" si="20"/>
        <v>-446048.2</v>
      </c>
      <c r="N72" s="12">
        <f t="shared" si="21"/>
        <v>97.298637664567835</v>
      </c>
      <c r="O72" s="11">
        <f t="shared" si="22"/>
        <v>-11798.200000000012</v>
      </c>
    </row>
    <row r="73" spans="1:15" ht="24" hidden="1" outlineLevel="4">
      <c r="A73" s="10" t="s">
        <v>90</v>
      </c>
      <c r="B73" s="13" t="s">
        <v>91</v>
      </c>
      <c r="C73" s="14"/>
      <c r="D73" s="14">
        <v>0</v>
      </c>
      <c r="E73" s="14">
        <v>0</v>
      </c>
      <c r="F73" s="14">
        <v>0</v>
      </c>
      <c r="G73" s="14">
        <v>10711.88</v>
      </c>
      <c r="H73" s="12" t="e">
        <f t="shared" si="15"/>
        <v>#DIV/0!</v>
      </c>
      <c r="I73" s="11">
        <f t="shared" si="16"/>
        <v>10711.88</v>
      </c>
      <c r="J73" s="12" t="e">
        <f t="shared" si="17"/>
        <v>#DIV/0!</v>
      </c>
      <c r="K73" s="11">
        <f t="shared" si="18"/>
        <v>10711.88</v>
      </c>
      <c r="L73" s="12" t="e">
        <f t="shared" si="19"/>
        <v>#DIV/0!</v>
      </c>
      <c r="M73" s="11">
        <f t="shared" si="20"/>
        <v>10711.88</v>
      </c>
      <c r="N73" s="12" t="e">
        <f t="shared" si="21"/>
        <v>#DIV/0!</v>
      </c>
      <c r="O73" s="11">
        <f t="shared" si="22"/>
        <v>10711.88</v>
      </c>
    </row>
    <row r="74" spans="1:15" ht="24" hidden="1" outlineLevel="7">
      <c r="A74" s="10" t="s">
        <v>90</v>
      </c>
      <c r="B74" s="13" t="s">
        <v>91</v>
      </c>
      <c r="C74" s="14"/>
      <c r="D74" s="14">
        <v>0</v>
      </c>
      <c r="E74" s="14">
        <v>0</v>
      </c>
      <c r="F74" s="14">
        <v>0</v>
      </c>
      <c r="G74" s="14">
        <v>10711.88</v>
      </c>
      <c r="H74" s="12" t="e">
        <f t="shared" si="15"/>
        <v>#DIV/0!</v>
      </c>
      <c r="I74" s="11">
        <f t="shared" si="16"/>
        <v>10711.88</v>
      </c>
      <c r="J74" s="12" t="e">
        <f t="shared" si="17"/>
        <v>#DIV/0!</v>
      </c>
      <c r="K74" s="11">
        <f t="shared" si="18"/>
        <v>10711.88</v>
      </c>
      <c r="L74" s="12" t="e">
        <f t="shared" si="19"/>
        <v>#DIV/0!</v>
      </c>
      <c r="M74" s="11">
        <f t="shared" si="20"/>
        <v>10711.88</v>
      </c>
      <c r="N74" s="12" t="e">
        <f t="shared" si="21"/>
        <v>#DIV/0!</v>
      </c>
      <c r="O74" s="11">
        <f t="shared" si="22"/>
        <v>10711.88</v>
      </c>
    </row>
    <row r="75" spans="1:15" ht="60" hidden="1" outlineLevel="4">
      <c r="A75" s="10" t="s">
        <v>92</v>
      </c>
      <c r="B75" s="13" t="s">
        <v>93</v>
      </c>
      <c r="C75" s="14"/>
      <c r="D75" s="14">
        <v>0</v>
      </c>
      <c r="E75" s="14">
        <v>0</v>
      </c>
      <c r="F75" s="14">
        <v>0</v>
      </c>
      <c r="G75" s="14">
        <v>1015.05</v>
      </c>
      <c r="H75" s="12" t="e">
        <f t="shared" si="15"/>
        <v>#DIV/0!</v>
      </c>
      <c r="I75" s="11">
        <f t="shared" si="16"/>
        <v>1015.05</v>
      </c>
      <c r="J75" s="12" t="e">
        <f t="shared" si="17"/>
        <v>#DIV/0!</v>
      </c>
      <c r="K75" s="11">
        <f t="shared" si="18"/>
        <v>1015.05</v>
      </c>
      <c r="L75" s="12" t="e">
        <f t="shared" si="19"/>
        <v>#DIV/0!</v>
      </c>
      <c r="M75" s="11">
        <f t="shared" si="20"/>
        <v>1015.05</v>
      </c>
      <c r="N75" s="12" t="e">
        <f t="shared" si="21"/>
        <v>#DIV/0!</v>
      </c>
      <c r="O75" s="11">
        <f t="shared" si="22"/>
        <v>1015.05</v>
      </c>
    </row>
    <row r="76" spans="1:15" ht="60" hidden="1" outlineLevel="7">
      <c r="A76" s="10" t="s">
        <v>92</v>
      </c>
      <c r="B76" s="13" t="s">
        <v>93</v>
      </c>
      <c r="C76" s="14"/>
      <c r="D76" s="14">
        <v>0</v>
      </c>
      <c r="E76" s="14">
        <v>0</v>
      </c>
      <c r="F76" s="14">
        <v>0</v>
      </c>
      <c r="G76" s="14">
        <v>1015.05</v>
      </c>
      <c r="H76" s="12" t="e">
        <f t="shared" si="15"/>
        <v>#DIV/0!</v>
      </c>
      <c r="I76" s="11">
        <f t="shared" si="16"/>
        <v>1015.05</v>
      </c>
      <c r="J76" s="12" t="e">
        <f t="shared" si="17"/>
        <v>#DIV/0!</v>
      </c>
      <c r="K76" s="11">
        <f t="shared" si="18"/>
        <v>1015.05</v>
      </c>
      <c r="L76" s="12" t="e">
        <f t="shared" si="19"/>
        <v>#DIV/0!</v>
      </c>
      <c r="M76" s="11">
        <f t="shared" si="20"/>
        <v>1015.05</v>
      </c>
      <c r="N76" s="12" t="e">
        <f t="shared" si="21"/>
        <v>#DIV/0!</v>
      </c>
      <c r="O76" s="11">
        <f t="shared" si="22"/>
        <v>1015.05</v>
      </c>
    </row>
    <row r="77" spans="1:15" outlineLevel="3" collapsed="1">
      <c r="A77" s="10" t="s">
        <v>94</v>
      </c>
      <c r="B77" s="13" t="s">
        <v>95</v>
      </c>
      <c r="C77" s="14">
        <v>577627.07999999996</v>
      </c>
      <c r="D77" s="14">
        <v>9578000</v>
      </c>
      <c r="E77" s="14">
        <v>9578000</v>
      </c>
      <c r="F77" s="14">
        <v>681000</v>
      </c>
      <c r="G77" s="14">
        <v>725414.84</v>
      </c>
      <c r="H77" s="12">
        <f t="shared" si="15"/>
        <v>125.5853240121637</v>
      </c>
      <c r="I77" s="11">
        <f t="shared" si="16"/>
        <v>147787.76</v>
      </c>
      <c r="J77" s="12">
        <f t="shared" si="17"/>
        <v>7.5737611192315715</v>
      </c>
      <c r="K77" s="11">
        <f t="shared" si="18"/>
        <v>-8852585.1600000001</v>
      </c>
      <c r="L77" s="12">
        <f t="shared" si="19"/>
        <v>7.5737611192315715</v>
      </c>
      <c r="M77" s="11">
        <f t="shared" si="20"/>
        <v>-8852585.1600000001</v>
      </c>
      <c r="N77" s="12">
        <f t="shared" si="21"/>
        <v>106.52200293685756</v>
      </c>
      <c r="O77" s="11">
        <f t="shared" si="22"/>
        <v>44414.839999999967</v>
      </c>
    </row>
    <row r="78" spans="1:15" ht="48" hidden="1" outlineLevel="4">
      <c r="A78" s="10" t="s">
        <v>96</v>
      </c>
      <c r="B78" s="13" t="s">
        <v>97</v>
      </c>
      <c r="C78" s="14"/>
      <c r="D78" s="14">
        <v>9578000</v>
      </c>
      <c r="E78" s="14">
        <v>9578000</v>
      </c>
      <c r="F78" s="14">
        <v>681000</v>
      </c>
      <c r="G78" s="14">
        <v>704466.55</v>
      </c>
      <c r="H78" s="12" t="e">
        <f t="shared" si="15"/>
        <v>#DIV/0!</v>
      </c>
      <c r="I78" s="11">
        <f t="shared" si="16"/>
        <v>704466.55</v>
      </c>
      <c r="J78" s="12">
        <f t="shared" si="17"/>
        <v>7.3550485487575701</v>
      </c>
      <c r="K78" s="11">
        <f t="shared" si="18"/>
        <v>-8873533.4499999993</v>
      </c>
      <c r="L78" s="12">
        <f t="shared" si="19"/>
        <v>7.3550485487575701</v>
      </c>
      <c r="M78" s="11">
        <f t="shared" si="20"/>
        <v>-8873533.4499999993</v>
      </c>
      <c r="N78" s="12">
        <f t="shared" si="21"/>
        <v>103.44589574155654</v>
      </c>
      <c r="O78" s="11">
        <f t="shared" si="22"/>
        <v>23466.550000000047</v>
      </c>
    </row>
    <row r="79" spans="1:15" ht="48" hidden="1" outlineLevel="7">
      <c r="A79" s="10" t="s">
        <v>96</v>
      </c>
      <c r="B79" s="13" t="s">
        <v>97</v>
      </c>
      <c r="C79" s="14"/>
      <c r="D79" s="14">
        <v>9578000</v>
      </c>
      <c r="E79" s="14">
        <v>9578000</v>
      </c>
      <c r="F79" s="14">
        <v>681000</v>
      </c>
      <c r="G79" s="14">
        <v>704466.55</v>
      </c>
      <c r="H79" s="12" t="e">
        <f t="shared" si="15"/>
        <v>#DIV/0!</v>
      </c>
      <c r="I79" s="11">
        <f t="shared" si="16"/>
        <v>704466.55</v>
      </c>
      <c r="J79" s="12">
        <f t="shared" si="17"/>
        <v>7.3550485487575701</v>
      </c>
      <c r="K79" s="11">
        <f t="shared" si="18"/>
        <v>-8873533.4499999993</v>
      </c>
      <c r="L79" s="12">
        <f t="shared" si="19"/>
        <v>7.3550485487575701</v>
      </c>
      <c r="M79" s="11">
        <f t="shared" si="20"/>
        <v>-8873533.4499999993</v>
      </c>
      <c r="N79" s="12">
        <f t="shared" si="21"/>
        <v>103.44589574155654</v>
      </c>
      <c r="O79" s="11">
        <f t="shared" si="22"/>
        <v>23466.550000000047</v>
      </c>
    </row>
    <row r="80" spans="1:15" ht="24" hidden="1" outlineLevel="4">
      <c r="A80" s="10" t="s">
        <v>98</v>
      </c>
      <c r="B80" s="13" t="s">
        <v>99</v>
      </c>
      <c r="C80" s="14"/>
      <c r="D80" s="14">
        <v>0</v>
      </c>
      <c r="E80" s="14">
        <v>0</v>
      </c>
      <c r="F80" s="14">
        <v>0</v>
      </c>
      <c r="G80" s="14">
        <v>20948.29</v>
      </c>
      <c r="H80" s="12" t="e">
        <f t="shared" si="15"/>
        <v>#DIV/0!</v>
      </c>
      <c r="I80" s="11">
        <f t="shared" si="16"/>
        <v>20948.29</v>
      </c>
      <c r="J80" s="12" t="e">
        <f t="shared" si="17"/>
        <v>#DIV/0!</v>
      </c>
      <c r="K80" s="11">
        <f t="shared" si="18"/>
        <v>20948.29</v>
      </c>
      <c r="L80" s="12" t="e">
        <f t="shared" si="19"/>
        <v>#DIV/0!</v>
      </c>
      <c r="M80" s="11">
        <f t="shared" si="20"/>
        <v>20948.29</v>
      </c>
      <c r="N80" s="12" t="e">
        <f t="shared" si="21"/>
        <v>#DIV/0!</v>
      </c>
      <c r="O80" s="11">
        <f t="shared" si="22"/>
        <v>20948.29</v>
      </c>
    </row>
    <row r="81" spans="1:15" ht="24" hidden="1" outlineLevel="7">
      <c r="A81" s="10" t="s">
        <v>98</v>
      </c>
      <c r="B81" s="13" t="s">
        <v>99</v>
      </c>
      <c r="C81" s="14"/>
      <c r="D81" s="14">
        <v>0</v>
      </c>
      <c r="E81" s="14">
        <v>0</v>
      </c>
      <c r="F81" s="14">
        <v>0</v>
      </c>
      <c r="G81" s="14">
        <v>20948.29</v>
      </c>
      <c r="H81" s="12" t="e">
        <f t="shared" si="15"/>
        <v>#DIV/0!</v>
      </c>
      <c r="I81" s="11">
        <f t="shared" si="16"/>
        <v>20948.29</v>
      </c>
      <c r="J81" s="12" t="e">
        <f t="shared" si="17"/>
        <v>#DIV/0!</v>
      </c>
      <c r="K81" s="11">
        <f t="shared" si="18"/>
        <v>20948.29</v>
      </c>
      <c r="L81" s="12" t="e">
        <f t="shared" si="19"/>
        <v>#DIV/0!</v>
      </c>
      <c r="M81" s="11">
        <f t="shared" si="20"/>
        <v>20948.29</v>
      </c>
      <c r="N81" s="12" t="e">
        <f t="shared" si="21"/>
        <v>#DIV/0!</v>
      </c>
      <c r="O81" s="11">
        <f t="shared" si="22"/>
        <v>20948.29</v>
      </c>
    </row>
    <row r="82" spans="1:15" outlineLevel="2">
      <c r="A82" s="10" t="s">
        <v>100</v>
      </c>
      <c r="B82" s="13" t="s">
        <v>101</v>
      </c>
      <c r="C82" s="14">
        <f>C83+C89</f>
        <v>611643.07000000007</v>
      </c>
      <c r="D82" s="14">
        <f t="shared" ref="D82:G82" si="23">D83+D89</f>
        <v>2533000</v>
      </c>
      <c r="E82" s="14">
        <f t="shared" si="23"/>
        <v>2533000</v>
      </c>
      <c r="F82" s="14">
        <f t="shared" si="23"/>
        <v>491000</v>
      </c>
      <c r="G82" s="14">
        <f t="shared" si="23"/>
        <v>481524.74</v>
      </c>
      <c r="H82" s="12">
        <f t="shared" si="15"/>
        <v>78.726427816798434</v>
      </c>
      <c r="I82" s="11">
        <f t="shared" si="16"/>
        <v>-130118.33000000007</v>
      </c>
      <c r="J82" s="12">
        <f t="shared" si="17"/>
        <v>19.010056849585471</v>
      </c>
      <c r="K82" s="11">
        <f t="shared" si="18"/>
        <v>-2051475.26</v>
      </c>
      <c r="L82" s="12">
        <f t="shared" si="19"/>
        <v>19.010056849585471</v>
      </c>
      <c r="M82" s="11">
        <f t="shared" si="20"/>
        <v>-2051475.26</v>
      </c>
      <c r="N82" s="12">
        <f t="shared" si="21"/>
        <v>98.070211812627292</v>
      </c>
      <c r="O82" s="11">
        <f t="shared" si="22"/>
        <v>-9475.2600000000093</v>
      </c>
    </row>
    <row r="83" spans="1:15" outlineLevel="3" collapsed="1">
      <c r="A83" s="10" t="s">
        <v>102</v>
      </c>
      <c r="B83" s="13" t="s">
        <v>103</v>
      </c>
      <c r="C83" s="14">
        <v>376664.19</v>
      </c>
      <c r="D83" s="14">
        <v>1044000</v>
      </c>
      <c r="E83" s="14">
        <v>1044000</v>
      </c>
      <c r="F83" s="14">
        <v>261000</v>
      </c>
      <c r="G83" s="14">
        <v>198650.69</v>
      </c>
      <c r="H83" s="12">
        <f t="shared" si="15"/>
        <v>52.739468012608256</v>
      </c>
      <c r="I83" s="11">
        <f t="shared" si="16"/>
        <v>-178013.5</v>
      </c>
      <c r="J83" s="12">
        <f t="shared" si="17"/>
        <v>19.0278438697318</v>
      </c>
      <c r="K83" s="11">
        <f t="shared" si="18"/>
        <v>-845349.31</v>
      </c>
      <c r="L83" s="12">
        <f t="shared" si="19"/>
        <v>19.0278438697318</v>
      </c>
      <c r="M83" s="11">
        <f t="shared" si="20"/>
        <v>-845349.31</v>
      </c>
      <c r="N83" s="12">
        <f t="shared" si="21"/>
        <v>76.111375478927201</v>
      </c>
      <c r="O83" s="11">
        <f t="shared" si="22"/>
        <v>-62349.31</v>
      </c>
    </row>
    <row r="84" spans="1:15" ht="48" hidden="1" outlineLevel="4">
      <c r="A84" s="10" t="s">
        <v>104</v>
      </c>
      <c r="B84" s="13" t="s">
        <v>105</v>
      </c>
      <c r="C84" s="14"/>
      <c r="D84" s="14">
        <v>1044000</v>
      </c>
      <c r="E84" s="14">
        <v>1044000</v>
      </c>
      <c r="F84" s="14">
        <v>261000</v>
      </c>
      <c r="G84" s="14">
        <v>198650.69</v>
      </c>
      <c r="H84" s="12" t="e">
        <f t="shared" si="15"/>
        <v>#DIV/0!</v>
      </c>
      <c r="I84" s="11">
        <f t="shared" si="16"/>
        <v>198650.69</v>
      </c>
      <c r="J84" s="12">
        <f t="shared" si="17"/>
        <v>19.0278438697318</v>
      </c>
      <c r="K84" s="11">
        <f t="shared" si="18"/>
        <v>-845349.31</v>
      </c>
      <c r="L84" s="12">
        <f t="shared" si="19"/>
        <v>19.0278438697318</v>
      </c>
      <c r="M84" s="11">
        <f t="shared" si="20"/>
        <v>-845349.31</v>
      </c>
      <c r="N84" s="12">
        <f t="shared" si="21"/>
        <v>76.111375478927201</v>
      </c>
      <c r="O84" s="11">
        <f t="shared" si="22"/>
        <v>-62349.31</v>
      </c>
    </row>
    <row r="85" spans="1:15" ht="84" hidden="1" outlineLevel="5">
      <c r="A85" s="10" t="s">
        <v>106</v>
      </c>
      <c r="B85" s="13" t="s">
        <v>107</v>
      </c>
      <c r="C85" s="14"/>
      <c r="D85" s="14">
        <v>1044000</v>
      </c>
      <c r="E85" s="14">
        <v>1044000</v>
      </c>
      <c r="F85" s="14">
        <v>261000</v>
      </c>
      <c r="G85" s="14">
        <v>197207.62</v>
      </c>
      <c r="H85" s="12" t="e">
        <f t="shared" si="15"/>
        <v>#DIV/0!</v>
      </c>
      <c r="I85" s="11">
        <f t="shared" si="16"/>
        <v>197207.62</v>
      </c>
      <c r="J85" s="12">
        <f t="shared" si="17"/>
        <v>18.88961877394636</v>
      </c>
      <c r="K85" s="11">
        <f t="shared" si="18"/>
        <v>-846792.38</v>
      </c>
      <c r="L85" s="12">
        <f t="shared" si="19"/>
        <v>18.88961877394636</v>
      </c>
      <c r="M85" s="11">
        <f t="shared" si="20"/>
        <v>-846792.38</v>
      </c>
      <c r="N85" s="12">
        <f t="shared" si="21"/>
        <v>75.55847509578544</v>
      </c>
      <c r="O85" s="11">
        <f t="shared" si="22"/>
        <v>-63792.380000000005</v>
      </c>
    </row>
    <row r="86" spans="1:15" ht="84" hidden="1" outlineLevel="7">
      <c r="A86" s="10" t="s">
        <v>106</v>
      </c>
      <c r="B86" s="13" t="s">
        <v>107</v>
      </c>
      <c r="C86" s="14"/>
      <c r="D86" s="14">
        <v>1044000</v>
      </c>
      <c r="E86" s="14">
        <v>1044000</v>
      </c>
      <c r="F86" s="14">
        <v>261000</v>
      </c>
      <c r="G86" s="14">
        <v>197207.62</v>
      </c>
      <c r="H86" s="12" t="e">
        <f t="shared" si="15"/>
        <v>#DIV/0!</v>
      </c>
      <c r="I86" s="11">
        <f t="shared" si="16"/>
        <v>197207.62</v>
      </c>
      <c r="J86" s="12">
        <f t="shared" si="17"/>
        <v>18.88961877394636</v>
      </c>
      <c r="K86" s="11">
        <f t="shared" si="18"/>
        <v>-846792.38</v>
      </c>
      <c r="L86" s="12">
        <f t="shared" si="19"/>
        <v>18.88961877394636</v>
      </c>
      <c r="M86" s="11">
        <f t="shared" si="20"/>
        <v>-846792.38</v>
      </c>
      <c r="N86" s="12">
        <f t="shared" si="21"/>
        <v>75.55847509578544</v>
      </c>
      <c r="O86" s="11">
        <f t="shared" si="22"/>
        <v>-63792.380000000005</v>
      </c>
    </row>
    <row r="87" spans="1:15" ht="60" hidden="1" outlineLevel="5">
      <c r="A87" s="10" t="s">
        <v>108</v>
      </c>
      <c r="B87" s="13" t="s">
        <v>109</v>
      </c>
      <c r="C87" s="14"/>
      <c r="D87" s="14">
        <v>0</v>
      </c>
      <c r="E87" s="14">
        <v>0</v>
      </c>
      <c r="F87" s="14">
        <v>0</v>
      </c>
      <c r="G87" s="14">
        <v>1443.07</v>
      </c>
      <c r="H87" s="12" t="e">
        <f t="shared" si="15"/>
        <v>#DIV/0!</v>
      </c>
      <c r="I87" s="11">
        <f t="shared" si="16"/>
        <v>1443.07</v>
      </c>
      <c r="J87" s="12" t="e">
        <f t="shared" si="17"/>
        <v>#DIV/0!</v>
      </c>
      <c r="K87" s="11">
        <f t="shared" si="18"/>
        <v>1443.07</v>
      </c>
      <c r="L87" s="12" t="e">
        <f t="shared" si="19"/>
        <v>#DIV/0!</v>
      </c>
      <c r="M87" s="11">
        <f t="shared" si="20"/>
        <v>1443.07</v>
      </c>
      <c r="N87" s="12" t="e">
        <f t="shared" si="21"/>
        <v>#DIV/0!</v>
      </c>
      <c r="O87" s="11">
        <f t="shared" si="22"/>
        <v>1443.07</v>
      </c>
    </row>
    <row r="88" spans="1:15" ht="60" hidden="1" outlineLevel="7">
      <c r="A88" s="10" t="s">
        <v>108</v>
      </c>
      <c r="B88" s="13" t="s">
        <v>109</v>
      </c>
      <c r="C88" s="14"/>
      <c r="D88" s="14">
        <v>0</v>
      </c>
      <c r="E88" s="14">
        <v>0</v>
      </c>
      <c r="F88" s="14">
        <v>0</v>
      </c>
      <c r="G88" s="14">
        <v>1443.07</v>
      </c>
      <c r="H88" s="12" t="e">
        <f t="shared" si="15"/>
        <v>#DIV/0!</v>
      </c>
      <c r="I88" s="11">
        <f t="shared" si="16"/>
        <v>1443.07</v>
      </c>
      <c r="J88" s="12" t="e">
        <f t="shared" si="17"/>
        <v>#DIV/0!</v>
      </c>
      <c r="K88" s="11">
        <f t="shared" si="18"/>
        <v>1443.07</v>
      </c>
      <c r="L88" s="12" t="e">
        <f t="shared" si="19"/>
        <v>#DIV/0!</v>
      </c>
      <c r="M88" s="11">
        <f t="shared" si="20"/>
        <v>1443.07</v>
      </c>
      <c r="N88" s="12" t="e">
        <f t="shared" si="21"/>
        <v>#DIV/0!</v>
      </c>
      <c r="O88" s="11">
        <f t="shared" si="22"/>
        <v>1443.07</v>
      </c>
    </row>
    <row r="89" spans="1:15" outlineLevel="3" collapsed="1">
      <c r="A89" s="10" t="s">
        <v>110</v>
      </c>
      <c r="B89" s="13" t="s">
        <v>111</v>
      </c>
      <c r="C89" s="14">
        <v>234978.88</v>
      </c>
      <c r="D89" s="14">
        <v>1489000</v>
      </c>
      <c r="E89" s="14">
        <v>1489000</v>
      </c>
      <c r="F89" s="14">
        <v>230000</v>
      </c>
      <c r="G89" s="14">
        <v>282874.05</v>
      </c>
      <c r="H89" s="12">
        <f t="shared" si="15"/>
        <v>120.38275525017397</v>
      </c>
      <c r="I89" s="11">
        <f t="shared" si="16"/>
        <v>47895.169999999984</v>
      </c>
      <c r="J89" s="12">
        <f t="shared" si="17"/>
        <v>18.997585627938214</v>
      </c>
      <c r="K89" s="11">
        <f t="shared" si="18"/>
        <v>-1206125.95</v>
      </c>
      <c r="L89" s="12">
        <f t="shared" si="19"/>
        <v>18.997585627938214</v>
      </c>
      <c r="M89" s="11">
        <f t="shared" si="20"/>
        <v>-1206125.95</v>
      </c>
      <c r="N89" s="12">
        <f t="shared" si="21"/>
        <v>122.98871739130435</v>
      </c>
      <c r="O89" s="11">
        <f t="shared" si="22"/>
        <v>52874.049999999988</v>
      </c>
    </row>
    <row r="90" spans="1:15" ht="48" hidden="1" outlineLevel="4">
      <c r="A90" s="10" t="s">
        <v>112</v>
      </c>
      <c r="B90" s="13" t="s">
        <v>113</v>
      </c>
      <c r="C90" s="14"/>
      <c r="D90" s="14">
        <v>1489000</v>
      </c>
      <c r="E90" s="14">
        <v>1489000</v>
      </c>
      <c r="F90" s="14">
        <v>230000</v>
      </c>
      <c r="G90" s="14">
        <v>282874.05</v>
      </c>
      <c r="H90" s="12" t="e">
        <f t="shared" si="15"/>
        <v>#DIV/0!</v>
      </c>
      <c r="I90" s="11">
        <f t="shared" si="16"/>
        <v>282874.05</v>
      </c>
      <c r="J90" s="12">
        <f t="shared" si="17"/>
        <v>18.997585627938214</v>
      </c>
      <c r="K90" s="11">
        <f t="shared" si="18"/>
        <v>-1206125.95</v>
      </c>
      <c r="L90" s="12">
        <f t="shared" si="19"/>
        <v>18.997585627938214</v>
      </c>
      <c r="M90" s="11">
        <f t="shared" si="20"/>
        <v>-1206125.95</v>
      </c>
      <c r="N90" s="12">
        <f t="shared" si="21"/>
        <v>122.98871739130435</v>
      </c>
      <c r="O90" s="11">
        <f t="shared" si="22"/>
        <v>52874.049999999988</v>
      </c>
    </row>
    <row r="91" spans="1:15" ht="84" hidden="1" outlineLevel="5">
      <c r="A91" s="10" t="s">
        <v>114</v>
      </c>
      <c r="B91" s="13" t="s">
        <v>115</v>
      </c>
      <c r="C91" s="14"/>
      <c r="D91" s="14">
        <v>1489000</v>
      </c>
      <c r="E91" s="14">
        <v>1489000</v>
      </c>
      <c r="F91" s="14">
        <v>230000</v>
      </c>
      <c r="G91" s="14">
        <v>277509.53000000003</v>
      </c>
      <c r="H91" s="12" t="e">
        <f t="shared" si="15"/>
        <v>#DIV/0!</v>
      </c>
      <c r="I91" s="11">
        <f t="shared" si="16"/>
        <v>277509.53000000003</v>
      </c>
      <c r="J91" s="12">
        <f t="shared" si="17"/>
        <v>18.637308932169244</v>
      </c>
      <c r="K91" s="11">
        <f t="shared" si="18"/>
        <v>-1211490.47</v>
      </c>
      <c r="L91" s="12">
        <f t="shared" si="19"/>
        <v>18.637308932169244</v>
      </c>
      <c r="M91" s="11">
        <f t="shared" si="20"/>
        <v>-1211490.47</v>
      </c>
      <c r="N91" s="12">
        <f t="shared" si="21"/>
        <v>120.65631739130436</v>
      </c>
      <c r="O91" s="11">
        <f t="shared" si="22"/>
        <v>47509.530000000028</v>
      </c>
    </row>
    <row r="92" spans="1:15" ht="84" hidden="1" outlineLevel="7">
      <c r="A92" s="10" t="s">
        <v>114</v>
      </c>
      <c r="B92" s="13" t="s">
        <v>115</v>
      </c>
      <c r="C92" s="14"/>
      <c r="D92" s="14">
        <v>1489000</v>
      </c>
      <c r="E92" s="14">
        <v>1489000</v>
      </c>
      <c r="F92" s="14">
        <v>230000</v>
      </c>
      <c r="G92" s="14">
        <v>277509.53000000003</v>
      </c>
      <c r="H92" s="12" t="e">
        <f t="shared" si="15"/>
        <v>#DIV/0!</v>
      </c>
      <c r="I92" s="11">
        <f t="shared" si="16"/>
        <v>277509.53000000003</v>
      </c>
      <c r="J92" s="12">
        <f t="shared" si="17"/>
        <v>18.637308932169244</v>
      </c>
      <c r="K92" s="11">
        <f t="shared" si="18"/>
        <v>-1211490.47</v>
      </c>
      <c r="L92" s="12">
        <f t="shared" si="19"/>
        <v>18.637308932169244</v>
      </c>
      <c r="M92" s="11">
        <f t="shared" si="20"/>
        <v>-1211490.47</v>
      </c>
      <c r="N92" s="12">
        <f t="shared" si="21"/>
        <v>120.65631739130436</v>
      </c>
      <c r="O92" s="11">
        <f t="shared" si="22"/>
        <v>47509.530000000028</v>
      </c>
    </row>
    <row r="93" spans="1:15" ht="60" hidden="1" outlineLevel="5">
      <c r="A93" s="10" t="s">
        <v>116</v>
      </c>
      <c r="B93" s="13" t="s">
        <v>117</v>
      </c>
      <c r="C93" s="14"/>
      <c r="D93" s="14">
        <v>0</v>
      </c>
      <c r="E93" s="14">
        <v>0</v>
      </c>
      <c r="F93" s="14">
        <v>0</v>
      </c>
      <c r="G93" s="14">
        <v>5364.52</v>
      </c>
      <c r="H93" s="12" t="e">
        <f t="shared" si="15"/>
        <v>#DIV/0!</v>
      </c>
      <c r="I93" s="11">
        <f t="shared" si="16"/>
        <v>5364.52</v>
      </c>
      <c r="J93" s="12" t="e">
        <f t="shared" si="17"/>
        <v>#DIV/0!</v>
      </c>
      <c r="K93" s="11">
        <f t="shared" si="18"/>
        <v>5364.52</v>
      </c>
      <c r="L93" s="12" t="e">
        <f t="shared" si="19"/>
        <v>#DIV/0!</v>
      </c>
      <c r="M93" s="11">
        <f t="shared" si="20"/>
        <v>5364.52</v>
      </c>
      <c r="N93" s="12" t="e">
        <f t="shared" si="21"/>
        <v>#DIV/0!</v>
      </c>
      <c r="O93" s="11">
        <f t="shared" si="22"/>
        <v>5364.52</v>
      </c>
    </row>
    <row r="94" spans="1:15" ht="60" hidden="1" outlineLevel="7">
      <c r="A94" s="10" t="s">
        <v>116</v>
      </c>
      <c r="B94" s="13" t="s">
        <v>117</v>
      </c>
      <c r="C94" s="14"/>
      <c r="D94" s="14">
        <v>0</v>
      </c>
      <c r="E94" s="14">
        <v>0</v>
      </c>
      <c r="F94" s="14">
        <v>0</v>
      </c>
      <c r="G94" s="14">
        <v>5364.52</v>
      </c>
      <c r="H94" s="12" t="e">
        <f t="shared" si="15"/>
        <v>#DIV/0!</v>
      </c>
      <c r="I94" s="11">
        <f t="shared" si="16"/>
        <v>5364.52</v>
      </c>
      <c r="J94" s="12" t="e">
        <f t="shared" si="17"/>
        <v>#DIV/0!</v>
      </c>
      <c r="K94" s="11">
        <f t="shared" si="18"/>
        <v>5364.52</v>
      </c>
      <c r="L94" s="12" t="e">
        <f t="shared" si="19"/>
        <v>#DIV/0!</v>
      </c>
      <c r="M94" s="11">
        <f t="shared" si="20"/>
        <v>5364.52</v>
      </c>
      <c r="N94" s="12" t="e">
        <f t="shared" si="21"/>
        <v>#DIV/0!</v>
      </c>
      <c r="O94" s="11">
        <f t="shared" si="22"/>
        <v>5364.52</v>
      </c>
    </row>
    <row r="95" spans="1:15" s="9" customFormat="1" outlineLevel="1" collapsed="1">
      <c r="A95" s="18" t="s">
        <v>118</v>
      </c>
      <c r="B95" s="23" t="s">
        <v>119</v>
      </c>
      <c r="C95" s="24">
        <v>144545.34</v>
      </c>
      <c r="D95" s="24">
        <v>836000</v>
      </c>
      <c r="E95" s="24">
        <v>836000</v>
      </c>
      <c r="F95" s="24">
        <v>209000</v>
      </c>
      <c r="G95" s="24">
        <v>171839.03</v>
      </c>
      <c r="H95" s="22">
        <f t="shared" si="15"/>
        <v>118.88244200746978</v>
      </c>
      <c r="I95" s="21">
        <f t="shared" si="16"/>
        <v>27293.690000000002</v>
      </c>
      <c r="J95" s="22">
        <f t="shared" si="17"/>
        <v>20.554907894736843</v>
      </c>
      <c r="K95" s="21">
        <f t="shared" si="18"/>
        <v>-664160.97</v>
      </c>
      <c r="L95" s="22">
        <f t="shared" si="19"/>
        <v>20.554907894736843</v>
      </c>
      <c r="M95" s="21">
        <f t="shared" si="20"/>
        <v>-664160.97</v>
      </c>
      <c r="N95" s="22">
        <f t="shared" si="21"/>
        <v>82.219631578947372</v>
      </c>
      <c r="O95" s="21">
        <f t="shared" si="22"/>
        <v>-37160.97</v>
      </c>
    </row>
    <row r="96" spans="1:15" s="9" customFormat="1" ht="36" hidden="1" outlineLevel="2" collapsed="1">
      <c r="A96" s="18" t="s">
        <v>120</v>
      </c>
      <c r="B96" s="23" t="s">
        <v>121</v>
      </c>
      <c r="C96" s="24"/>
      <c r="D96" s="24">
        <v>836000</v>
      </c>
      <c r="E96" s="24">
        <v>836000</v>
      </c>
      <c r="F96" s="24">
        <v>209000</v>
      </c>
      <c r="G96" s="24">
        <v>171839.03</v>
      </c>
      <c r="H96" s="22" t="e">
        <f t="shared" si="15"/>
        <v>#DIV/0!</v>
      </c>
      <c r="I96" s="21">
        <f t="shared" si="16"/>
        <v>171839.03</v>
      </c>
      <c r="J96" s="22">
        <f t="shared" si="17"/>
        <v>20.554907894736843</v>
      </c>
      <c r="K96" s="21">
        <f t="shared" si="18"/>
        <v>-664160.97</v>
      </c>
      <c r="L96" s="22">
        <f t="shared" si="19"/>
        <v>20.554907894736843</v>
      </c>
      <c r="M96" s="21">
        <f t="shared" si="20"/>
        <v>-664160.97</v>
      </c>
      <c r="N96" s="22">
        <f t="shared" si="21"/>
        <v>82.219631578947372</v>
      </c>
      <c r="O96" s="21">
        <f t="shared" si="22"/>
        <v>-37160.97</v>
      </c>
    </row>
    <row r="97" spans="1:15" s="9" customFormat="1" ht="60" hidden="1" outlineLevel="3">
      <c r="A97" s="18" t="s">
        <v>122</v>
      </c>
      <c r="B97" s="23" t="s">
        <v>123</v>
      </c>
      <c r="C97" s="24"/>
      <c r="D97" s="24">
        <v>836000</v>
      </c>
      <c r="E97" s="24">
        <v>836000</v>
      </c>
      <c r="F97" s="24">
        <v>209000</v>
      </c>
      <c r="G97" s="24">
        <v>171839.03</v>
      </c>
      <c r="H97" s="22" t="e">
        <f t="shared" si="15"/>
        <v>#DIV/0!</v>
      </c>
      <c r="I97" s="21">
        <f t="shared" si="16"/>
        <v>171839.03</v>
      </c>
      <c r="J97" s="22">
        <f t="shared" si="17"/>
        <v>20.554907894736843</v>
      </c>
      <c r="K97" s="21">
        <f t="shared" si="18"/>
        <v>-664160.97</v>
      </c>
      <c r="L97" s="22">
        <f t="shared" si="19"/>
        <v>20.554907894736843</v>
      </c>
      <c r="M97" s="21">
        <f t="shared" si="20"/>
        <v>-664160.97</v>
      </c>
      <c r="N97" s="22">
        <f t="shared" si="21"/>
        <v>82.219631578947372</v>
      </c>
      <c r="O97" s="21">
        <f t="shared" si="22"/>
        <v>-37160.97</v>
      </c>
    </row>
    <row r="98" spans="1:15" s="9" customFormat="1" ht="108" hidden="1" outlineLevel="4">
      <c r="A98" s="18" t="s">
        <v>124</v>
      </c>
      <c r="B98" s="25" t="s">
        <v>125</v>
      </c>
      <c r="C98" s="24"/>
      <c r="D98" s="24">
        <v>836000</v>
      </c>
      <c r="E98" s="24">
        <v>836000</v>
      </c>
      <c r="F98" s="24">
        <v>209000</v>
      </c>
      <c r="G98" s="24">
        <v>171839.03</v>
      </c>
      <c r="H98" s="22" t="e">
        <f t="shared" si="15"/>
        <v>#DIV/0!</v>
      </c>
      <c r="I98" s="21">
        <f t="shared" si="16"/>
        <v>171839.03</v>
      </c>
      <c r="J98" s="22">
        <f t="shared" si="17"/>
        <v>20.554907894736843</v>
      </c>
      <c r="K98" s="21">
        <f t="shared" si="18"/>
        <v>-664160.97</v>
      </c>
      <c r="L98" s="22">
        <f t="shared" si="19"/>
        <v>20.554907894736843</v>
      </c>
      <c r="M98" s="21">
        <f t="shared" si="20"/>
        <v>-664160.97</v>
      </c>
      <c r="N98" s="22">
        <f t="shared" si="21"/>
        <v>82.219631578947372</v>
      </c>
      <c r="O98" s="21">
        <f t="shared" si="22"/>
        <v>-37160.97</v>
      </c>
    </row>
    <row r="99" spans="1:15" s="9" customFormat="1" ht="108" hidden="1" outlineLevel="7">
      <c r="A99" s="18" t="s">
        <v>124</v>
      </c>
      <c r="B99" s="25" t="s">
        <v>125</v>
      </c>
      <c r="C99" s="24"/>
      <c r="D99" s="24">
        <v>836000</v>
      </c>
      <c r="E99" s="24">
        <v>836000</v>
      </c>
      <c r="F99" s="24">
        <v>209000</v>
      </c>
      <c r="G99" s="24">
        <v>171839.03</v>
      </c>
      <c r="H99" s="22" t="e">
        <f t="shared" si="15"/>
        <v>#DIV/0!</v>
      </c>
      <c r="I99" s="21">
        <f t="shared" si="16"/>
        <v>171839.03</v>
      </c>
      <c r="J99" s="22">
        <f t="shared" si="17"/>
        <v>20.554907894736843</v>
      </c>
      <c r="K99" s="21">
        <f t="shared" si="18"/>
        <v>-664160.97</v>
      </c>
      <c r="L99" s="22">
        <f t="shared" si="19"/>
        <v>20.554907894736843</v>
      </c>
      <c r="M99" s="21">
        <f t="shared" si="20"/>
        <v>-664160.97</v>
      </c>
      <c r="N99" s="22">
        <f t="shared" si="21"/>
        <v>82.219631578947372</v>
      </c>
      <c r="O99" s="21">
        <f t="shared" si="22"/>
        <v>-37160.97</v>
      </c>
    </row>
    <row r="100" spans="1:15" s="9" customFormat="1" outlineLevel="7">
      <c r="A100" s="18"/>
      <c r="B100" s="25" t="s">
        <v>448</v>
      </c>
      <c r="C100" s="24">
        <f>C101+C126+C138+C150+C164+C205</f>
        <v>6008315.7700000005</v>
      </c>
      <c r="D100" s="24">
        <f t="shared" ref="D100:G100" si="24">D101+D126+D138+D150+D164+D205</f>
        <v>26689000</v>
      </c>
      <c r="E100" s="24">
        <f t="shared" si="24"/>
        <v>26689000</v>
      </c>
      <c r="F100" s="24">
        <f t="shared" si="24"/>
        <v>1542225</v>
      </c>
      <c r="G100" s="24">
        <f t="shared" si="24"/>
        <v>793281.96999999986</v>
      </c>
      <c r="H100" s="22">
        <f t="shared" si="15"/>
        <v>13.203067221615081</v>
      </c>
      <c r="I100" s="21">
        <f t="shared" si="16"/>
        <v>-5215033.8000000007</v>
      </c>
      <c r="J100" s="22">
        <f t="shared" si="17"/>
        <v>2.9723180711154402</v>
      </c>
      <c r="K100" s="21">
        <f t="shared" si="18"/>
        <v>-25895718.030000001</v>
      </c>
      <c r="L100" s="22">
        <f t="shared" si="19"/>
        <v>2.9723180711154402</v>
      </c>
      <c r="M100" s="21">
        <f t="shared" si="20"/>
        <v>-25895718.030000001</v>
      </c>
      <c r="N100" s="22">
        <f t="shared" si="21"/>
        <v>51.437499067905122</v>
      </c>
      <c r="O100" s="21">
        <f t="shared" si="22"/>
        <v>-748943.03000000014</v>
      </c>
    </row>
    <row r="101" spans="1:15" s="9" customFormat="1" ht="60" outlineLevel="1">
      <c r="A101" s="18" t="s">
        <v>126</v>
      </c>
      <c r="B101" s="23" t="s">
        <v>127</v>
      </c>
      <c r="C101" s="24">
        <f>C102+C115+C119</f>
        <v>4560320.9399999985</v>
      </c>
      <c r="D101" s="24">
        <f t="shared" ref="D101:G101" si="25">D102+D115+D119</f>
        <v>20104900</v>
      </c>
      <c r="E101" s="24">
        <f t="shared" si="25"/>
        <v>20104900</v>
      </c>
      <c r="F101" s="24">
        <f t="shared" si="25"/>
        <v>432975</v>
      </c>
      <c r="G101" s="24">
        <f t="shared" si="25"/>
        <v>256806.41999999998</v>
      </c>
      <c r="H101" s="22">
        <f t="shared" si="15"/>
        <v>5.6313233954099751</v>
      </c>
      <c r="I101" s="21">
        <f t="shared" si="16"/>
        <v>-4303514.5199999986</v>
      </c>
      <c r="J101" s="22">
        <f t="shared" si="17"/>
        <v>1.2773324910842629</v>
      </c>
      <c r="K101" s="21">
        <f t="shared" si="18"/>
        <v>-19848093.579999998</v>
      </c>
      <c r="L101" s="22">
        <f t="shared" si="19"/>
        <v>1.2773324910842629</v>
      </c>
      <c r="M101" s="21">
        <f t="shared" si="20"/>
        <v>-19848093.579999998</v>
      </c>
      <c r="N101" s="22">
        <f t="shared" si="21"/>
        <v>59.312066516542515</v>
      </c>
      <c r="O101" s="21">
        <f t="shared" si="22"/>
        <v>-176168.58000000002</v>
      </c>
    </row>
    <row r="102" spans="1:15" ht="108" outlineLevel="2">
      <c r="A102" s="10" t="s">
        <v>128</v>
      </c>
      <c r="B102" s="15" t="s">
        <v>129</v>
      </c>
      <c r="C102" s="14">
        <f>C103+C106+C109+C112</f>
        <v>4533008.629999999</v>
      </c>
      <c r="D102" s="14">
        <f t="shared" ref="D102:G102" si="26">D103+D106+D109+D112</f>
        <v>19815200</v>
      </c>
      <c r="E102" s="14">
        <f t="shared" si="26"/>
        <v>19815200</v>
      </c>
      <c r="F102" s="14">
        <f t="shared" si="26"/>
        <v>372425</v>
      </c>
      <c r="G102" s="14">
        <f t="shared" si="26"/>
        <v>248776.87999999998</v>
      </c>
      <c r="H102" s="12">
        <f t="shared" si="15"/>
        <v>5.4881183846323278</v>
      </c>
      <c r="I102" s="11">
        <f t="shared" si="16"/>
        <v>-4284231.7499999991</v>
      </c>
      <c r="J102" s="12">
        <f t="shared" si="17"/>
        <v>1.2554850821591503</v>
      </c>
      <c r="K102" s="11">
        <f t="shared" si="18"/>
        <v>-19566423.120000001</v>
      </c>
      <c r="L102" s="12">
        <f t="shared" si="19"/>
        <v>1.2554850821591503</v>
      </c>
      <c r="M102" s="11">
        <f t="shared" si="20"/>
        <v>-19566423.120000001</v>
      </c>
      <c r="N102" s="12">
        <f t="shared" si="21"/>
        <v>66.799189098476191</v>
      </c>
      <c r="O102" s="11">
        <f t="shared" si="22"/>
        <v>-123648.12000000002</v>
      </c>
    </row>
    <row r="103" spans="1:15" ht="84" outlineLevel="3" collapsed="1">
      <c r="A103" s="10" t="s">
        <v>130</v>
      </c>
      <c r="B103" s="13" t="s">
        <v>131</v>
      </c>
      <c r="C103" s="14">
        <v>4391432.22</v>
      </c>
      <c r="D103" s="14">
        <v>18937600</v>
      </c>
      <c r="E103" s="14">
        <v>18937600</v>
      </c>
      <c r="F103" s="14">
        <v>154000</v>
      </c>
      <c r="G103" s="14">
        <v>153037.79999999999</v>
      </c>
      <c r="H103" s="12">
        <f t="shared" si="15"/>
        <v>3.4849177291867663</v>
      </c>
      <c r="I103" s="11">
        <f t="shared" si="16"/>
        <v>-4238394.42</v>
      </c>
      <c r="J103" s="12">
        <f t="shared" si="17"/>
        <v>0.80811612875971617</v>
      </c>
      <c r="K103" s="11">
        <f t="shared" si="18"/>
        <v>-18784562.199999999</v>
      </c>
      <c r="L103" s="12">
        <f t="shared" si="19"/>
        <v>0.80811612875971617</v>
      </c>
      <c r="M103" s="11">
        <f t="shared" si="20"/>
        <v>-18784562.199999999</v>
      </c>
      <c r="N103" s="12">
        <f t="shared" si="21"/>
        <v>99.375194805194795</v>
      </c>
      <c r="O103" s="11">
        <f t="shared" si="22"/>
        <v>-962.20000000001164</v>
      </c>
    </row>
    <row r="104" spans="1:15" ht="96" hidden="1" outlineLevel="4">
      <c r="A104" s="10" t="s">
        <v>132</v>
      </c>
      <c r="B104" s="15" t="s">
        <v>133</v>
      </c>
      <c r="C104" s="14"/>
      <c r="D104" s="14">
        <v>18937600</v>
      </c>
      <c r="E104" s="14">
        <v>18937600</v>
      </c>
      <c r="F104" s="14">
        <v>154000</v>
      </c>
      <c r="G104" s="14">
        <v>153037.79999999999</v>
      </c>
      <c r="H104" s="12" t="e">
        <f t="shared" si="15"/>
        <v>#DIV/0!</v>
      </c>
      <c r="I104" s="11">
        <f t="shared" si="16"/>
        <v>153037.79999999999</v>
      </c>
      <c r="J104" s="12">
        <f t="shared" si="17"/>
        <v>0.80811612875971617</v>
      </c>
      <c r="K104" s="11">
        <f t="shared" si="18"/>
        <v>-18784562.199999999</v>
      </c>
      <c r="L104" s="12">
        <f t="shared" si="19"/>
        <v>0.80811612875971617</v>
      </c>
      <c r="M104" s="11">
        <f t="shared" si="20"/>
        <v>-18784562.199999999</v>
      </c>
      <c r="N104" s="12">
        <f t="shared" si="21"/>
        <v>99.375194805194795</v>
      </c>
      <c r="O104" s="11">
        <f t="shared" si="22"/>
        <v>-962.20000000001164</v>
      </c>
    </row>
    <row r="105" spans="1:15" ht="96" hidden="1" outlineLevel="7">
      <c r="A105" s="10" t="s">
        <v>132</v>
      </c>
      <c r="B105" s="15" t="s">
        <v>133</v>
      </c>
      <c r="C105" s="14"/>
      <c r="D105" s="14">
        <v>18937600</v>
      </c>
      <c r="E105" s="14">
        <v>18937600</v>
      </c>
      <c r="F105" s="14">
        <v>154000</v>
      </c>
      <c r="G105" s="14">
        <v>153037.79999999999</v>
      </c>
      <c r="H105" s="12" t="e">
        <f t="shared" si="15"/>
        <v>#DIV/0!</v>
      </c>
      <c r="I105" s="11">
        <f t="shared" si="16"/>
        <v>153037.79999999999</v>
      </c>
      <c r="J105" s="12">
        <f t="shared" si="17"/>
        <v>0.80811612875971617</v>
      </c>
      <c r="K105" s="11">
        <f t="shared" si="18"/>
        <v>-18784562.199999999</v>
      </c>
      <c r="L105" s="12">
        <f t="shared" si="19"/>
        <v>0.80811612875971617</v>
      </c>
      <c r="M105" s="11">
        <f t="shared" si="20"/>
        <v>-18784562.199999999</v>
      </c>
      <c r="N105" s="12">
        <f t="shared" si="21"/>
        <v>99.375194805194795</v>
      </c>
      <c r="O105" s="11">
        <f t="shared" si="22"/>
        <v>-962.20000000001164</v>
      </c>
    </row>
    <row r="106" spans="1:15" ht="96" outlineLevel="3" collapsed="1">
      <c r="A106" s="10" t="s">
        <v>134</v>
      </c>
      <c r="B106" s="15" t="s">
        <v>135</v>
      </c>
      <c r="C106" s="14">
        <v>0</v>
      </c>
      <c r="D106" s="14">
        <v>85500</v>
      </c>
      <c r="E106" s="14">
        <v>85500</v>
      </c>
      <c r="F106" s="14">
        <v>20400</v>
      </c>
      <c r="G106" s="14">
        <v>6969.97</v>
      </c>
      <c r="H106" s="12">
        <v>0</v>
      </c>
      <c r="I106" s="11">
        <f t="shared" si="16"/>
        <v>6969.97</v>
      </c>
      <c r="J106" s="12">
        <f t="shared" si="17"/>
        <v>8.1520116959064328</v>
      </c>
      <c r="K106" s="11">
        <f t="shared" si="18"/>
        <v>-78530.03</v>
      </c>
      <c r="L106" s="12">
        <f t="shared" si="19"/>
        <v>8.1520116959064328</v>
      </c>
      <c r="M106" s="11">
        <f t="shared" si="20"/>
        <v>-78530.03</v>
      </c>
      <c r="N106" s="12">
        <f t="shared" si="21"/>
        <v>34.166519607843135</v>
      </c>
      <c r="O106" s="11">
        <f t="shared" si="22"/>
        <v>-13430.029999999999</v>
      </c>
    </row>
    <row r="107" spans="1:15" ht="84" hidden="1" outlineLevel="4">
      <c r="A107" s="10" t="s">
        <v>136</v>
      </c>
      <c r="B107" s="13" t="s">
        <v>137</v>
      </c>
      <c r="C107" s="14"/>
      <c r="D107" s="14">
        <v>85500</v>
      </c>
      <c r="E107" s="14">
        <v>85500</v>
      </c>
      <c r="F107" s="14">
        <v>20400</v>
      </c>
      <c r="G107" s="14">
        <v>6969.97</v>
      </c>
      <c r="H107" s="12" t="e">
        <f t="shared" si="15"/>
        <v>#DIV/0!</v>
      </c>
      <c r="I107" s="11">
        <f t="shared" si="16"/>
        <v>6969.97</v>
      </c>
      <c r="J107" s="12">
        <f t="shared" si="17"/>
        <v>8.1520116959064328</v>
      </c>
      <c r="K107" s="11">
        <f t="shared" si="18"/>
        <v>-78530.03</v>
      </c>
      <c r="L107" s="12">
        <f t="shared" si="19"/>
        <v>8.1520116959064328</v>
      </c>
      <c r="M107" s="11">
        <f t="shared" si="20"/>
        <v>-78530.03</v>
      </c>
      <c r="N107" s="12">
        <f t="shared" si="21"/>
        <v>34.166519607843135</v>
      </c>
      <c r="O107" s="11">
        <f t="shared" si="22"/>
        <v>-13430.029999999999</v>
      </c>
    </row>
    <row r="108" spans="1:15" ht="84" hidden="1" outlineLevel="7">
      <c r="A108" s="10" t="s">
        <v>136</v>
      </c>
      <c r="B108" s="13" t="s">
        <v>137</v>
      </c>
      <c r="C108" s="14"/>
      <c r="D108" s="14">
        <v>85500</v>
      </c>
      <c r="E108" s="14">
        <v>85500</v>
      </c>
      <c r="F108" s="14">
        <v>20400</v>
      </c>
      <c r="G108" s="14">
        <v>6969.97</v>
      </c>
      <c r="H108" s="12" t="e">
        <f t="shared" si="15"/>
        <v>#DIV/0!</v>
      </c>
      <c r="I108" s="11">
        <f t="shared" si="16"/>
        <v>6969.97</v>
      </c>
      <c r="J108" s="12">
        <f t="shared" si="17"/>
        <v>8.1520116959064328</v>
      </c>
      <c r="K108" s="11">
        <f t="shared" si="18"/>
        <v>-78530.03</v>
      </c>
      <c r="L108" s="12">
        <f t="shared" si="19"/>
        <v>8.1520116959064328</v>
      </c>
      <c r="M108" s="11">
        <f t="shared" si="20"/>
        <v>-78530.03</v>
      </c>
      <c r="N108" s="12">
        <f t="shared" si="21"/>
        <v>34.166519607843135</v>
      </c>
      <c r="O108" s="11">
        <f t="shared" si="22"/>
        <v>-13430.029999999999</v>
      </c>
    </row>
    <row r="109" spans="1:15" ht="108" outlineLevel="3" collapsed="1">
      <c r="A109" s="10" t="s">
        <v>138</v>
      </c>
      <c r="B109" s="15" t="s">
        <v>139</v>
      </c>
      <c r="C109" s="14">
        <v>20293.560000000001</v>
      </c>
      <c r="D109" s="14">
        <v>124900</v>
      </c>
      <c r="E109" s="14">
        <v>124900</v>
      </c>
      <c r="F109" s="14">
        <v>31225</v>
      </c>
      <c r="G109" s="14">
        <v>18521.330000000002</v>
      </c>
      <c r="H109" s="12">
        <f t="shared" si="15"/>
        <v>91.267032497008898</v>
      </c>
      <c r="I109" s="11">
        <f t="shared" si="16"/>
        <v>-1772.2299999999996</v>
      </c>
      <c r="J109" s="12">
        <f t="shared" si="17"/>
        <v>14.828927141713372</v>
      </c>
      <c r="K109" s="11">
        <f t="shared" si="18"/>
        <v>-106378.67</v>
      </c>
      <c r="L109" s="12">
        <f t="shared" si="19"/>
        <v>14.828927141713372</v>
      </c>
      <c r="M109" s="11">
        <f t="shared" si="20"/>
        <v>-106378.67</v>
      </c>
      <c r="N109" s="12">
        <f t="shared" si="21"/>
        <v>59.315708566853488</v>
      </c>
      <c r="O109" s="11">
        <f t="shared" si="22"/>
        <v>-12703.669999999998</v>
      </c>
    </row>
    <row r="110" spans="1:15" ht="84" hidden="1" outlineLevel="4">
      <c r="A110" s="10" t="s">
        <v>140</v>
      </c>
      <c r="B110" s="13" t="s">
        <v>141</v>
      </c>
      <c r="C110" s="14"/>
      <c r="D110" s="14">
        <v>124900</v>
      </c>
      <c r="E110" s="14">
        <v>124900</v>
      </c>
      <c r="F110" s="14">
        <v>31225</v>
      </c>
      <c r="G110" s="14">
        <v>18521.330000000002</v>
      </c>
      <c r="H110" s="12" t="e">
        <f t="shared" si="15"/>
        <v>#DIV/0!</v>
      </c>
      <c r="I110" s="11">
        <f t="shared" si="16"/>
        <v>18521.330000000002</v>
      </c>
      <c r="J110" s="12">
        <f t="shared" si="17"/>
        <v>14.828927141713372</v>
      </c>
      <c r="K110" s="11">
        <f t="shared" si="18"/>
        <v>-106378.67</v>
      </c>
      <c r="L110" s="12">
        <f t="shared" si="19"/>
        <v>14.828927141713372</v>
      </c>
      <c r="M110" s="11">
        <f t="shared" si="20"/>
        <v>-106378.67</v>
      </c>
      <c r="N110" s="12">
        <f t="shared" si="21"/>
        <v>59.315708566853488</v>
      </c>
      <c r="O110" s="11">
        <f t="shared" si="22"/>
        <v>-12703.669999999998</v>
      </c>
    </row>
    <row r="111" spans="1:15" ht="84" hidden="1" outlineLevel="7">
      <c r="A111" s="10" t="s">
        <v>140</v>
      </c>
      <c r="B111" s="13" t="s">
        <v>141</v>
      </c>
      <c r="C111" s="14"/>
      <c r="D111" s="14">
        <v>124900</v>
      </c>
      <c r="E111" s="14">
        <v>124900</v>
      </c>
      <c r="F111" s="14">
        <v>31225</v>
      </c>
      <c r="G111" s="14">
        <v>18521.330000000002</v>
      </c>
      <c r="H111" s="12" t="e">
        <f t="shared" si="15"/>
        <v>#DIV/0!</v>
      </c>
      <c r="I111" s="11">
        <f t="shared" si="16"/>
        <v>18521.330000000002</v>
      </c>
      <c r="J111" s="12">
        <f t="shared" si="17"/>
        <v>14.828927141713372</v>
      </c>
      <c r="K111" s="11">
        <f t="shared" si="18"/>
        <v>-106378.67</v>
      </c>
      <c r="L111" s="12">
        <f t="shared" si="19"/>
        <v>14.828927141713372</v>
      </c>
      <c r="M111" s="11">
        <f t="shared" si="20"/>
        <v>-106378.67</v>
      </c>
      <c r="N111" s="12">
        <f t="shared" si="21"/>
        <v>59.315708566853488</v>
      </c>
      <c r="O111" s="11">
        <f t="shared" si="22"/>
        <v>-12703.669999999998</v>
      </c>
    </row>
    <row r="112" spans="1:15" ht="48" outlineLevel="3" collapsed="1">
      <c r="A112" s="10" t="s">
        <v>142</v>
      </c>
      <c r="B112" s="13" t="s">
        <v>143</v>
      </c>
      <c r="C112" s="14">
        <v>121282.85</v>
      </c>
      <c r="D112" s="14">
        <v>667200</v>
      </c>
      <c r="E112" s="14">
        <v>667200</v>
      </c>
      <c r="F112" s="14">
        <v>166800</v>
      </c>
      <c r="G112" s="14">
        <v>70247.78</v>
      </c>
      <c r="H112" s="12">
        <f t="shared" si="15"/>
        <v>57.920621093584124</v>
      </c>
      <c r="I112" s="11">
        <f t="shared" si="16"/>
        <v>-51035.070000000007</v>
      </c>
      <c r="J112" s="12">
        <f t="shared" si="17"/>
        <v>10.528744004796163</v>
      </c>
      <c r="K112" s="11">
        <f t="shared" si="18"/>
        <v>-596952.22</v>
      </c>
      <c r="L112" s="12">
        <f t="shared" si="19"/>
        <v>10.528744004796163</v>
      </c>
      <c r="M112" s="11">
        <f t="shared" si="20"/>
        <v>-596952.22</v>
      </c>
      <c r="N112" s="12">
        <f t="shared" si="21"/>
        <v>42.114976019184653</v>
      </c>
      <c r="O112" s="11">
        <f t="shared" si="22"/>
        <v>-96552.22</v>
      </c>
    </row>
    <row r="113" spans="1:15" ht="48" hidden="1" outlineLevel="4">
      <c r="A113" s="10" t="s">
        <v>144</v>
      </c>
      <c r="B113" s="13" t="s">
        <v>145</v>
      </c>
      <c r="C113" s="14"/>
      <c r="D113" s="14">
        <v>667200</v>
      </c>
      <c r="E113" s="14">
        <v>667200</v>
      </c>
      <c r="F113" s="14">
        <v>166800</v>
      </c>
      <c r="G113" s="14">
        <v>70247.78</v>
      </c>
      <c r="H113" s="12" t="e">
        <f t="shared" si="15"/>
        <v>#DIV/0!</v>
      </c>
      <c r="I113" s="11">
        <f t="shared" si="16"/>
        <v>70247.78</v>
      </c>
      <c r="J113" s="12">
        <f t="shared" si="17"/>
        <v>10.528744004796163</v>
      </c>
      <c r="K113" s="11">
        <f t="shared" si="18"/>
        <v>-596952.22</v>
      </c>
      <c r="L113" s="12">
        <f t="shared" si="19"/>
        <v>10.528744004796163</v>
      </c>
      <c r="M113" s="11">
        <f t="shared" si="20"/>
        <v>-596952.22</v>
      </c>
      <c r="N113" s="12">
        <f t="shared" si="21"/>
        <v>42.114976019184653</v>
      </c>
      <c r="O113" s="11">
        <f t="shared" si="22"/>
        <v>-96552.22</v>
      </c>
    </row>
    <row r="114" spans="1:15" ht="48" hidden="1" outlineLevel="7">
      <c r="A114" s="10" t="s">
        <v>144</v>
      </c>
      <c r="B114" s="13" t="s">
        <v>145</v>
      </c>
      <c r="C114" s="14"/>
      <c r="D114" s="14">
        <v>667200</v>
      </c>
      <c r="E114" s="14">
        <v>667200</v>
      </c>
      <c r="F114" s="14">
        <v>166800</v>
      </c>
      <c r="G114" s="14">
        <v>70247.78</v>
      </c>
      <c r="H114" s="12" t="e">
        <f t="shared" si="15"/>
        <v>#DIV/0!</v>
      </c>
      <c r="I114" s="11">
        <f t="shared" si="16"/>
        <v>70247.78</v>
      </c>
      <c r="J114" s="12">
        <f t="shared" si="17"/>
        <v>10.528744004796163</v>
      </c>
      <c r="K114" s="11">
        <f t="shared" si="18"/>
        <v>-596952.22</v>
      </c>
      <c r="L114" s="12">
        <f t="shared" si="19"/>
        <v>10.528744004796163</v>
      </c>
      <c r="M114" s="11">
        <f t="shared" si="20"/>
        <v>-596952.22</v>
      </c>
      <c r="N114" s="12">
        <f t="shared" si="21"/>
        <v>42.114976019184653</v>
      </c>
      <c r="O114" s="11">
        <f t="shared" si="22"/>
        <v>-96552.22</v>
      </c>
    </row>
    <row r="115" spans="1:15" ht="36" outlineLevel="2" collapsed="1">
      <c r="A115" s="10" t="s">
        <v>146</v>
      </c>
      <c r="B115" s="13" t="s">
        <v>147</v>
      </c>
      <c r="C115" s="14">
        <v>0</v>
      </c>
      <c r="D115" s="14">
        <v>47500</v>
      </c>
      <c r="E115" s="14">
        <v>47500</v>
      </c>
      <c r="F115" s="14">
        <v>0</v>
      </c>
      <c r="G115" s="14">
        <v>0</v>
      </c>
      <c r="H115" s="12">
        <v>0</v>
      </c>
      <c r="I115" s="11">
        <f t="shared" si="16"/>
        <v>0</v>
      </c>
      <c r="J115" s="12">
        <f t="shared" si="17"/>
        <v>0</v>
      </c>
      <c r="K115" s="11">
        <f t="shared" si="18"/>
        <v>-47500</v>
      </c>
      <c r="L115" s="12">
        <f t="shared" si="19"/>
        <v>0</v>
      </c>
      <c r="M115" s="11">
        <f t="shared" si="20"/>
        <v>-47500</v>
      </c>
      <c r="N115" s="12">
        <v>0</v>
      </c>
      <c r="O115" s="11">
        <f t="shared" si="22"/>
        <v>0</v>
      </c>
    </row>
    <row r="116" spans="1:15" ht="60" hidden="1" outlineLevel="3">
      <c r="A116" s="10" t="s">
        <v>148</v>
      </c>
      <c r="B116" s="13" t="s">
        <v>149</v>
      </c>
      <c r="C116" s="14"/>
      <c r="D116" s="14">
        <v>47500</v>
      </c>
      <c r="E116" s="14">
        <v>47500</v>
      </c>
      <c r="F116" s="14">
        <v>0</v>
      </c>
      <c r="G116" s="14">
        <v>0</v>
      </c>
      <c r="H116" s="12" t="e">
        <f t="shared" si="15"/>
        <v>#DIV/0!</v>
      </c>
      <c r="I116" s="11">
        <f t="shared" si="16"/>
        <v>0</v>
      </c>
      <c r="J116" s="12">
        <f t="shared" si="17"/>
        <v>0</v>
      </c>
      <c r="K116" s="11">
        <f t="shared" si="18"/>
        <v>-47500</v>
      </c>
      <c r="L116" s="12">
        <f t="shared" si="19"/>
        <v>0</v>
      </c>
      <c r="M116" s="11">
        <f t="shared" si="20"/>
        <v>-47500</v>
      </c>
      <c r="N116" s="12" t="e">
        <f t="shared" si="21"/>
        <v>#DIV/0!</v>
      </c>
      <c r="O116" s="11">
        <f t="shared" si="22"/>
        <v>0</v>
      </c>
    </row>
    <row r="117" spans="1:15" ht="72" hidden="1" outlineLevel="4">
      <c r="A117" s="10" t="s">
        <v>150</v>
      </c>
      <c r="B117" s="13" t="s">
        <v>151</v>
      </c>
      <c r="C117" s="14"/>
      <c r="D117" s="14">
        <v>47500</v>
      </c>
      <c r="E117" s="14">
        <v>47500</v>
      </c>
      <c r="F117" s="14">
        <v>0</v>
      </c>
      <c r="G117" s="14">
        <v>0</v>
      </c>
      <c r="H117" s="12" t="e">
        <f t="shared" si="15"/>
        <v>#DIV/0!</v>
      </c>
      <c r="I117" s="11">
        <f t="shared" si="16"/>
        <v>0</v>
      </c>
      <c r="J117" s="12">
        <f t="shared" si="17"/>
        <v>0</v>
      </c>
      <c r="K117" s="11">
        <f t="shared" si="18"/>
        <v>-47500</v>
      </c>
      <c r="L117" s="12">
        <f t="shared" si="19"/>
        <v>0</v>
      </c>
      <c r="M117" s="11">
        <f t="shared" si="20"/>
        <v>-47500</v>
      </c>
      <c r="N117" s="12" t="e">
        <f t="shared" si="21"/>
        <v>#DIV/0!</v>
      </c>
      <c r="O117" s="11">
        <f t="shared" si="22"/>
        <v>0</v>
      </c>
    </row>
    <row r="118" spans="1:15" ht="72" hidden="1" outlineLevel="7">
      <c r="A118" s="10" t="s">
        <v>150</v>
      </c>
      <c r="B118" s="13" t="s">
        <v>151</v>
      </c>
      <c r="C118" s="14"/>
      <c r="D118" s="14">
        <v>47500</v>
      </c>
      <c r="E118" s="14">
        <v>47500</v>
      </c>
      <c r="F118" s="14">
        <v>0</v>
      </c>
      <c r="G118" s="14">
        <v>0</v>
      </c>
      <c r="H118" s="12" t="e">
        <f t="shared" si="15"/>
        <v>#DIV/0!</v>
      </c>
      <c r="I118" s="11">
        <f t="shared" si="16"/>
        <v>0</v>
      </c>
      <c r="J118" s="12">
        <f t="shared" si="17"/>
        <v>0</v>
      </c>
      <c r="K118" s="11">
        <f t="shared" si="18"/>
        <v>-47500</v>
      </c>
      <c r="L118" s="12">
        <f t="shared" si="19"/>
        <v>0</v>
      </c>
      <c r="M118" s="11">
        <f t="shared" si="20"/>
        <v>-47500</v>
      </c>
      <c r="N118" s="12" t="e">
        <f t="shared" si="21"/>
        <v>#DIV/0!</v>
      </c>
      <c r="O118" s="11">
        <f t="shared" si="22"/>
        <v>0</v>
      </c>
    </row>
    <row r="119" spans="1:15" ht="108" outlineLevel="2" collapsed="1">
      <c r="A119" s="10" t="s">
        <v>152</v>
      </c>
      <c r="B119" s="15" t="s">
        <v>153</v>
      </c>
      <c r="C119" s="14">
        <v>27312.31</v>
      </c>
      <c r="D119" s="14">
        <v>242200</v>
      </c>
      <c r="E119" s="14">
        <v>242200</v>
      </c>
      <c r="F119" s="14">
        <v>60550</v>
      </c>
      <c r="G119" s="14">
        <v>8029.54</v>
      </c>
      <c r="H119" s="12">
        <f t="shared" si="15"/>
        <v>29.398977970006928</v>
      </c>
      <c r="I119" s="11">
        <f t="shared" si="16"/>
        <v>-19282.77</v>
      </c>
      <c r="J119" s="12">
        <f t="shared" si="17"/>
        <v>3.3152518579686205</v>
      </c>
      <c r="K119" s="11">
        <f t="shared" si="18"/>
        <v>-234170.46</v>
      </c>
      <c r="L119" s="12">
        <f t="shared" si="19"/>
        <v>3.3152518579686205</v>
      </c>
      <c r="M119" s="11">
        <f t="shared" si="20"/>
        <v>-234170.46</v>
      </c>
      <c r="N119" s="12">
        <f t="shared" si="21"/>
        <v>13.261007431874482</v>
      </c>
      <c r="O119" s="11">
        <f t="shared" si="22"/>
        <v>-52520.46</v>
      </c>
    </row>
    <row r="120" spans="1:15" ht="72" hidden="1" outlineLevel="3">
      <c r="A120" s="10" t="s">
        <v>154</v>
      </c>
      <c r="B120" s="13" t="s">
        <v>155</v>
      </c>
      <c r="C120" s="14"/>
      <c r="D120" s="14">
        <v>242200</v>
      </c>
      <c r="E120" s="14">
        <v>0</v>
      </c>
      <c r="F120" s="14">
        <v>0</v>
      </c>
      <c r="G120" s="14">
        <v>0</v>
      </c>
      <c r="H120" s="12" t="e">
        <f t="shared" si="15"/>
        <v>#DIV/0!</v>
      </c>
      <c r="I120" s="11">
        <f t="shared" si="16"/>
        <v>0</v>
      </c>
      <c r="J120" s="12">
        <f t="shared" si="17"/>
        <v>0</v>
      </c>
      <c r="K120" s="11">
        <f t="shared" si="18"/>
        <v>-242200</v>
      </c>
      <c r="L120" s="12" t="e">
        <f t="shared" si="19"/>
        <v>#DIV/0!</v>
      </c>
      <c r="M120" s="11">
        <f t="shared" si="20"/>
        <v>0</v>
      </c>
      <c r="N120" s="12" t="e">
        <f t="shared" si="21"/>
        <v>#DIV/0!</v>
      </c>
      <c r="O120" s="11">
        <f t="shared" si="22"/>
        <v>0</v>
      </c>
    </row>
    <row r="121" spans="1:15" ht="60" hidden="1" outlineLevel="4">
      <c r="A121" s="10" t="s">
        <v>156</v>
      </c>
      <c r="B121" s="13" t="s">
        <v>157</v>
      </c>
      <c r="C121" s="14"/>
      <c r="D121" s="14">
        <v>242200</v>
      </c>
      <c r="E121" s="14">
        <v>0</v>
      </c>
      <c r="F121" s="14">
        <v>0</v>
      </c>
      <c r="G121" s="14">
        <v>0</v>
      </c>
      <c r="H121" s="12" t="e">
        <f t="shared" si="15"/>
        <v>#DIV/0!</v>
      </c>
      <c r="I121" s="11">
        <f t="shared" si="16"/>
        <v>0</v>
      </c>
      <c r="J121" s="12">
        <f t="shared" si="17"/>
        <v>0</v>
      </c>
      <c r="K121" s="11">
        <f t="shared" si="18"/>
        <v>-242200</v>
      </c>
      <c r="L121" s="12" t="e">
        <f t="shared" si="19"/>
        <v>#DIV/0!</v>
      </c>
      <c r="M121" s="11">
        <f t="shared" si="20"/>
        <v>0</v>
      </c>
      <c r="N121" s="12" t="e">
        <f t="shared" si="21"/>
        <v>#DIV/0!</v>
      </c>
      <c r="O121" s="11">
        <f t="shared" si="22"/>
        <v>0</v>
      </c>
    </row>
    <row r="122" spans="1:15" ht="60" hidden="1" outlineLevel="7">
      <c r="A122" s="10" t="s">
        <v>156</v>
      </c>
      <c r="B122" s="13" t="s">
        <v>157</v>
      </c>
      <c r="C122" s="14"/>
      <c r="D122" s="14">
        <v>242200</v>
      </c>
      <c r="E122" s="14">
        <v>0</v>
      </c>
      <c r="F122" s="14">
        <v>0</v>
      </c>
      <c r="G122" s="14">
        <v>0</v>
      </c>
      <c r="H122" s="12" t="e">
        <f t="shared" si="15"/>
        <v>#DIV/0!</v>
      </c>
      <c r="I122" s="11">
        <f t="shared" si="16"/>
        <v>0</v>
      </c>
      <c r="J122" s="12">
        <f t="shared" si="17"/>
        <v>0</v>
      </c>
      <c r="K122" s="11">
        <f t="shared" si="18"/>
        <v>-242200</v>
      </c>
      <c r="L122" s="12" t="e">
        <f t="shared" si="19"/>
        <v>#DIV/0!</v>
      </c>
      <c r="M122" s="11">
        <f t="shared" si="20"/>
        <v>0</v>
      </c>
      <c r="N122" s="12" t="e">
        <f t="shared" si="21"/>
        <v>#DIV/0!</v>
      </c>
      <c r="O122" s="11">
        <f t="shared" si="22"/>
        <v>0</v>
      </c>
    </row>
    <row r="123" spans="1:15" ht="108" hidden="1" outlineLevel="3">
      <c r="A123" s="10" t="s">
        <v>158</v>
      </c>
      <c r="B123" s="15" t="s">
        <v>159</v>
      </c>
      <c r="C123" s="14"/>
      <c r="D123" s="14">
        <v>0</v>
      </c>
      <c r="E123" s="14">
        <v>242200</v>
      </c>
      <c r="F123" s="14">
        <v>60550</v>
      </c>
      <c r="G123" s="14">
        <v>8029.54</v>
      </c>
      <c r="H123" s="12" t="e">
        <f t="shared" si="15"/>
        <v>#DIV/0!</v>
      </c>
      <c r="I123" s="11">
        <f t="shared" si="16"/>
        <v>8029.54</v>
      </c>
      <c r="J123" s="12" t="e">
        <f t="shared" si="17"/>
        <v>#DIV/0!</v>
      </c>
      <c r="K123" s="11">
        <f t="shared" si="18"/>
        <v>8029.54</v>
      </c>
      <c r="L123" s="12">
        <f t="shared" si="19"/>
        <v>3.3152518579686205</v>
      </c>
      <c r="M123" s="11">
        <f t="shared" si="20"/>
        <v>-234170.46</v>
      </c>
      <c r="N123" s="12">
        <f t="shared" si="21"/>
        <v>13.261007431874482</v>
      </c>
      <c r="O123" s="11">
        <f t="shared" si="22"/>
        <v>-52520.46</v>
      </c>
    </row>
    <row r="124" spans="1:15" ht="96" hidden="1" outlineLevel="4">
      <c r="A124" s="10" t="s">
        <v>160</v>
      </c>
      <c r="B124" s="13" t="s">
        <v>161</v>
      </c>
      <c r="C124" s="14"/>
      <c r="D124" s="14">
        <v>0</v>
      </c>
      <c r="E124" s="14">
        <v>242200</v>
      </c>
      <c r="F124" s="14">
        <v>60550</v>
      </c>
      <c r="G124" s="14">
        <v>8029.54</v>
      </c>
      <c r="H124" s="12" t="e">
        <f t="shared" si="15"/>
        <v>#DIV/0!</v>
      </c>
      <c r="I124" s="11">
        <f t="shared" si="16"/>
        <v>8029.54</v>
      </c>
      <c r="J124" s="12" t="e">
        <f t="shared" si="17"/>
        <v>#DIV/0!</v>
      </c>
      <c r="K124" s="11">
        <f t="shared" si="18"/>
        <v>8029.54</v>
      </c>
      <c r="L124" s="12">
        <f t="shared" si="19"/>
        <v>3.3152518579686205</v>
      </c>
      <c r="M124" s="11">
        <f t="shared" si="20"/>
        <v>-234170.46</v>
      </c>
      <c r="N124" s="12">
        <f t="shared" si="21"/>
        <v>13.261007431874482</v>
      </c>
      <c r="O124" s="11">
        <f t="shared" si="22"/>
        <v>-52520.46</v>
      </c>
    </row>
    <row r="125" spans="1:15" ht="96" hidden="1" outlineLevel="7">
      <c r="A125" s="10" t="s">
        <v>160</v>
      </c>
      <c r="B125" s="13" t="s">
        <v>161</v>
      </c>
      <c r="C125" s="14"/>
      <c r="D125" s="14">
        <v>0</v>
      </c>
      <c r="E125" s="14">
        <v>242200</v>
      </c>
      <c r="F125" s="14">
        <v>60550</v>
      </c>
      <c r="G125" s="14">
        <v>8029.54</v>
      </c>
      <c r="H125" s="12" t="e">
        <f t="shared" si="15"/>
        <v>#DIV/0!</v>
      </c>
      <c r="I125" s="11">
        <f t="shared" si="16"/>
        <v>8029.54</v>
      </c>
      <c r="J125" s="12" t="e">
        <f t="shared" si="17"/>
        <v>#DIV/0!</v>
      </c>
      <c r="K125" s="11">
        <f t="shared" si="18"/>
        <v>8029.54</v>
      </c>
      <c r="L125" s="12">
        <f t="shared" si="19"/>
        <v>3.3152518579686205</v>
      </c>
      <c r="M125" s="11">
        <f t="shared" si="20"/>
        <v>-234170.46</v>
      </c>
      <c r="N125" s="12">
        <f t="shared" si="21"/>
        <v>13.261007431874482</v>
      </c>
      <c r="O125" s="11">
        <f t="shared" si="22"/>
        <v>-52520.46</v>
      </c>
    </row>
    <row r="126" spans="1:15" s="9" customFormat="1" ht="24" outlineLevel="1" collapsed="1">
      <c r="A126" s="18" t="s">
        <v>162</v>
      </c>
      <c r="B126" s="23" t="s">
        <v>163</v>
      </c>
      <c r="C126" s="24">
        <v>21723.94</v>
      </c>
      <c r="D126" s="24">
        <v>48500</v>
      </c>
      <c r="E126" s="24">
        <v>48500</v>
      </c>
      <c r="F126" s="24">
        <v>24250</v>
      </c>
      <c r="G126" s="24">
        <v>40091.300000000003</v>
      </c>
      <c r="H126" s="22">
        <f t="shared" si="15"/>
        <v>184.54893541410999</v>
      </c>
      <c r="I126" s="21">
        <f t="shared" si="16"/>
        <v>18367.360000000004</v>
      </c>
      <c r="J126" s="22">
        <f t="shared" si="17"/>
        <v>82.662474226804122</v>
      </c>
      <c r="K126" s="21">
        <f t="shared" si="18"/>
        <v>-8408.6999999999971</v>
      </c>
      <c r="L126" s="22">
        <f t="shared" si="19"/>
        <v>82.662474226804122</v>
      </c>
      <c r="M126" s="21">
        <f t="shared" si="20"/>
        <v>-8408.6999999999971</v>
      </c>
      <c r="N126" s="22">
        <f t="shared" si="21"/>
        <v>165.32494845360824</v>
      </c>
      <c r="O126" s="21">
        <f t="shared" si="22"/>
        <v>15841.300000000003</v>
      </c>
    </row>
    <row r="127" spans="1:15" s="9" customFormat="1" ht="24" hidden="1" outlineLevel="2">
      <c r="A127" s="18" t="s">
        <v>164</v>
      </c>
      <c r="B127" s="23" t="s">
        <v>165</v>
      </c>
      <c r="C127" s="24"/>
      <c r="D127" s="24">
        <v>48500</v>
      </c>
      <c r="E127" s="24">
        <v>48500</v>
      </c>
      <c r="F127" s="24">
        <v>24250</v>
      </c>
      <c r="G127" s="24">
        <v>40091.300000000003</v>
      </c>
      <c r="H127" s="22" t="e">
        <f t="shared" si="15"/>
        <v>#DIV/0!</v>
      </c>
      <c r="I127" s="21">
        <f t="shared" si="16"/>
        <v>40091.300000000003</v>
      </c>
      <c r="J127" s="22">
        <f t="shared" si="17"/>
        <v>82.662474226804122</v>
      </c>
      <c r="K127" s="21">
        <f t="shared" si="18"/>
        <v>-8408.6999999999971</v>
      </c>
      <c r="L127" s="22">
        <f t="shared" si="19"/>
        <v>82.662474226804122</v>
      </c>
      <c r="M127" s="21">
        <f t="shared" si="20"/>
        <v>-8408.6999999999971</v>
      </c>
      <c r="N127" s="22">
        <f t="shared" si="21"/>
        <v>165.32494845360824</v>
      </c>
      <c r="O127" s="21">
        <f t="shared" si="22"/>
        <v>15841.300000000003</v>
      </c>
    </row>
    <row r="128" spans="1:15" s="9" customFormat="1" ht="36" hidden="1" outlineLevel="3">
      <c r="A128" s="18" t="s">
        <v>166</v>
      </c>
      <c r="B128" s="23" t="s">
        <v>167</v>
      </c>
      <c r="C128" s="24"/>
      <c r="D128" s="24">
        <v>47400</v>
      </c>
      <c r="E128" s="24">
        <v>47400</v>
      </c>
      <c r="F128" s="24">
        <v>23700</v>
      </c>
      <c r="G128" s="24">
        <v>29820.5</v>
      </c>
      <c r="H128" s="22" t="e">
        <f t="shared" si="15"/>
        <v>#DIV/0!</v>
      </c>
      <c r="I128" s="21">
        <f t="shared" si="16"/>
        <v>29820.5</v>
      </c>
      <c r="J128" s="22">
        <f t="shared" si="17"/>
        <v>62.91244725738396</v>
      </c>
      <c r="K128" s="21">
        <f t="shared" si="18"/>
        <v>-17579.5</v>
      </c>
      <c r="L128" s="22">
        <f t="shared" si="19"/>
        <v>62.91244725738396</v>
      </c>
      <c r="M128" s="21">
        <f t="shared" si="20"/>
        <v>-17579.5</v>
      </c>
      <c r="N128" s="22">
        <f t="shared" si="21"/>
        <v>125.82489451476792</v>
      </c>
      <c r="O128" s="21">
        <f t="shared" si="22"/>
        <v>6120.5</v>
      </c>
    </row>
    <row r="129" spans="1:15" s="9" customFormat="1" ht="96" hidden="1" outlineLevel="4">
      <c r="A129" s="18" t="s">
        <v>168</v>
      </c>
      <c r="B129" s="23" t="s">
        <v>169</v>
      </c>
      <c r="C129" s="24"/>
      <c r="D129" s="24">
        <v>47400</v>
      </c>
      <c r="E129" s="24">
        <v>47400</v>
      </c>
      <c r="F129" s="24">
        <v>23700</v>
      </c>
      <c r="G129" s="24">
        <v>29820.5</v>
      </c>
      <c r="H129" s="22" t="e">
        <f t="shared" si="15"/>
        <v>#DIV/0!</v>
      </c>
      <c r="I129" s="21">
        <f t="shared" si="16"/>
        <v>29820.5</v>
      </c>
      <c r="J129" s="22">
        <f t="shared" si="17"/>
        <v>62.91244725738396</v>
      </c>
      <c r="K129" s="21">
        <f t="shared" si="18"/>
        <v>-17579.5</v>
      </c>
      <c r="L129" s="22">
        <f t="shared" si="19"/>
        <v>62.91244725738396</v>
      </c>
      <c r="M129" s="21">
        <f t="shared" si="20"/>
        <v>-17579.5</v>
      </c>
      <c r="N129" s="22">
        <f t="shared" si="21"/>
        <v>125.82489451476792</v>
      </c>
      <c r="O129" s="21">
        <f t="shared" si="22"/>
        <v>6120.5</v>
      </c>
    </row>
    <row r="130" spans="1:15" s="9" customFormat="1" ht="96" hidden="1" outlineLevel="7">
      <c r="A130" s="18" t="s">
        <v>168</v>
      </c>
      <c r="B130" s="23" t="s">
        <v>169</v>
      </c>
      <c r="C130" s="24"/>
      <c r="D130" s="24">
        <v>47400</v>
      </c>
      <c r="E130" s="24">
        <v>47400</v>
      </c>
      <c r="F130" s="24">
        <v>23700</v>
      </c>
      <c r="G130" s="24">
        <v>29820.5</v>
      </c>
      <c r="H130" s="22" t="e">
        <f t="shared" si="15"/>
        <v>#DIV/0!</v>
      </c>
      <c r="I130" s="21">
        <f t="shared" si="16"/>
        <v>29820.5</v>
      </c>
      <c r="J130" s="22">
        <f t="shared" si="17"/>
        <v>62.91244725738396</v>
      </c>
      <c r="K130" s="21">
        <f t="shared" si="18"/>
        <v>-17579.5</v>
      </c>
      <c r="L130" s="22">
        <f t="shared" si="19"/>
        <v>62.91244725738396</v>
      </c>
      <c r="M130" s="21">
        <f t="shared" si="20"/>
        <v>-17579.5</v>
      </c>
      <c r="N130" s="22">
        <f t="shared" si="21"/>
        <v>125.82489451476792</v>
      </c>
      <c r="O130" s="21">
        <f t="shared" si="22"/>
        <v>6120.5</v>
      </c>
    </row>
    <row r="131" spans="1:15" s="9" customFormat="1" ht="24" hidden="1" outlineLevel="3">
      <c r="A131" s="18" t="s">
        <v>170</v>
      </c>
      <c r="B131" s="23" t="s">
        <v>171</v>
      </c>
      <c r="C131" s="24"/>
      <c r="D131" s="24">
        <v>300</v>
      </c>
      <c r="E131" s="24">
        <v>300</v>
      </c>
      <c r="F131" s="24">
        <v>150</v>
      </c>
      <c r="G131" s="24">
        <v>1264.8399999999999</v>
      </c>
      <c r="H131" s="22" t="e">
        <f t="shared" si="15"/>
        <v>#DIV/0!</v>
      </c>
      <c r="I131" s="21">
        <f t="shared" si="16"/>
        <v>1264.8399999999999</v>
      </c>
      <c r="J131" s="22">
        <f t="shared" si="17"/>
        <v>421.61333333333329</v>
      </c>
      <c r="K131" s="21">
        <f t="shared" si="18"/>
        <v>964.83999999999992</v>
      </c>
      <c r="L131" s="22">
        <f t="shared" si="19"/>
        <v>421.61333333333329</v>
      </c>
      <c r="M131" s="21">
        <f t="shared" si="20"/>
        <v>964.83999999999992</v>
      </c>
      <c r="N131" s="22">
        <f t="shared" si="21"/>
        <v>843.22666666666657</v>
      </c>
      <c r="O131" s="21">
        <f t="shared" si="22"/>
        <v>1114.8399999999999</v>
      </c>
    </row>
    <row r="132" spans="1:15" s="9" customFormat="1" ht="24" hidden="1" outlineLevel="4">
      <c r="A132" s="18" t="s">
        <v>172</v>
      </c>
      <c r="B132" s="23" t="s">
        <v>173</v>
      </c>
      <c r="C132" s="24"/>
      <c r="D132" s="24">
        <v>300</v>
      </c>
      <c r="E132" s="24">
        <v>300</v>
      </c>
      <c r="F132" s="24">
        <v>150</v>
      </c>
      <c r="G132" s="24">
        <v>1264.8399999999999</v>
      </c>
      <c r="H132" s="22" t="e">
        <f t="shared" si="15"/>
        <v>#DIV/0!</v>
      </c>
      <c r="I132" s="21">
        <f t="shared" si="16"/>
        <v>1264.8399999999999</v>
      </c>
      <c r="J132" s="22">
        <f t="shared" si="17"/>
        <v>421.61333333333329</v>
      </c>
      <c r="K132" s="21">
        <f t="shared" si="18"/>
        <v>964.83999999999992</v>
      </c>
      <c r="L132" s="22">
        <f t="shared" si="19"/>
        <v>421.61333333333329</v>
      </c>
      <c r="M132" s="21">
        <f t="shared" si="20"/>
        <v>964.83999999999992</v>
      </c>
      <c r="N132" s="22">
        <f t="shared" si="21"/>
        <v>843.22666666666657</v>
      </c>
      <c r="O132" s="21">
        <f t="shared" si="22"/>
        <v>1114.8399999999999</v>
      </c>
    </row>
    <row r="133" spans="1:15" s="9" customFormat="1" ht="72" hidden="1" outlineLevel="5">
      <c r="A133" s="18" t="s">
        <v>174</v>
      </c>
      <c r="B133" s="23" t="s">
        <v>175</v>
      </c>
      <c r="C133" s="24"/>
      <c r="D133" s="24">
        <v>300</v>
      </c>
      <c r="E133" s="24">
        <v>300</v>
      </c>
      <c r="F133" s="24">
        <v>150</v>
      </c>
      <c r="G133" s="24">
        <v>1264.8399999999999</v>
      </c>
      <c r="H133" s="22" t="e">
        <f t="shared" si="15"/>
        <v>#DIV/0!</v>
      </c>
      <c r="I133" s="21">
        <f t="shared" si="16"/>
        <v>1264.8399999999999</v>
      </c>
      <c r="J133" s="22">
        <f t="shared" si="17"/>
        <v>421.61333333333329</v>
      </c>
      <c r="K133" s="21">
        <f t="shared" si="18"/>
        <v>964.83999999999992</v>
      </c>
      <c r="L133" s="22">
        <f t="shared" si="19"/>
        <v>421.61333333333329</v>
      </c>
      <c r="M133" s="21">
        <f t="shared" si="20"/>
        <v>964.83999999999992</v>
      </c>
      <c r="N133" s="22">
        <f t="shared" si="21"/>
        <v>843.22666666666657</v>
      </c>
      <c r="O133" s="21">
        <f t="shared" si="22"/>
        <v>1114.8399999999999</v>
      </c>
    </row>
    <row r="134" spans="1:15" s="9" customFormat="1" ht="72" hidden="1" outlineLevel="7">
      <c r="A134" s="18" t="s">
        <v>174</v>
      </c>
      <c r="B134" s="23" t="s">
        <v>175</v>
      </c>
      <c r="C134" s="24"/>
      <c r="D134" s="24">
        <v>300</v>
      </c>
      <c r="E134" s="24">
        <v>300</v>
      </c>
      <c r="F134" s="24">
        <v>150</v>
      </c>
      <c r="G134" s="24">
        <v>1264.8399999999999</v>
      </c>
      <c r="H134" s="22" t="e">
        <f t="shared" si="15"/>
        <v>#DIV/0!</v>
      </c>
      <c r="I134" s="21">
        <f t="shared" si="16"/>
        <v>1264.8399999999999</v>
      </c>
      <c r="J134" s="22">
        <f t="shared" si="17"/>
        <v>421.61333333333329</v>
      </c>
      <c r="K134" s="21">
        <f t="shared" si="18"/>
        <v>964.83999999999992</v>
      </c>
      <c r="L134" s="22">
        <f t="shared" si="19"/>
        <v>421.61333333333329</v>
      </c>
      <c r="M134" s="21">
        <f t="shared" si="20"/>
        <v>964.83999999999992</v>
      </c>
      <c r="N134" s="22">
        <f t="shared" si="21"/>
        <v>843.22666666666657</v>
      </c>
      <c r="O134" s="21">
        <f t="shared" si="22"/>
        <v>1114.8399999999999</v>
      </c>
    </row>
    <row r="135" spans="1:15" s="9" customFormat="1" ht="60" hidden="1" outlineLevel="3">
      <c r="A135" s="18" t="s">
        <v>176</v>
      </c>
      <c r="B135" s="23" t="s">
        <v>177</v>
      </c>
      <c r="C135" s="24"/>
      <c r="D135" s="24">
        <v>800</v>
      </c>
      <c r="E135" s="24">
        <v>800</v>
      </c>
      <c r="F135" s="24">
        <v>400</v>
      </c>
      <c r="G135" s="24">
        <v>9005.9599999999991</v>
      </c>
      <c r="H135" s="22" t="e">
        <f t="shared" ref="H135:H198" si="27">G135/C135*100</f>
        <v>#DIV/0!</v>
      </c>
      <c r="I135" s="21">
        <f t="shared" ref="I135:I198" si="28">G135-C135</f>
        <v>9005.9599999999991</v>
      </c>
      <c r="J135" s="22">
        <f t="shared" ref="J135:J198" si="29">G135/D135*100</f>
        <v>1125.7449999999999</v>
      </c>
      <c r="K135" s="21">
        <f t="shared" ref="K135:K198" si="30">G135-D135</f>
        <v>8205.9599999999991</v>
      </c>
      <c r="L135" s="22">
        <f t="shared" ref="L135:L198" si="31">G135/E135*100</f>
        <v>1125.7449999999999</v>
      </c>
      <c r="M135" s="21">
        <f t="shared" ref="M135:M198" si="32">G135-E135</f>
        <v>8205.9599999999991</v>
      </c>
      <c r="N135" s="22">
        <f t="shared" ref="N135:N198" si="33">G135/F135*100</f>
        <v>2251.4899999999998</v>
      </c>
      <c r="O135" s="21">
        <f t="shared" ref="O135:O198" si="34">G135-F135</f>
        <v>8605.9599999999991</v>
      </c>
    </row>
    <row r="136" spans="1:15" s="9" customFormat="1" ht="108" hidden="1" outlineLevel="4">
      <c r="A136" s="18" t="s">
        <v>178</v>
      </c>
      <c r="B136" s="25" t="s">
        <v>179</v>
      </c>
      <c r="C136" s="24"/>
      <c r="D136" s="24">
        <v>800</v>
      </c>
      <c r="E136" s="24">
        <v>800</v>
      </c>
      <c r="F136" s="24">
        <v>400</v>
      </c>
      <c r="G136" s="24">
        <v>9005.9599999999991</v>
      </c>
      <c r="H136" s="22" t="e">
        <f t="shared" si="27"/>
        <v>#DIV/0!</v>
      </c>
      <c r="I136" s="21">
        <f t="shared" si="28"/>
        <v>9005.9599999999991</v>
      </c>
      <c r="J136" s="22">
        <f t="shared" si="29"/>
        <v>1125.7449999999999</v>
      </c>
      <c r="K136" s="21">
        <f t="shared" si="30"/>
        <v>8205.9599999999991</v>
      </c>
      <c r="L136" s="22">
        <f t="shared" si="31"/>
        <v>1125.7449999999999</v>
      </c>
      <c r="M136" s="21">
        <f t="shared" si="32"/>
        <v>8205.9599999999991</v>
      </c>
      <c r="N136" s="22">
        <f t="shared" si="33"/>
        <v>2251.4899999999998</v>
      </c>
      <c r="O136" s="21">
        <f t="shared" si="34"/>
        <v>8605.9599999999991</v>
      </c>
    </row>
    <row r="137" spans="1:15" s="9" customFormat="1" ht="108" hidden="1" outlineLevel="7">
      <c r="A137" s="18" t="s">
        <v>178</v>
      </c>
      <c r="B137" s="25" t="s">
        <v>179</v>
      </c>
      <c r="C137" s="24"/>
      <c r="D137" s="24">
        <v>800</v>
      </c>
      <c r="E137" s="24">
        <v>800</v>
      </c>
      <c r="F137" s="24">
        <v>400</v>
      </c>
      <c r="G137" s="24">
        <v>9005.9599999999991</v>
      </c>
      <c r="H137" s="22" t="e">
        <f t="shared" si="27"/>
        <v>#DIV/0!</v>
      </c>
      <c r="I137" s="21">
        <f t="shared" si="28"/>
        <v>9005.9599999999991</v>
      </c>
      <c r="J137" s="22">
        <f t="shared" si="29"/>
        <v>1125.7449999999999</v>
      </c>
      <c r="K137" s="21">
        <f t="shared" si="30"/>
        <v>8205.9599999999991</v>
      </c>
      <c r="L137" s="22">
        <f t="shared" si="31"/>
        <v>1125.7449999999999</v>
      </c>
      <c r="M137" s="21">
        <f t="shared" si="32"/>
        <v>8205.9599999999991</v>
      </c>
      <c r="N137" s="22">
        <f t="shared" si="33"/>
        <v>2251.4899999999998</v>
      </c>
      <c r="O137" s="21">
        <f t="shared" si="34"/>
        <v>8605.9599999999991</v>
      </c>
    </row>
    <row r="138" spans="1:15" s="9" customFormat="1" ht="48" outlineLevel="1">
      <c r="A138" s="18" t="s">
        <v>180</v>
      </c>
      <c r="B138" s="23" t="s">
        <v>181</v>
      </c>
      <c r="C138" s="24">
        <f>C139+C143</f>
        <v>826437.36</v>
      </c>
      <c r="D138" s="24">
        <f t="shared" ref="D138:G138" si="35">D139+D143</f>
        <v>5246600</v>
      </c>
      <c r="E138" s="24">
        <f t="shared" si="35"/>
        <v>5246600</v>
      </c>
      <c r="F138" s="24">
        <f t="shared" si="35"/>
        <v>1050250</v>
      </c>
      <c r="G138" s="24">
        <f t="shared" si="35"/>
        <v>422722.68999999994</v>
      </c>
      <c r="H138" s="22">
        <f t="shared" si="27"/>
        <v>51.14999762353434</v>
      </c>
      <c r="I138" s="21">
        <f t="shared" si="28"/>
        <v>-403714.67000000004</v>
      </c>
      <c r="J138" s="22">
        <f t="shared" si="29"/>
        <v>8.0570786795257874</v>
      </c>
      <c r="K138" s="21">
        <f t="shared" si="30"/>
        <v>-4823877.3100000005</v>
      </c>
      <c r="L138" s="22">
        <f t="shared" si="31"/>
        <v>8.0570786795257874</v>
      </c>
      <c r="M138" s="21">
        <f t="shared" si="32"/>
        <v>-4823877.3100000005</v>
      </c>
      <c r="N138" s="22">
        <f t="shared" si="33"/>
        <v>40.249720542727921</v>
      </c>
      <c r="O138" s="21">
        <f t="shared" si="34"/>
        <v>-627527.31000000006</v>
      </c>
    </row>
    <row r="139" spans="1:15" ht="24" outlineLevel="2">
      <c r="A139" s="10" t="s">
        <v>182</v>
      </c>
      <c r="B139" s="13" t="s">
        <v>183</v>
      </c>
      <c r="C139" s="14">
        <f>C140</f>
        <v>713731.2</v>
      </c>
      <c r="D139" s="14">
        <f t="shared" ref="D139:G139" si="36">D140</f>
        <v>4471300</v>
      </c>
      <c r="E139" s="14">
        <f t="shared" si="36"/>
        <v>4471300</v>
      </c>
      <c r="F139" s="14">
        <f t="shared" si="36"/>
        <v>870800</v>
      </c>
      <c r="G139" s="14">
        <f t="shared" si="36"/>
        <v>385644.47</v>
      </c>
      <c r="H139" s="12">
        <f t="shared" si="27"/>
        <v>54.032172055810371</v>
      </c>
      <c r="I139" s="11">
        <f t="shared" si="28"/>
        <v>-328086.73</v>
      </c>
      <c r="J139" s="12">
        <f t="shared" si="29"/>
        <v>8.6248847091449914</v>
      </c>
      <c r="K139" s="11">
        <f t="shared" si="30"/>
        <v>-4085655.5300000003</v>
      </c>
      <c r="L139" s="12">
        <f t="shared" si="31"/>
        <v>8.6248847091449914</v>
      </c>
      <c r="M139" s="11">
        <f t="shared" si="32"/>
        <v>-4085655.5300000003</v>
      </c>
      <c r="N139" s="12">
        <f t="shared" si="33"/>
        <v>44.286227606798349</v>
      </c>
      <c r="O139" s="11">
        <f t="shared" si="34"/>
        <v>-485155.53</v>
      </c>
    </row>
    <row r="140" spans="1:15" ht="24" outlineLevel="3" collapsed="1">
      <c r="A140" s="10" t="s">
        <v>184</v>
      </c>
      <c r="B140" s="13" t="s">
        <v>185</v>
      </c>
      <c r="C140" s="14">
        <v>713731.2</v>
      </c>
      <c r="D140" s="14">
        <v>4471300</v>
      </c>
      <c r="E140" s="14">
        <v>4471300</v>
      </c>
      <c r="F140" s="14">
        <v>870800</v>
      </c>
      <c r="G140" s="14">
        <v>385644.47</v>
      </c>
      <c r="H140" s="12">
        <f t="shared" si="27"/>
        <v>54.032172055810371</v>
      </c>
      <c r="I140" s="11">
        <f t="shared" si="28"/>
        <v>-328086.73</v>
      </c>
      <c r="J140" s="12">
        <f t="shared" si="29"/>
        <v>8.6248847091449914</v>
      </c>
      <c r="K140" s="11">
        <f t="shared" si="30"/>
        <v>-4085655.5300000003</v>
      </c>
      <c r="L140" s="12">
        <f t="shared" si="31"/>
        <v>8.6248847091449914</v>
      </c>
      <c r="M140" s="11">
        <f t="shared" si="32"/>
        <v>-4085655.5300000003</v>
      </c>
      <c r="N140" s="12">
        <f t="shared" si="33"/>
        <v>44.286227606798349</v>
      </c>
      <c r="O140" s="11">
        <f t="shared" si="34"/>
        <v>-485155.53</v>
      </c>
    </row>
    <row r="141" spans="1:15" ht="36" hidden="1" outlineLevel="4">
      <c r="A141" s="10" t="s">
        <v>186</v>
      </c>
      <c r="B141" s="13" t="s">
        <v>187</v>
      </c>
      <c r="C141" s="14"/>
      <c r="D141" s="14">
        <v>4471300</v>
      </c>
      <c r="E141" s="14">
        <v>4471300</v>
      </c>
      <c r="F141" s="14">
        <v>870800</v>
      </c>
      <c r="G141" s="14">
        <v>385644.47</v>
      </c>
      <c r="H141" s="12" t="e">
        <f t="shared" si="27"/>
        <v>#DIV/0!</v>
      </c>
      <c r="I141" s="11">
        <f t="shared" si="28"/>
        <v>385644.47</v>
      </c>
      <c r="J141" s="12">
        <f t="shared" si="29"/>
        <v>8.6248847091449914</v>
      </c>
      <c r="K141" s="11">
        <f t="shared" si="30"/>
        <v>-4085655.5300000003</v>
      </c>
      <c r="L141" s="12">
        <f t="shared" si="31"/>
        <v>8.6248847091449914</v>
      </c>
      <c r="M141" s="11">
        <f t="shared" si="32"/>
        <v>-4085655.5300000003</v>
      </c>
      <c r="N141" s="12">
        <f t="shared" si="33"/>
        <v>44.286227606798349</v>
      </c>
      <c r="O141" s="11">
        <f t="shared" si="34"/>
        <v>-485155.53</v>
      </c>
    </row>
    <row r="142" spans="1:15" ht="36" hidden="1" outlineLevel="7">
      <c r="A142" s="10" t="s">
        <v>186</v>
      </c>
      <c r="B142" s="13" t="s">
        <v>187</v>
      </c>
      <c r="C142" s="14"/>
      <c r="D142" s="14">
        <v>4471300</v>
      </c>
      <c r="E142" s="14">
        <v>4471300</v>
      </c>
      <c r="F142" s="14">
        <v>870800</v>
      </c>
      <c r="G142" s="14">
        <v>385644.47</v>
      </c>
      <c r="H142" s="12" t="e">
        <f t="shared" si="27"/>
        <v>#DIV/0!</v>
      </c>
      <c r="I142" s="11">
        <f t="shared" si="28"/>
        <v>385644.47</v>
      </c>
      <c r="J142" s="12">
        <f t="shared" si="29"/>
        <v>8.6248847091449914</v>
      </c>
      <c r="K142" s="11">
        <f t="shared" si="30"/>
        <v>-4085655.5300000003</v>
      </c>
      <c r="L142" s="12">
        <f t="shared" si="31"/>
        <v>8.6248847091449914</v>
      </c>
      <c r="M142" s="11">
        <f t="shared" si="32"/>
        <v>-4085655.5300000003</v>
      </c>
      <c r="N142" s="12">
        <f t="shared" si="33"/>
        <v>44.286227606798349</v>
      </c>
      <c r="O142" s="11">
        <f t="shared" si="34"/>
        <v>-485155.53</v>
      </c>
    </row>
    <row r="143" spans="1:15" ht="24" outlineLevel="2">
      <c r="A143" s="10" t="s">
        <v>188</v>
      </c>
      <c r="B143" s="13" t="s">
        <v>189</v>
      </c>
      <c r="C143" s="14">
        <f>C144+C147</f>
        <v>112706.16</v>
      </c>
      <c r="D143" s="14">
        <f t="shared" ref="D143:G143" si="37">D144+D147</f>
        <v>775300</v>
      </c>
      <c r="E143" s="14">
        <f t="shared" si="37"/>
        <v>775300</v>
      </c>
      <c r="F143" s="14">
        <f t="shared" si="37"/>
        <v>179450</v>
      </c>
      <c r="G143" s="14">
        <f t="shared" si="37"/>
        <v>37078.22</v>
      </c>
      <c r="H143" s="12">
        <f t="shared" si="27"/>
        <v>32.898130856379098</v>
      </c>
      <c r="I143" s="11">
        <f t="shared" si="28"/>
        <v>-75627.94</v>
      </c>
      <c r="J143" s="12">
        <f t="shared" si="29"/>
        <v>4.7824351863794661</v>
      </c>
      <c r="K143" s="11">
        <f t="shared" si="30"/>
        <v>-738221.78</v>
      </c>
      <c r="L143" s="12">
        <f t="shared" si="31"/>
        <v>4.7824351863794661</v>
      </c>
      <c r="M143" s="11">
        <f t="shared" si="32"/>
        <v>-738221.78</v>
      </c>
      <c r="N143" s="12">
        <f t="shared" si="33"/>
        <v>20.662145444413486</v>
      </c>
      <c r="O143" s="11">
        <f t="shared" si="34"/>
        <v>-142371.78</v>
      </c>
    </row>
    <row r="144" spans="1:15" ht="36" outlineLevel="3" collapsed="1">
      <c r="A144" s="10" t="s">
        <v>190</v>
      </c>
      <c r="B144" s="13" t="s">
        <v>191</v>
      </c>
      <c r="C144" s="14">
        <v>96469.66</v>
      </c>
      <c r="D144" s="14">
        <v>775300</v>
      </c>
      <c r="E144" s="14">
        <v>775300</v>
      </c>
      <c r="F144" s="14">
        <v>179450</v>
      </c>
      <c r="G144" s="14">
        <v>27045.82</v>
      </c>
      <c r="H144" s="12">
        <f t="shared" si="27"/>
        <v>28.035570976408543</v>
      </c>
      <c r="I144" s="11">
        <f t="shared" si="28"/>
        <v>-69423.839999999997</v>
      </c>
      <c r="J144" s="12">
        <f t="shared" si="29"/>
        <v>3.4884328646975362</v>
      </c>
      <c r="K144" s="11">
        <f t="shared" si="30"/>
        <v>-748254.18</v>
      </c>
      <c r="L144" s="12">
        <f t="shared" si="31"/>
        <v>3.4884328646975362</v>
      </c>
      <c r="M144" s="11">
        <f t="shared" si="32"/>
        <v>-748254.18</v>
      </c>
      <c r="N144" s="12">
        <f t="shared" si="33"/>
        <v>15.07150738367233</v>
      </c>
      <c r="O144" s="11">
        <f t="shared" si="34"/>
        <v>-152404.18</v>
      </c>
    </row>
    <row r="145" spans="1:15" ht="48" hidden="1" outlineLevel="4">
      <c r="A145" s="10" t="s">
        <v>192</v>
      </c>
      <c r="B145" s="13" t="s">
        <v>193</v>
      </c>
      <c r="C145" s="14"/>
      <c r="D145" s="14">
        <v>775300</v>
      </c>
      <c r="E145" s="14">
        <v>775300</v>
      </c>
      <c r="F145" s="14">
        <v>179450</v>
      </c>
      <c r="G145" s="14">
        <v>27045.82</v>
      </c>
      <c r="H145" s="12" t="e">
        <f t="shared" si="27"/>
        <v>#DIV/0!</v>
      </c>
      <c r="I145" s="11">
        <f t="shared" si="28"/>
        <v>27045.82</v>
      </c>
      <c r="J145" s="12">
        <f t="shared" si="29"/>
        <v>3.4884328646975362</v>
      </c>
      <c r="K145" s="11">
        <f t="shared" si="30"/>
        <v>-748254.18</v>
      </c>
      <c r="L145" s="12">
        <f t="shared" si="31"/>
        <v>3.4884328646975362</v>
      </c>
      <c r="M145" s="11">
        <f t="shared" si="32"/>
        <v>-748254.18</v>
      </c>
      <c r="N145" s="12">
        <f t="shared" si="33"/>
        <v>15.07150738367233</v>
      </c>
      <c r="O145" s="11">
        <f t="shared" si="34"/>
        <v>-152404.18</v>
      </c>
    </row>
    <row r="146" spans="1:15" ht="48" hidden="1" outlineLevel="7">
      <c r="A146" s="10" t="s">
        <v>192</v>
      </c>
      <c r="B146" s="13" t="s">
        <v>193</v>
      </c>
      <c r="C146" s="14"/>
      <c r="D146" s="14">
        <v>775300</v>
      </c>
      <c r="E146" s="14">
        <v>775300</v>
      </c>
      <c r="F146" s="14">
        <v>179450</v>
      </c>
      <c r="G146" s="14">
        <v>27045.82</v>
      </c>
      <c r="H146" s="12" t="e">
        <f t="shared" si="27"/>
        <v>#DIV/0!</v>
      </c>
      <c r="I146" s="11">
        <f t="shared" si="28"/>
        <v>27045.82</v>
      </c>
      <c r="J146" s="12">
        <f t="shared" si="29"/>
        <v>3.4884328646975362</v>
      </c>
      <c r="K146" s="11">
        <f t="shared" si="30"/>
        <v>-748254.18</v>
      </c>
      <c r="L146" s="12">
        <f t="shared" si="31"/>
        <v>3.4884328646975362</v>
      </c>
      <c r="M146" s="11">
        <f t="shared" si="32"/>
        <v>-748254.18</v>
      </c>
      <c r="N146" s="12">
        <f t="shared" si="33"/>
        <v>15.07150738367233</v>
      </c>
      <c r="O146" s="11">
        <f t="shared" si="34"/>
        <v>-152404.18</v>
      </c>
    </row>
    <row r="147" spans="1:15" ht="24" outlineLevel="3" collapsed="1">
      <c r="A147" s="10" t="s">
        <v>194</v>
      </c>
      <c r="B147" s="13" t="s">
        <v>195</v>
      </c>
      <c r="C147" s="14">
        <v>16236.5</v>
      </c>
      <c r="D147" s="14">
        <v>0</v>
      </c>
      <c r="E147" s="14">
        <v>0</v>
      </c>
      <c r="F147" s="14">
        <v>0</v>
      </c>
      <c r="G147" s="14">
        <v>10032.4</v>
      </c>
      <c r="H147" s="12">
        <f t="shared" si="27"/>
        <v>61.789178702306522</v>
      </c>
      <c r="I147" s="11">
        <f t="shared" si="28"/>
        <v>-6204.1</v>
      </c>
      <c r="J147" s="12">
        <v>0</v>
      </c>
      <c r="K147" s="11">
        <f t="shared" si="30"/>
        <v>10032.4</v>
      </c>
      <c r="L147" s="12">
        <v>0</v>
      </c>
      <c r="M147" s="11">
        <f t="shared" si="32"/>
        <v>10032.4</v>
      </c>
      <c r="N147" s="12">
        <v>0</v>
      </c>
      <c r="O147" s="11">
        <f t="shared" si="34"/>
        <v>10032.4</v>
      </c>
    </row>
    <row r="148" spans="1:15" ht="24" hidden="1" outlineLevel="4">
      <c r="A148" s="10" t="s">
        <v>196</v>
      </c>
      <c r="B148" s="13" t="s">
        <v>197</v>
      </c>
      <c r="C148" s="14"/>
      <c r="D148" s="14">
        <v>0</v>
      </c>
      <c r="E148" s="14">
        <v>0</v>
      </c>
      <c r="F148" s="14">
        <v>0</v>
      </c>
      <c r="G148" s="14">
        <v>10032.4</v>
      </c>
      <c r="H148" s="12" t="e">
        <f t="shared" si="27"/>
        <v>#DIV/0!</v>
      </c>
      <c r="I148" s="11">
        <f t="shared" si="28"/>
        <v>10032.4</v>
      </c>
      <c r="J148" s="12" t="e">
        <f t="shared" si="29"/>
        <v>#DIV/0!</v>
      </c>
      <c r="K148" s="11">
        <f t="shared" si="30"/>
        <v>10032.4</v>
      </c>
      <c r="L148" s="12" t="e">
        <f t="shared" si="31"/>
        <v>#DIV/0!</v>
      </c>
      <c r="M148" s="11">
        <f t="shared" si="32"/>
        <v>10032.4</v>
      </c>
      <c r="N148" s="12" t="e">
        <f t="shared" si="33"/>
        <v>#DIV/0!</v>
      </c>
      <c r="O148" s="11">
        <f t="shared" si="34"/>
        <v>10032.4</v>
      </c>
    </row>
    <row r="149" spans="1:15" ht="24" hidden="1" outlineLevel="7">
      <c r="A149" s="10" t="s">
        <v>196</v>
      </c>
      <c r="B149" s="13" t="s">
        <v>197</v>
      </c>
      <c r="C149" s="14"/>
      <c r="D149" s="14">
        <v>0</v>
      </c>
      <c r="E149" s="14">
        <v>0</v>
      </c>
      <c r="F149" s="14">
        <v>0</v>
      </c>
      <c r="G149" s="14">
        <v>10032.4</v>
      </c>
      <c r="H149" s="12" t="e">
        <f t="shared" si="27"/>
        <v>#DIV/0!</v>
      </c>
      <c r="I149" s="11">
        <f t="shared" si="28"/>
        <v>10032.4</v>
      </c>
      <c r="J149" s="12" t="e">
        <f t="shared" si="29"/>
        <v>#DIV/0!</v>
      </c>
      <c r="K149" s="11">
        <f t="shared" si="30"/>
        <v>10032.4</v>
      </c>
      <c r="L149" s="12" t="e">
        <f t="shared" si="31"/>
        <v>#DIV/0!</v>
      </c>
      <c r="M149" s="11">
        <f t="shared" si="32"/>
        <v>10032.4</v>
      </c>
      <c r="N149" s="12" t="e">
        <f t="shared" si="33"/>
        <v>#DIV/0!</v>
      </c>
      <c r="O149" s="11">
        <f t="shared" si="34"/>
        <v>10032.4</v>
      </c>
    </row>
    <row r="150" spans="1:15" s="9" customFormat="1" ht="36" outlineLevel="1">
      <c r="A150" s="18" t="s">
        <v>198</v>
      </c>
      <c r="B150" s="23" t="s">
        <v>199</v>
      </c>
      <c r="C150" s="24">
        <f>C151+C157</f>
        <v>29120.48</v>
      </c>
      <c r="D150" s="24">
        <f t="shared" ref="D150:G150" si="38">D151+D157</f>
        <v>1170000</v>
      </c>
      <c r="E150" s="24">
        <f t="shared" si="38"/>
        <v>1170000</v>
      </c>
      <c r="F150" s="24">
        <f t="shared" si="38"/>
        <v>5000</v>
      </c>
      <c r="G150" s="24">
        <f t="shared" si="38"/>
        <v>10056.69</v>
      </c>
      <c r="H150" s="22">
        <f t="shared" si="27"/>
        <v>34.534767284055761</v>
      </c>
      <c r="I150" s="21">
        <f t="shared" si="28"/>
        <v>-19063.79</v>
      </c>
      <c r="J150" s="22">
        <f t="shared" si="29"/>
        <v>0.85954615384615396</v>
      </c>
      <c r="K150" s="21">
        <f t="shared" si="30"/>
        <v>-1159943.31</v>
      </c>
      <c r="L150" s="22">
        <f t="shared" si="31"/>
        <v>0.85954615384615396</v>
      </c>
      <c r="M150" s="21">
        <f t="shared" si="32"/>
        <v>-1159943.31</v>
      </c>
      <c r="N150" s="22">
        <f t="shared" si="33"/>
        <v>201.13380000000004</v>
      </c>
      <c r="O150" s="21">
        <f t="shared" si="34"/>
        <v>5056.6900000000005</v>
      </c>
    </row>
    <row r="151" spans="1:15" ht="96" outlineLevel="2" collapsed="1">
      <c r="A151" s="10" t="s">
        <v>200</v>
      </c>
      <c r="B151" s="15" t="s">
        <v>201</v>
      </c>
      <c r="C151" s="14">
        <v>6341.28</v>
      </c>
      <c r="D151" s="14">
        <v>845000</v>
      </c>
      <c r="E151" s="14">
        <v>845000</v>
      </c>
      <c r="F151" s="14">
        <v>0</v>
      </c>
      <c r="G151" s="14">
        <v>0</v>
      </c>
      <c r="H151" s="12">
        <f t="shared" si="27"/>
        <v>0</v>
      </c>
      <c r="I151" s="11">
        <f t="shared" si="28"/>
        <v>-6341.28</v>
      </c>
      <c r="J151" s="12">
        <f t="shared" si="29"/>
        <v>0</v>
      </c>
      <c r="K151" s="11">
        <f t="shared" si="30"/>
        <v>-845000</v>
      </c>
      <c r="L151" s="12">
        <f t="shared" si="31"/>
        <v>0</v>
      </c>
      <c r="M151" s="11">
        <f t="shared" si="32"/>
        <v>-845000</v>
      </c>
      <c r="N151" s="12">
        <v>0</v>
      </c>
      <c r="O151" s="11">
        <f t="shared" si="34"/>
        <v>0</v>
      </c>
    </row>
    <row r="152" spans="1:15" ht="108" hidden="1" outlineLevel="3">
      <c r="A152" s="10" t="s">
        <v>202</v>
      </c>
      <c r="B152" s="15" t="s">
        <v>203</v>
      </c>
      <c r="C152" s="14"/>
      <c r="D152" s="14">
        <v>845000</v>
      </c>
      <c r="E152" s="14">
        <v>845000</v>
      </c>
      <c r="F152" s="14">
        <v>0</v>
      </c>
      <c r="G152" s="14">
        <v>0</v>
      </c>
      <c r="H152" s="12" t="e">
        <f t="shared" si="27"/>
        <v>#DIV/0!</v>
      </c>
      <c r="I152" s="11">
        <f t="shared" si="28"/>
        <v>0</v>
      </c>
      <c r="J152" s="12">
        <f t="shared" si="29"/>
        <v>0</v>
      </c>
      <c r="K152" s="11">
        <f t="shared" si="30"/>
        <v>-845000</v>
      </c>
      <c r="L152" s="12">
        <f t="shared" si="31"/>
        <v>0</v>
      </c>
      <c r="M152" s="11">
        <f t="shared" si="32"/>
        <v>-845000</v>
      </c>
      <c r="N152" s="12" t="e">
        <f t="shared" si="33"/>
        <v>#DIV/0!</v>
      </c>
      <c r="O152" s="11">
        <f t="shared" si="34"/>
        <v>0</v>
      </c>
    </row>
    <row r="153" spans="1:15" ht="108" hidden="1" outlineLevel="4">
      <c r="A153" s="10" t="s">
        <v>202</v>
      </c>
      <c r="B153" s="15" t="s">
        <v>203</v>
      </c>
      <c r="C153" s="14"/>
      <c r="D153" s="14">
        <v>845000</v>
      </c>
      <c r="E153" s="14">
        <v>0</v>
      </c>
      <c r="F153" s="14">
        <v>0</v>
      </c>
      <c r="G153" s="14">
        <v>0</v>
      </c>
      <c r="H153" s="12" t="e">
        <f t="shared" si="27"/>
        <v>#DIV/0!</v>
      </c>
      <c r="I153" s="11">
        <f t="shared" si="28"/>
        <v>0</v>
      </c>
      <c r="J153" s="12">
        <f t="shared" si="29"/>
        <v>0</v>
      </c>
      <c r="K153" s="11">
        <f t="shared" si="30"/>
        <v>-845000</v>
      </c>
      <c r="L153" s="12" t="e">
        <f t="shared" si="31"/>
        <v>#DIV/0!</v>
      </c>
      <c r="M153" s="11">
        <f t="shared" si="32"/>
        <v>0</v>
      </c>
      <c r="N153" s="12" t="e">
        <f t="shared" si="33"/>
        <v>#DIV/0!</v>
      </c>
      <c r="O153" s="11">
        <f t="shared" si="34"/>
        <v>0</v>
      </c>
    </row>
    <row r="154" spans="1:15" ht="108" hidden="1" outlineLevel="7">
      <c r="A154" s="10" t="s">
        <v>202</v>
      </c>
      <c r="B154" s="15" t="s">
        <v>203</v>
      </c>
      <c r="C154" s="14"/>
      <c r="D154" s="14">
        <v>845000</v>
      </c>
      <c r="E154" s="14">
        <v>0</v>
      </c>
      <c r="F154" s="14">
        <v>0</v>
      </c>
      <c r="G154" s="14">
        <v>0</v>
      </c>
      <c r="H154" s="12" t="e">
        <f t="shared" si="27"/>
        <v>#DIV/0!</v>
      </c>
      <c r="I154" s="11">
        <f t="shared" si="28"/>
        <v>0</v>
      </c>
      <c r="J154" s="12">
        <f t="shared" si="29"/>
        <v>0</v>
      </c>
      <c r="K154" s="11">
        <f t="shared" si="30"/>
        <v>-845000</v>
      </c>
      <c r="L154" s="12" t="e">
        <f t="shared" si="31"/>
        <v>#DIV/0!</v>
      </c>
      <c r="M154" s="11">
        <f t="shared" si="32"/>
        <v>0</v>
      </c>
      <c r="N154" s="12" t="e">
        <f t="shared" si="33"/>
        <v>#DIV/0!</v>
      </c>
      <c r="O154" s="11">
        <f t="shared" si="34"/>
        <v>0</v>
      </c>
    </row>
    <row r="155" spans="1:15" ht="120" hidden="1" outlineLevel="4">
      <c r="A155" s="10" t="s">
        <v>204</v>
      </c>
      <c r="B155" s="15" t="s">
        <v>205</v>
      </c>
      <c r="C155" s="14"/>
      <c r="D155" s="14">
        <v>0</v>
      </c>
      <c r="E155" s="14">
        <v>845000</v>
      </c>
      <c r="F155" s="14">
        <v>0</v>
      </c>
      <c r="G155" s="14">
        <v>0</v>
      </c>
      <c r="H155" s="12" t="e">
        <f t="shared" si="27"/>
        <v>#DIV/0!</v>
      </c>
      <c r="I155" s="11">
        <f t="shared" si="28"/>
        <v>0</v>
      </c>
      <c r="J155" s="12" t="e">
        <f t="shared" si="29"/>
        <v>#DIV/0!</v>
      </c>
      <c r="K155" s="11">
        <f t="shared" si="30"/>
        <v>0</v>
      </c>
      <c r="L155" s="12">
        <f t="shared" si="31"/>
        <v>0</v>
      </c>
      <c r="M155" s="11">
        <f t="shared" si="32"/>
        <v>-845000</v>
      </c>
      <c r="N155" s="12" t="e">
        <f t="shared" si="33"/>
        <v>#DIV/0!</v>
      </c>
      <c r="O155" s="11">
        <f t="shared" si="34"/>
        <v>0</v>
      </c>
    </row>
    <row r="156" spans="1:15" ht="120" hidden="1" outlineLevel="7">
      <c r="A156" s="10" t="s">
        <v>204</v>
      </c>
      <c r="B156" s="15" t="s">
        <v>205</v>
      </c>
      <c r="C156" s="14"/>
      <c r="D156" s="14">
        <v>0</v>
      </c>
      <c r="E156" s="14">
        <v>845000</v>
      </c>
      <c r="F156" s="14">
        <v>0</v>
      </c>
      <c r="G156" s="14">
        <v>0</v>
      </c>
      <c r="H156" s="12" t="e">
        <f t="shared" si="27"/>
        <v>#DIV/0!</v>
      </c>
      <c r="I156" s="11">
        <f t="shared" si="28"/>
        <v>0</v>
      </c>
      <c r="J156" s="12" t="e">
        <f t="shared" si="29"/>
        <v>#DIV/0!</v>
      </c>
      <c r="K156" s="11">
        <f t="shared" si="30"/>
        <v>0</v>
      </c>
      <c r="L156" s="12">
        <f t="shared" si="31"/>
        <v>0</v>
      </c>
      <c r="M156" s="11">
        <f t="shared" si="32"/>
        <v>-845000</v>
      </c>
      <c r="N156" s="12" t="e">
        <f t="shared" si="33"/>
        <v>#DIV/0!</v>
      </c>
      <c r="O156" s="11">
        <f t="shared" si="34"/>
        <v>0</v>
      </c>
    </row>
    <row r="157" spans="1:15" ht="48" outlineLevel="2" collapsed="1">
      <c r="A157" s="10" t="s">
        <v>206</v>
      </c>
      <c r="B157" s="13" t="s">
        <v>207</v>
      </c>
      <c r="C157" s="14">
        <v>22779.200000000001</v>
      </c>
      <c r="D157" s="14">
        <v>325000</v>
      </c>
      <c r="E157" s="14">
        <v>325000</v>
      </c>
      <c r="F157" s="14">
        <v>5000</v>
      </c>
      <c r="G157" s="14">
        <v>10056.69</v>
      </c>
      <c r="H157" s="12">
        <f t="shared" si="27"/>
        <v>44.148565357870339</v>
      </c>
      <c r="I157" s="11">
        <f t="shared" si="28"/>
        <v>-12722.51</v>
      </c>
      <c r="J157" s="12">
        <f t="shared" si="29"/>
        <v>3.094366153846154</v>
      </c>
      <c r="K157" s="11">
        <f t="shared" si="30"/>
        <v>-314943.31</v>
      </c>
      <c r="L157" s="12">
        <f t="shared" si="31"/>
        <v>3.094366153846154</v>
      </c>
      <c r="M157" s="11">
        <f t="shared" si="32"/>
        <v>-314943.31</v>
      </c>
      <c r="N157" s="12">
        <f t="shared" si="33"/>
        <v>201.13380000000004</v>
      </c>
      <c r="O157" s="11">
        <f t="shared" si="34"/>
        <v>5056.6900000000005</v>
      </c>
    </row>
    <row r="158" spans="1:15" ht="48" hidden="1" outlineLevel="3">
      <c r="A158" s="10" t="s">
        <v>208</v>
      </c>
      <c r="B158" s="13" t="s">
        <v>209</v>
      </c>
      <c r="C158" s="14"/>
      <c r="D158" s="14">
        <v>25500</v>
      </c>
      <c r="E158" s="14">
        <v>25500</v>
      </c>
      <c r="F158" s="14">
        <v>5000</v>
      </c>
      <c r="G158" s="14">
        <v>10056.69</v>
      </c>
      <c r="H158" s="12" t="e">
        <f t="shared" si="27"/>
        <v>#DIV/0!</v>
      </c>
      <c r="I158" s="11">
        <f t="shared" si="28"/>
        <v>10056.69</v>
      </c>
      <c r="J158" s="12">
        <f t="shared" si="29"/>
        <v>39.438000000000002</v>
      </c>
      <c r="K158" s="11">
        <f t="shared" si="30"/>
        <v>-15443.31</v>
      </c>
      <c r="L158" s="12">
        <f t="shared" si="31"/>
        <v>39.438000000000002</v>
      </c>
      <c r="M158" s="11">
        <f t="shared" si="32"/>
        <v>-15443.31</v>
      </c>
      <c r="N158" s="12">
        <f t="shared" si="33"/>
        <v>201.13380000000004</v>
      </c>
      <c r="O158" s="11">
        <f t="shared" si="34"/>
        <v>5056.6900000000005</v>
      </c>
    </row>
    <row r="159" spans="1:15" ht="60" hidden="1" outlineLevel="4">
      <c r="A159" s="10" t="s">
        <v>210</v>
      </c>
      <c r="B159" s="13" t="s">
        <v>211</v>
      </c>
      <c r="C159" s="14"/>
      <c r="D159" s="14">
        <v>25500</v>
      </c>
      <c r="E159" s="14">
        <v>25500</v>
      </c>
      <c r="F159" s="14">
        <v>5000</v>
      </c>
      <c r="G159" s="14">
        <v>10056.69</v>
      </c>
      <c r="H159" s="12" t="e">
        <f t="shared" si="27"/>
        <v>#DIV/0!</v>
      </c>
      <c r="I159" s="11">
        <f t="shared" si="28"/>
        <v>10056.69</v>
      </c>
      <c r="J159" s="12">
        <f t="shared" si="29"/>
        <v>39.438000000000002</v>
      </c>
      <c r="K159" s="11">
        <f t="shared" si="30"/>
        <v>-15443.31</v>
      </c>
      <c r="L159" s="12">
        <f t="shared" si="31"/>
        <v>39.438000000000002</v>
      </c>
      <c r="M159" s="11">
        <f t="shared" si="32"/>
        <v>-15443.31</v>
      </c>
      <c r="N159" s="12">
        <f t="shared" si="33"/>
        <v>201.13380000000004</v>
      </c>
      <c r="O159" s="11">
        <f t="shared" si="34"/>
        <v>5056.6900000000005</v>
      </c>
    </row>
    <row r="160" spans="1:15" ht="60" hidden="1" outlineLevel="7">
      <c r="A160" s="10" t="s">
        <v>210</v>
      </c>
      <c r="B160" s="13" t="s">
        <v>211</v>
      </c>
      <c r="C160" s="14"/>
      <c r="D160" s="14">
        <v>25500</v>
      </c>
      <c r="E160" s="14">
        <v>25500</v>
      </c>
      <c r="F160" s="14">
        <v>5000</v>
      </c>
      <c r="G160" s="14">
        <v>10056.69</v>
      </c>
      <c r="H160" s="12" t="e">
        <f t="shared" si="27"/>
        <v>#DIV/0!</v>
      </c>
      <c r="I160" s="11">
        <f t="shared" si="28"/>
        <v>10056.69</v>
      </c>
      <c r="J160" s="12">
        <f t="shared" si="29"/>
        <v>39.438000000000002</v>
      </c>
      <c r="K160" s="11">
        <f t="shared" si="30"/>
        <v>-15443.31</v>
      </c>
      <c r="L160" s="12">
        <f t="shared" si="31"/>
        <v>39.438000000000002</v>
      </c>
      <c r="M160" s="11">
        <f t="shared" si="32"/>
        <v>-15443.31</v>
      </c>
      <c r="N160" s="12">
        <f t="shared" si="33"/>
        <v>201.13380000000004</v>
      </c>
      <c r="O160" s="11">
        <f t="shared" si="34"/>
        <v>5056.6900000000005</v>
      </c>
    </row>
    <row r="161" spans="1:15" ht="60" hidden="1" outlineLevel="3">
      <c r="A161" s="10" t="s">
        <v>212</v>
      </c>
      <c r="B161" s="13" t="s">
        <v>213</v>
      </c>
      <c r="C161" s="14"/>
      <c r="D161" s="14">
        <v>299500</v>
      </c>
      <c r="E161" s="14">
        <v>299500</v>
      </c>
      <c r="F161" s="14">
        <v>0</v>
      </c>
      <c r="G161" s="14">
        <v>0</v>
      </c>
      <c r="H161" s="12" t="e">
        <f t="shared" si="27"/>
        <v>#DIV/0!</v>
      </c>
      <c r="I161" s="11">
        <f t="shared" si="28"/>
        <v>0</v>
      </c>
      <c r="J161" s="12">
        <f t="shared" si="29"/>
        <v>0</v>
      </c>
      <c r="K161" s="11">
        <f t="shared" si="30"/>
        <v>-299500</v>
      </c>
      <c r="L161" s="12">
        <f t="shared" si="31"/>
        <v>0</v>
      </c>
      <c r="M161" s="11">
        <f t="shared" si="32"/>
        <v>-299500</v>
      </c>
      <c r="N161" s="12" t="e">
        <f t="shared" si="33"/>
        <v>#DIV/0!</v>
      </c>
      <c r="O161" s="11">
        <f t="shared" si="34"/>
        <v>0</v>
      </c>
    </row>
    <row r="162" spans="1:15" ht="60" hidden="1" outlineLevel="4">
      <c r="A162" s="10" t="s">
        <v>214</v>
      </c>
      <c r="B162" s="13" t="s">
        <v>215</v>
      </c>
      <c r="C162" s="14"/>
      <c r="D162" s="14">
        <v>299500</v>
      </c>
      <c r="E162" s="14">
        <v>299500</v>
      </c>
      <c r="F162" s="14">
        <v>0</v>
      </c>
      <c r="G162" s="14">
        <v>0</v>
      </c>
      <c r="H162" s="12" t="e">
        <f t="shared" si="27"/>
        <v>#DIV/0!</v>
      </c>
      <c r="I162" s="11">
        <f t="shared" si="28"/>
        <v>0</v>
      </c>
      <c r="J162" s="12">
        <f t="shared" si="29"/>
        <v>0</v>
      </c>
      <c r="K162" s="11">
        <f t="shared" si="30"/>
        <v>-299500</v>
      </c>
      <c r="L162" s="12">
        <f t="shared" si="31"/>
        <v>0</v>
      </c>
      <c r="M162" s="11">
        <f t="shared" si="32"/>
        <v>-299500</v>
      </c>
      <c r="N162" s="12" t="e">
        <f t="shared" si="33"/>
        <v>#DIV/0!</v>
      </c>
      <c r="O162" s="11">
        <f t="shared" si="34"/>
        <v>0</v>
      </c>
    </row>
    <row r="163" spans="1:15" ht="60" hidden="1" outlineLevel="7">
      <c r="A163" s="10" t="s">
        <v>214</v>
      </c>
      <c r="B163" s="13" t="s">
        <v>215</v>
      </c>
      <c r="C163" s="14"/>
      <c r="D163" s="14">
        <v>299500</v>
      </c>
      <c r="E163" s="14">
        <v>299500</v>
      </c>
      <c r="F163" s="14">
        <v>0</v>
      </c>
      <c r="G163" s="14">
        <v>0</v>
      </c>
      <c r="H163" s="12" t="e">
        <f t="shared" si="27"/>
        <v>#DIV/0!</v>
      </c>
      <c r="I163" s="11">
        <f t="shared" si="28"/>
        <v>0</v>
      </c>
      <c r="J163" s="12">
        <f t="shared" si="29"/>
        <v>0</v>
      </c>
      <c r="K163" s="11">
        <f t="shared" si="30"/>
        <v>-299500</v>
      </c>
      <c r="L163" s="12">
        <f t="shared" si="31"/>
        <v>0</v>
      </c>
      <c r="M163" s="11">
        <f t="shared" si="32"/>
        <v>-299500</v>
      </c>
      <c r="N163" s="12" t="e">
        <f t="shared" si="33"/>
        <v>#DIV/0!</v>
      </c>
      <c r="O163" s="11">
        <f t="shared" si="34"/>
        <v>0</v>
      </c>
    </row>
    <row r="164" spans="1:15" s="9" customFormat="1" ht="24" outlineLevel="1" collapsed="1">
      <c r="A164" s="18" t="s">
        <v>216</v>
      </c>
      <c r="B164" s="23" t="s">
        <v>217</v>
      </c>
      <c r="C164" s="24">
        <v>309146.94</v>
      </c>
      <c r="D164" s="24">
        <v>119000</v>
      </c>
      <c r="E164" s="24">
        <v>119000</v>
      </c>
      <c r="F164" s="24">
        <v>29750</v>
      </c>
      <c r="G164" s="24">
        <v>67990.17</v>
      </c>
      <c r="H164" s="22">
        <f t="shared" si="27"/>
        <v>21.99283292275188</v>
      </c>
      <c r="I164" s="21">
        <f t="shared" si="28"/>
        <v>-241156.77000000002</v>
      </c>
      <c r="J164" s="22">
        <f t="shared" si="29"/>
        <v>57.134596638655466</v>
      </c>
      <c r="K164" s="21">
        <f t="shared" si="30"/>
        <v>-51009.83</v>
      </c>
      <c r="L164" s="22">
        <f t="shared" si="31"/>
        <v>57.134596638655466</v>
      </c>
      <c r="M164" s="21">
        <f t="shared" si="32"/>
        <v>-51009.83</v>
      </c>
      <c r="N164" s="22">
        <f t="shared" si="33"/>
        <v>228.53838655462187</v>
      </c>
      <c r="O164" s="21">
        <f t="shared" si="34"/>
        <v>38240.17</v>
      </c>
    </row>
    <row r="165" spans="1:15" s="9" customFormat="1" ht="60" hidden="1" outlineLevel="2">
      <c r="A165" s="18" t="s">
        <v>218</v>
      </c>
      <c r="B165" s="23" t="s">
        <v>219</v>
      </c>
      <c r="C165" s="24"/>
      <c r="D165" s="24">
        <v>0</v>
      </c>
      <c r="E165" s="24">
        <v>0</v>
      </c>
      <c r="F165" s="24">
        <v>0</v>
      </c>
      <c r="G165" s="24">
        <v>16250</v>
      </c>
      <c r="H165" s="22" t="e">
        <f t="shared" si="27"/>
        <v>#DIV/0!</v>
      </c>
      <c r="I165" s="21">
        <f t="shared" si="28"/>
        <v>16250</v>
      </c>
      <c r="J165" s="22" t="e">
        <f t="shared" si="29"/>
        <v>#DIV/0!</v>
      </c>
      <c r="K165" s="21">
        <f t="shared" si="30"/>
        <v>16250</v>
      </c>
      <c r="L165" s="22" t="e">
        <f t="shared" si="31"/>
        <v>#DIV/0!</v>
      </c>
      <c r="M165" s="21">
        <f t="shared" si="32"/>
        <v>16250</v>
      </c>
      <c r="N165" s="22" t="e">
        <f t="shared" si="33"/>
        <v>#DIV/0!</v>
      </c>
      <c r="O165" s="21">
        <f t="shared" si="34"/>
        <v>16250</v>
      </c>
    </row>
    <row r="166" spans="1:15" s="9" customFormat="1" ht="96" hidden="1" outlineLevel="3">
      <c r="A166" s="18" t="s">
        <v>220</v>
      </c>
      <c r="B166" s="23" t="s">
        <v>221</v>
      </c>
      <c r="C166" s="24"/>
      <c r="D166" s="24">
        <v>0</v>
      </c>
      <c r="E166" s="24">
        <v>0</v>
      </c>
      <c r="F166" s="24">
        <v>0</v>
      </c>
      <c r="G166" s="24">
        <v>500</v>
      </c>
      <c r="H166" s="22" t="e">
        <f t="shared" si="27"/>
        <v>#DIV/0!</v>
      </c>
      <c r="I166" s="21">
        <f t="shared" si="28"/>
        <v>500</v>
      </c>
      <c r="J166" s="22" t="e">
        <f t="shared" si="29"/>
        <v>#DIV/0!</v>
      </c>
      <c r="K166" s="21">
        <f t="shared" si="30"/>
        <v>500</v>
      </c>
      <c r="L166" s="22" t="e">
        <f t="shared" si="31"/>
        <v>#DIV/0!</v>
      </c>
      <c r="M166" s="21">
        <f t="shared" si="32"/>
        <v>500</v>
      </c>
      <c r="N166" s="22" t="e">
        <f t="shared" si="33"/>
        <v>#DIV/0!</v>
      </c>
      <c r="O166" s="21">
        <f t="shared" si="34"/>
        <v>500</v>
      </c>
    </row>
    <row r="167" spans="1:15" s="9" customFormat="1" ht="132" hidden="1" outlineLevel="4">
      <c r="A167" s="18" t="s">
        <v>222</v>
      </c>
      <c r="B167" s="25" t="s">
        <v>223</v>
      </c>
      <c r="C167" s="24"/>
      <c r="D167" s="24">
        <v>0</v>
      </c>
      <c r="E167" s="24">
        <v>0</v>
      </c>
      <c r="F167" s="24">
        <v>0</v>
      </c>
      <c r="G167" s="24">
        <v>500</v>
      </c>
      <c r="H167" s="22" t="e">
        <f t="shared" si="27"/>
        <v>#DIV/0!</v>
      </c>
      <c r="I167" s="21">
        <f t="shared" si="28"/>
        <v>500</v>
      </c>
      <c r="J167" s="22" t="e">
        <f t="shared" si="29"/>
        <v>#DIV/0!</v>
      </c>
      <c r="K167" s="21">
        <f t="shared" si="30"/>
        <v>500</v>
      </c>
      <c r="L167" s="22" t="e">
        <f t="shared" si="31"/>
        <v>#DIV/0!</v>
      </c>
      <c r="M167" s="21">
        <f t="shared" si="32"/>
        <v>500</v>
      </c>
      <c r="N167" s="22" t="e">
        <f t="shared" si="33"/>
        <v>#DIV/0!</v>
      </c>
      <c r="O167" s="21">
        <f t="shared" si="34"/>
        <v>500</v>
      </c>
    </row>
    <row r="168" spans="1:15" s="9" customFormat="1" ht="132" hidden="1" outlineLevel="5">
      <c r="A168" s="18" t="s">
        <v>224</v>
      </c>
      <c r="B168" s="25" t="s">
        <v>225</v>
      </c>
      <c r="C168" s="24"/>
      <c r="D168" s="24">
        <v>0</v>
      </c>
      <c r="E168" s="24">
        <v>0</v>
      </c>
      <c r="F168" s="24">
        <v>0</v>
      </c>
      <c r="G168" s="24">
        <v>500</v>
      </c>
      <c r="H168" s="22" t="e">
        <f t="shared" si="27"/>
        <v>#DIV/0!</v>
      </c>
      <c r="I168" s="21">
        <f t="shared" si="28"/>
        <v>500</v>
      </c>
      <c r="J168" s="22" t="e">
        <f t="shared" si="29"/>
        <v>#DIV/0!</v>
      </c>
      <c r="K168" s="21">
        <f t="shared" si="30"/>
        <v>500</v>
      </c>
      <c r="L168" s="22" t="e">
        <f t="shared" si="31"/>
        <v>#DIV/0!</v>
      </c>
      <c r="M168" s="21">
        <f t="shared" si="32"/>
        <v>500</v>
      </c>
      <c r="N168" s="22" t="e">
        <f t="shared" si="33"/>
        <v>#DIV/0!</v>
      </c>
      <c r="O168" s="21">
        <f t="shared" si="34"/>
        <v>500</v>
      </c>
    </row>
    <row r="169" spans="1:15" s="9" customFormat="1" ht="132" hidden="1" outlineLevel="7">
      <c r="A169" s="18" t="s">
        <v>224</v>
      </c>
      <c r="B169" s="25" t="s">
        <v>225</v>
      </c>
      <c r="C169" s="24"/>
      <c r="D169" s="24">
        <v>0</v>
      </c>
      <c r="E169" s="24">
        <v>0</v>
      </c>
      <c r="F169" s="24">
        <v>0</v>
      </c>
      <c r="G169" s="24">
        <v>500</v>
      </c>
      <c r="H169" s="22" t="e">
        <f t="shared" si="27"/>
        <v>#DIV/0!</v>
      </c>
      <c r="I169" s="21">
        <f t="shared" si="28"/>
        <v>500</v>
      </c>
      <c r="J169" s="22" t="e">
        <f t="shared" si="29"/>
        <v>#DIV/0!</v>
      </c>
      <c r="K169" s="21">
        <f t="shared" si="30"/>
        <v>500</v>
      </c>
      <c r="L169" s="22" t="e">
        <f t="shared" si="31"/>
        <v>#DIV/0!</v>
      </c>
      <c r="M169" s="21">
        <f t="shared" si="32"/>
        <v>500</v>
      </c>
      <c r="N169" s="22" t="e">
        <f t="shared" si="33"/>
        <v>#DIV/0!</v>
      </c>
      <c r="O169" s="21">
        <f t="shared" si="34"/>
        <v>500</v>
      </c>
    </row>
    <row r="170" spans="1:15" s="9" customFormat="1" ht="84" hidden="1" outlineLevel="3">
      <c r="A170" s="18" t="s">
        <v>226</v>
      </c>
      <c r="B170" s="23" t="s">
        <v>227</v>
      </c>
      <c r="C170" s="24"/>
      <c r="D170" s="24">
        <v>0</v>
      </c>
      <c r="E170" s="24">
        <v>0</v>
      </c>
      <c r="F170" s="24">
        <v>0</v>
      </c>
      <c r="G170" s="24">
        <v>5000</v>
      </c>
      <c r="H170" s="22" t="e">
        <f t="shared" si="27"/>
        <v>#DIV/0!</v>
      </c>
      <c r="I170" s="21">
        <f t="shared" si="28"/>
        <v>5000</v>
      </c>
      <c r="J170" s="22" t="e">
        <f t="shared" si="29"/>
        <v>#DIV/0!</v>
      </c>
      <c r="K170" s="21">
        <f t="shared" si="30"/>
        <v>5000</v>
      </c>
      <c r="L170" s="22" t="e">
        <f t="shared" si="31"/>
        <v>#DIV/0!</v>
      </c>
      <c r="M170" s="21">
        <f t="shared" si="32"/>
        <v>5000</v>
      </c>
      <c r="N170" s="22" t="e">
        <f t="shared" si="33"/>
        <v>#DIV/0!</v>
      </c>
      <c r="O170" s="21">
        <f t="shared" si="34"/>
        <v>5000</v>
      </c>
    </row>
    <row r="171" spans="1:15" s="9" customFormat="1" ht="132" hidden="1" outlineLevel="4">
      <c r="A171" s="18" t="s">
        <v>228</v>
      </c>
      <c r="B171" s="25" t="s">
        <v>229</v>
      </c>
      <c r="C171" s="24"/>
      <c r="D171" s="24">
        <v>0</v>
      </c>
      <c r="E171" s="24">
        <v>0</v>
      </c>
      <c r="F171" s="24">
        <v>0</v>
      </c>
      <c r="G171" s="24">
        <v>5000</v>
      </c>
      <c r="H171" s="22" t="e">
        <f t="shared" si="27"/>
        <v>#DIV/0!</v>
      </c>
      <c r="I171" s="21">
        <f t="shared" si="28"/>
        <v>5000</v>
      </c>
      <c r="J171" s="22" t="e">
        <f t="shared" si="29"/>
        <v>#DIV/0!</v>
      </c>
      <c r="K171" s="21">
        <f t="shared" si="30"/>
        <v>5000</v>
      </c>
      <c r="L171" s="22" t="e">
        <f t="shared" si="31"/>
        <v>#DIV/0!</v>
      </c>
      <c r="M171" s="21">
        <f t="shared" si="32"/>
        <v>5000</v>
      </c>
      <c r="N171" s="22" t="e">
        <f t="shared" si="33"/>
        <v>#DIV/0!</v>
      </c>
      <c r="O171" s="21">
        <f t="shared" si="34"/>
        <v>5000</v>
      </c>
    </row>
    <row r="172" spans="1:15" s="9" customFormat="1" ht="168" hidden="1" outlineLevel="5">
      <c r="A172" s="18" t="s">
        <v>230</v>
      </c>
      <c r="B172" s="25" t="s">
        <v>231</v>
      </c>
      <c r="C172" s="24"/>
      <c r="D172" s="24">
        <v>0</v>
      </c>
      <c r="E172" s="24">
        <v>0</v>
      </c>
      <c r="F172" s="24">
        <v>0</v>
      </c>
      <c r="G172" s="24">
        <v>5000</v>
      </c>
      <c r="H172" s="22" t="e">
        <f t="shared" si="27"/>
        <v>#DIV/0!</v>
      </c>
      <c r="I172" s="21">
        <f t="shared" si="28"/>
        <v>5000</v>
      </c>
      <c r="J172" s="22" t="e">
        <f t="shared" si="29"/>
        <v>#DIV/0!</v>
      </c>
      <c r="K172" s="21">
        <f t="shared" si="30"/>
        <v>5000</v>
      </c>
      <c r="L172" s="22" t="e">
        <f t="shared" si="31"/>
        <v>#DIV/0!</v>
      </c>
      <c r="M172" s="21">
        <f t="shared" si="32"/>
        <v>5000</v>
      </c>
      <c r="N172" s="22" t="e">
        <f t="shared" si="33"/>
        <v>#DIV/0!</v>
      </c>
      <c r="O172" s="21">
        <f t="shared" si="34"/>
        <v>5000</v>
      </c>
    </row>
    <row r="173" spans="1:15" s="9" customFormat="1" ht="168" hidden="1" outlineLevel="7">
      <c r="A173" s="18" t="s">
        <v>230</v>
      </c>
      <c r="B173" s="25" t="s">
        <v>231</v>
      </c>
      <c r="C173" s="24"/>
      <c r="D173" s="24">
        <v>0</v>
      </c>
      <c r="E173" s="24">
        <v>0</v>
      </c>
      <c r="F173" s="24">
        <v>0</v>
      </c>
      <c r="G173" s="24">
        <v>5000</v>
      </c>
      <c r="H173" s="22" t="e">
        <f t="shared" si="27"/>
        <v>#DIV/0!</v>
      </c>
      <c r="I173" s="21">
        <f t="shared" si="28"/>
        <v>5000</v>
      </c>
      <c r="J173" s="22" t="e">
        <f t="shared" si="29"/>
        <v>#DIV/0!</v>
      </c>
      <c r="K173" s="21">
        <f t="shared" si="30"/>
        <v>5000</v>
      </c>
      <c r="L173" s="22" t="e">
        <f t="shared" si="31"/>
        <v>#DIV/0!</v>
      </c>
      <c r="M173" s="21">
        <f t="shared" si="32"/>
        <v>5000</v>
      </c>
      <c r="N173" s="22" t="e">
        <f t="shared" si="33"/>
        <v>#DIV/0!</v>
      </c>
      <c r="O173" s="21">
        <f t="shared" si="34"/>
        <v>5000</v>
      </c>
    </row>
    <row r="174" spans="1:15" s="9" customFormat="1" ht="84" hidden="1" outlineLevel="3">
      <c r="A174" s="18" t="s">
        <v>232</v>
      </c>
      <c r="B174" s="23" t="s">
        <v>233</v>
      </c>
      <c r="C174" s="24"/>
      <c r="D174" s="24">
        <v>0</v>
      </c>
      <c r="E174" s="24">
        <v>0</v>
      </c>
      <c r="F174" s="24">
        <v>0</v>
      </c>
      <c r="G174" s="24">
        <v>500</v>
      </c>
      <c r="H174" s="22" t="e">
        <f t="shared" si="27"/>
        <v>#DIV/0!</v>
      </c>
      <c r="I174" s="21">
        <f t="shared" si="28"/>
        <v>500</v>
      </c>
      <c r="J174" s="22" t="e">
        <f t="shared" si="29"/>
        <v>#DIV/0!</v>
      </c>
      <c r="K174" s="21">
        <f t="shared" si="30"/>
        <v>500</v>
      </c>
      <c r="L174" s="22" t="e">
        <f t="shared" si="31"/>
        <v>#DIV/0!</v>
      </c>
      <c r="M174" s="21">
        <f t="shared" si="32"/>
        <v>500</v>
      </c>
      <c r="N174" s="22" t="e">
        <f t="shared" si="33"/>
        <v>#DIV/0!</v>
      </c>
      <c r="O174" s="21">
        <f t="shared" si="34"/>
        <v>500</v>
      </c>
    </row>
    <row r="175" spans="1:15" s="9" customFormat="1" ht="132" hidden="1" outlineLevel="4">
      <c r="A175" s="18" t="s">
        <v>234</v>
      </c>
      <c r="B175" s="25" t="s">
        <v>235</v>
      </c>
      <c r="C175" s="24"/>
      <c r="D175" s="24">
        <v>0</v>
      </c>
      <c r="E175" s="24">
        <v>0</v>
      </c>
      <c r="F175" s="24">
        <v>0</v>
      </c>
      <c r="G175" s="24">
        <v>500</v>
      </c>
      <c r="H175" s="22" t="e">
        <f t="shared" si="27"/>
        <v>#DIV/0!</v>
      </c>
      <c r="I175" s="21">
        <f t="shared" si="28"/>
        <v>500</v>
      </c>
      <c r="J175" s="22" t="e">
        <f t="shared" si="29"/>
        <v>#DIV/0!</v>
      </c>
      <c r="K175" s="21">
        <f t="shared" si="30"/>
        <v>500</v>
      </c>
      <c r="L175" s="22" t="e">
        <f t="shared" si="31"/>
        <v>#DIV/0!</v>
      </c>
      <c r="M175" s="21">
        <f t="shared" si="32"/>
        <v>500</v>
      </c>
      <c r="N175" s="22" t="e">
        <f t="shared" si="33"/>
        <v>#DIV/0!</v>
      </c>
      <c r="O175" s="21">
        <f t="shared" si="34"/>
        <v>500</v>
      </c>
    </row>
    <row r="176" spans="1:15" s="9" customFormat="1" ht="144" hidden="1" outlineLevel="5">
      <c r="A176" s="18" t="s">
        <v>236</v>
      </c>
      <c r="B176" s="25" t="s">
        <v>237</v>
      </c>
      <c r="C176" s="24"/>
      <c r="D176" s="24">
        <v>0</v>
      </c>
      <c r="E176" s="24">
        <v>0</v>
      </c>
      <c r="F176" s="24">
        <v>0</v>
      </c>
      <c r="G176" s="24">
        <v>500</v>
      </c>
      <c r="H176" s="22" t="e">
        <f t="shared" si="27"/>
        <v>#DIV/0!</v>
      </c>
      <c r="I176" s="21">
        <f t="shared" si="28"/>
        <v>500</v>
      </c>
      <c r="J176" s="22" t="e">
        <f t="shared" si="29"/>
        <v>#DIV/0!</v>
      </c>
      <c r="K176" s="21">
        <f t="shared" si="30"/>
        <v>500</v>
      </c>
      <c r="L176" s="22" t="e">
        <f t="shared" si="31"/>
        <v>#DIV/0!</v>
      </c>
      <c r="M176" s="21">
        <f t="shared" si="32"/>
        <v>500</v>
      </c>
      <c r="N176" s="22" t="e">
        <f t="shared" si="33"/>
        <v>#DIV/0!</v>
      </c>
      <c r="O176" s="21">
        <f t="shared" si="34"/>
        <v>500</v>
      </c>
    </row>
    <row r="177" spans="1:15" s="9" customFormat="1" ht="144" hidden="1" outlineLevel="7">
      <c r="A177" s="18" t="s">
        <v>236</v>
      </c>
      <c r="B177" s="25" t="s">
        <v>237</v>
      </c>
      <c r="C177" s="24"/>
      <c r="D177" s="24">
        <v>0</v>
      </c>
      <c r="E177" s="24">
        <v>0</v>
      </c>
      <c r="F177" s="24">
        <v>0</v>
      </c>
      <c r="G177" s="24">
        <v>500</v>
      </c>
      <c r="H177" s="22" t="e">
        <f t="shared" si="27"/>
        <v>#DIV/0!</v>
      </c>
      <c r="I177" s="21">
        <f t="shared" si="28"/>
        <v>500</v>
      </c>
      <c r="J177" s="22" t="e">
        <f t="shared" si="29"/>
        <v>#DIV/0!</v>
      </c>
      <c r="K177" s="21">
        <f t="shared" si="30"/>
        <v>500</v>
      </c>
      <c r="L177" s="22" t="e">
        <f t="shared" si="31"/>
        <v>#DIV/0!</v>
      </c>
      <c r="M177" s="21">
        <f t="shared" si="32"/>
        <v>500</v>
      </c>
      <c r="N177" s="22" t="e">
        <f t="shared" si="33"/>
        <v>#DIV/0!</v>
      </c>
      <c r="O177" s="21">
        <f t="shared" si="34"/>
        <v>500</v>
      </c>
    </row>
    <row r="178" spans="1:15" s="9" customFormat="1" ht="108" hidden="1" outlineLevel="3">
      <c r="A178" s="18" t="s">
        <v>238</v>
      </c>
      <c r="B178" s="23" t="s">
        <v>239</v>
      </c>
      <c r="C178" s="24"/>
      <c r="D178" s="24">
        <v>0</v>
      </c>
      <c r="E178" s="24">
        <v>0</v>
      </c>
      <c r="F178" s="24">
        <v>0</v>
      </c>
      <c r="G178" s="24">
        <v>10250</v>
      </c>
      <c r="H178" s="22" t="e">
        <f t="shared" si="27"/>
        <v>#DIV/0!</v>
      </c>
      <c r="I178" s="21">
        <f t="shared" si="28"/>
        <v>10250</v>
      </c>
      <c r="J178" s="22" t="e">
        <f t="shared" si="29"/>
        <v>#DIV/0!</v>
      </c>
      <c r="K178" s="21">
        <f t="shared" si="30"/>
        <v>10250</v>
      </c>
      <c r="L178" s="22" t="e">
        <f t="shared" si="31"/>
        <v>#DIV/0!</v>
      </c>
      <c r="M178" s="21">
        <f t="shared" si="32"/>
        <v>10250</v>
      </c>
      <c r="N178" s="22" t="e">
        <f t="shared" si="33"/>
        <v>#DIV/0!</v>
      </c>
      <c r="O178" s="21">
        <f t="shared" si="34"/>
        <v>10250</v>
      </c>
    </row>
    <row r="179" spans="1:15" s="9" customFormat="1" ht="156" hidden="1" outlineLevel="4">
      <c r="A179" s="18" t="s">
        <v>240</v>
      </c>
      <c r="B179" s="25" t="s">
        <v>241</v>
      </c>
      <c r="C179" s="24"/>
      <c r="D179" s="24">
        <v>0</v>
      </c>
      <c r="E179" s="24">
        <v>0</v>
      </c>
      <c r="F179" s="24">
        <v>0</v>
      </c>
      <c r="G179" s="24">
        <v>10250</v>
      </c>
      <c r="H179" s="22" t="e">
        <f t="shared" si="27"/>
        <v>#DIV/0!</v>
      </c>
      <c r="I179" s="21">
        <f t="shared" si="28"/>
        <v>10250</v>
      </c>
      <c r="J179" s="22" t="e">
        <f t="shared" si="29"/>
        <v>#DIV/0!</v>
      </c>
      <c r="K179" s="21">
        <f t="shared" si="30"/>
        <v>10250</v>
      </c>
      <c r="L179" s="22" t="e">
        <f t="shared" si="31"/>
        <v>#DIV/0!</v>
      </c>
      <c r="M179" s="21">
        <f t="shared" si="32"/>
        <v>10250</v>
      </c>
      <c r="N179" s="22" t="e">
        <f t="shared" si="33"/>
        <v>#DIV/0!</v>
      </c>
      <c r="O179" s="21">
        <f t="shared" si="34"/>
        <v>10250</v>
      </c>
    </row>
    <row r="180" spans="1:15" s="9" customFormat="1" ht="156" hidden="1" outlineLevel="5">
      <c r="A180" s="18" t="s">
        <v>242</v>
      </c>
      <c r="B180" s="25" t="s">
        <v>241</v>
      </c>
      <c r="C180" s="24"/>
      <c r="D180" s="24">
        <v>0</v>
      </c>
      <c r="E180" s="24">
        <v>0</v>
      </c>
      <c r="F180" s="24">
        <v>0</v>
      </c>
      <c r="G180" s="24">
        <v>10000</v>
      </c>
      <c r="H180" s="22" t="e">
        <f t="shared" si="27"/>
        <v>#DIV/0!</v>
      </c>
      <c r="I180" s="21">
        <f t="shared" si="28"/>
        <v>10000</v>
      </c>
      <c r="J180" s="22" t="e">
        <f t="shared" si="29"/>
        <v>#DIV/0!</v>
      </c>
      <c r="K180" s="21">
        <f t="shared" si="30"/>
        <v>10000</v>
      </c>
      <c r="L180" s="22" t="e">
        <f t="shared" si="31"/>
        <v>#DIV/0!</v>
      </c>
      <c r="M180" s="21">
        <f t="shared" si="32"/>
        <v>10000</v>
      </c>
      <c r="N180" s="22" t="e">
        <f t="shared" si="33"/>
        <v>#DIV/0!</v>
      </c>
      <c r="O180" s="21">
        <f t="shared" si="34"/>
        <v>10000</v>
      </c>
    </row>
    <row r="181" spans="1:15" s="9" customFormat="1" ht="156" hidden="1" outlineLevel="7">
      <c r="A181" s="18" t="s">
        <v>242</v>
      </c>
      <c r="B181" s="25" t="s">
        <v>241</v>
      </c>
      <c r="C181" s="24"/>
      <c r="D181" s="24">
        <v>0</v>
      </c>
      <c r="E181" s="24">
        <v>0</v>
      </c>
      <c r="F181" s="24">
        <v>0</v>
      </c>
      <c r="G181" s="24">
        <v>10000</v>
      </c>
      <c r="H181" s="22" t="e">
        <f t="shared" si="27"/>
        <v>#DIV/0!</v>
      </c>
      <c r="I181" s="21">
        <f t="shared" si="28"/>
        <v>10000</v>
      </c>
      <c r="J181" s="22" t="e">
        <f t="shared" si="29"/>
        <v>#DIV/0!</v>
      </c>
      <c r="K181" s="21">
        <f t="shared" si="30"/>
        <v>10000</v>
      </c>
      <c r="L181" s="22" t="e">
        <f t="shared" si="31"/>
        <v>#DIV/0!</v>
      </c>
      <c r="M181" s="21">
        <f t="shared" si="32"/>
        <v>10000</v>
      </c>
      <c r="N181" s="22" t="e">
        <f t="shared" si="33"/>
        <v>#DIV/0!</v>
      </c>
      <c r="O181" s="21">
        <f t="shared" si="34"/>
        <v>10000</v>
      </c>
    </row>
    <row r="182" spans="1:15" s="9" customFormat="1" ht="180" hidden="1" outlineLevel="5">
      <c r="A182" s="18" t="s">
        <v>243</v>
      </c>
      <c r="B182" s="25" t="s">
        <v>244</v>
      </c>
      <c r="C182" s="24"/>
      <c r="D182" s="24">
        <v>0</v>
      </c>
      <c r="E182" s="24">
        <v>0</v>
      </c>
      <c r="F182" s="24">
        <v>0</v>
      </c>
      <c r="G182" s="24">
        <v>250</v>
      </c>
      <c r="H182" s="22" t="e">
        <f t="shared" si="27"/>
        <v>#DIV/0!</v>
      </c>
      <c r="I182" s="21">
        <f t="shared" si="28"/>
        <v>250</v>
      </c>
      <c r="J182" s="22" t="e">
        <f t="shared" si="29"/>
        <v>#DIV/0!</v>
      </c>
      <c r="K182" s="21">
        <f t="shared" si="30"/>
        <v>250</v>
      </c>
      <c r="L182" s="22" t="e">
        <f t="shared" si="31"/>
        <v>#DIV/0!</v>
      </c>
      <c r="M182" s="21">
        <f t="shared" si="32"/>
        <v>250</v>
      </c>
      <c r="N182" s="22" t="e">
        <f t="shared" si="33"/>
        <v>#DIV/0!</v>
      </c>
      <c r="O182" s="21">
        <f t="shared" si="34"/>
        <v>250</v>
      </c>
    </row>
    <row r="183" spans="1:15" s="9" customFormat="1" ht="180" hidden="1" outlineLevel="7">
      <c r="A183" s="18" t="s">
        <v>243</v>
      </c>
      <c r="B183" s="25" t="s">
        <v>244</v>
      </c>
      <c r="C183" s="24"/>
      <c r="D183" s="24">
        <v>0</v>
      </c>
      <c r="E183" s="24">
        <v>0</v>
      </c>
      <c r="F183" s="24">
        <v>0</v>
      </c>
      <c r="G183" s="24">
        <v>250</v>
      </c>
      <c r="H183" s="22" t="e">
        <f t="shared" si="27"/>
        <v>#DIV/0!</v>
      </c>
      <c r="I183" s="21">
        <f t="shared" si="28"/>
        <v>250</v>
      </c>
      <c r="J183" s="22" t="e">
        <f t="shared" si="29"/>
        <v>#DIV/0!</v>
      </c>
      <c r="K183" s="21">
        <f t="shared" si="30"/>
        <v>250</v>
      </c>
      <c r="L183" s="22" t="e">
        <f t="shared" si="31"/>
        <v>#DIV/0!</v>
      </c>
      <c r="M183" s="21">
        <f t="shared" si="32"/>
        <v>250</v>
      </c>
      <c r="N183" s="22" t="e">
        <f t="shared" si="33"/>
        <v>#DIV/0!</v>
      </c>
      <c r="O183" s="21">
        <f t="shared" si="34"/>
        <v>250</v>
      </c>
    </row>
    <row r="184" spans="1:15" s="9" customFormat="1" ht="156" hidden="1" outlineLevel="2">
      <c r="A184" s="18" t="s">
        <v>245</v>
      </c>
      <c r="B184" s="25" t="s">
        <v>246</v>
      </c>
      <c r="C184" s="24"/>
      <c r="D184" s="24">
        <v>36000</v>
      </c>
      <c r="E184" s="24">
        <v>36000</v>
      </c>
      <c r="F184" s="24">
        <v>9000</v>
      </c>
      <c r="G184" s="24">
        <v>11088.07</v>
      </c>
      <c r="H184" s="22" t="e">
        <f t="shared" si="27"/>
        <v>#DIV/0!</v>
      </c>
      <c r="I184" s="21">
        <f t="shared" si="28"/>
        <v>11088.07</v>
      </c>
      <c r="J184" s="22">
        <f t="shared" si="29"/>
        <v>30.800194444444447</v>
      </c>
      <c r="K184" s="21">
        <f t="shared" si="30"/>
        <v>-24911.93</v>
      </c>
      <c r="L184" s="22">
        <f t="shared" si="31"/>
        <v>30.800194444444447</v>
      </c>
      <c r="M184" s="21">
        <f t="shared" si="32"/>
        <v>-24911.93</v>
      </c>
      <c r="N184" s="22">
        <f t="shared" si="33"/>
        <v>123.20077777777779</v>
      </c>
      <c r="O184" s="21">
        <f t="shared" si="34"/>
        <v>2088.0699999999997</v>
      </c>
    </row>
    <row r="185" spans="1:15" s="9" customFormat="1" ht="84" hidden="1" outlineLevel="3">
      <c r="A185" s="18" t="s">
        <v>247</v>
      </c>
      <c r="B185" s="23" t="s">
        <v>248</v>
      </c>
      <c r="C185" s="24"/>
      <c r="D185" s="24">
        <v>0</v>
      </c>
      <c r="E185" s="24">
        <v>0</v>
      </c>
      <c r="F185" s="24">
        <v>0</v>
      </c>
      <c r="G185" s="24">
        <v>3724.12</v>
      </c>
      <c r="H185" s="22" t="e">
        <f t="shared" si="27"/>
        <v>#DIV/0!</v>
      </c>
      <c r="I185" s="21">
        <f t="shared" si="28"/>
        <v>3724.12</v>
      </c>
      <c r="J185" s="22" t="e">
        <f t="shared" si="29"/>
        <v>#DIV/0!</v>
      </c>
      <c r="K185" s="21">
        <f t="shared" si="30"/>
        <v>3724.12</v>
      </c>
      <c r="L185" s="22" t="e">
        <f t="shared" si="31"/>
        <v>#DIV/0!</v>
      </c>
      <c r="M185" s="21">
        <f t="shared" si="32"/>
        <v>3724.12</v>
      </c>
      <c r="N185" s="22" t="e">
        <f t="shared" si="33"/>
        <v>#DIV/0!</v>
      </c>
      <c r="O185" s="21">
        <f t="shared" si="34"/>
        <v>3724.12</v>
      </c>
    </row>
    <row r="186" spans="1:15" s="9" customFormat="1" ht="108" hidden="1" outlineLevel="4">
      <c r="A186" s="18" t="s">
        <v>249</v>
      </c>
      <c r="B186" s="23" t="s">
        <v>250</v>
      </c>
      <c r="C186" s="24"/>
      <c r="D186" s="24">
        <v>0</v>
      </c>
      <c r="E186" s="24">
        <v>0</v>
      </c>
      <c r="F186" s="24">
        <v>0</v>
      </c>
      <c r="G186" s="24">
        <v>3724.12</v>
      </c>
      <c r="H186" s="22" t="e">
        <f t="shared" si="27"/>
        <v>#DIV/0!</v>
      </c>
      <c r="I186" s="21">
        <f t="shared" si="28"/>
        <v>3724.12</v>
      </c>
      <c r="J186" s="22" t="e">
        <f t="shared" si="29"/>
        <v>#DIV/0!</v>
      </c>
      <c r="K186" s="21">
        <f t="shared" si="30"/>
        <v>3724.12</v>
      </c>
      <c r="L186" s="22" t="e">
        <f t="shared" si="31"/>
        <v>#DIV/0!</v>
      </c>
      <c r="M186" s="21">
        <f t="shared" si="32"/>
        <v>3724.12</v>
      </c>
      <c r="N186" s="22" t="e">
        <f t="shared" si="33"/>
        <v>#DIV/0!</v>
      </c>
      <c r="O186" s="21">
        <f t="shared" si="34"/>
        <v>3724.12</v>
      </c>
    </row>
    <row r="187" spans="1:15" s="9" customFormat="1" ht="108" hidden="1" outlineLevel="7">
      <c r="A187" s="18" t="s">
        <v>249</v>
      </c>
      <c r="B187" s="23" t="s">
        <v>250</v>
      </c>
      <c r="C187" s="24"/>
      <c r="D187" s="24">
        <v>0</v>
      </c>
      <c r="E187" s="24">
        <v>0</v>
      </c>
      <c r="F187" s="24">
        <v>0</v>
      </c>
      <c r="G187" s="24">
        <v>3724.12</v>
      </c>
      <c r="H187" s="22" t="e">
        <f t="shared" si="27"/>
        <v>#DIV/0!</v>
      </c>
      <c r="I187" s="21">
        <f t="shared" si="28"/>
        <v>3724.12</v>
      </c>
      <c r="J187" s="22" t="e">
        <f t="shared" si="29"/>
        <v>#DIV/0!</v>
      </c>
      <c r="K187" s="21">
        <f t="shared" si="30"/>
        <v>3724.12</v>
      </c>
      <c r="L187" s="22" t="e">
        <f t="shared" si="31"/>
        <v>#DIV/0!</v>
      </c>
      <c r="M187" s="21">
        <f t="shared" si="32"/>
        <v>3724.12</v>
      </c>
      <c r="N187" s="22" t="e">
        <f t="shared" si="33"/>
        <v>#DIV/0!</v>
      </c>
      <c r="O187" s="21">
        <f t="shared" si="34"/>
        <v>3724.12</v>
      </c>
    </row>
    <row r="188" spans="1:15" s="9" customFormat="1" ht="120" hidden="1" outlineLevel="3">
      <c r="A188" s="18" t="s">
        <v>251</v>
      </c>
      <c r="B188" s="25" t="s">
        <v>252</v>
      </c>
      <c r="C188" s="24"/>
      <c r="D188" s="24">
        <v>36000</v>
      </c>
      <c r="E188" s="24">
        <v>36000</v>
      </c>
      <c r="F188" s="24">
        <v>9000</v>
      </c>
      <c r="G188" s="24">
        <v>7363.95</v>
      </c>
      <c r="H188" s="22" t="e">
        <f t="shared" si="27"/>
        <v>#DIV/0!</v>
      </c>
      <c r="I188" s="21">
        <f t="shared" si="28"/>
        <v>7363.95</v>
      </c>
      <c r="J188" s="22">
        <f t="shared" si="29"/>
        <v>20.455416666666665</v>
      </c>
      <c r="K188" s="21">
        <f t="shared" si="30"/>
        <v>-28636.05</v>
      </c>
      <c r="L188" s="22">
        <f t="shared" si="31"/>
        <v>20.455416666666665</v>
      </c>
      <c r="M188" s="21">
        <f t="shared" si="32"/>
        <v>-28636.05</v>
      </c>
      <c r="N188" s="22">
        <f t="shared" si="33"/>
        <v>81.821666666666658</v>
      </c>
      <c r="O188" s="21">
        <f t="shared" si="34"/>
        <v>-1636.0500000000002</v>
      </c>
    </row>
    <row r="189" spans="1:15" s="9" customFormat="1" ht="96" hidden="1" outlineLevel="4">
      <c r="A189" s="18" t="s">
        <v>253</v>
      </c>
      <c r="B189" s="23" t="s">
        <v>254</v>
      </c>
      <c r="C189" s="24"/>
      <c r="D189" s="24">
        <v>36000</v>
      </c>
      <c r="E189" s="24">
        <v>36000</v>
      </c>
      <c r="F189" s="24">
        <v>9000</v>
      </c>
      <c r="G189" s="24">
        <v>7363.95</v>
      </c>
      <c r="H189" s="22" t="e">
        <f t="shared" si="27"/>
        <v>#DIV/0!</v>
      </c>
      <c r="I189" s="21">
        <f t="shared" si="28"/>
        <v>7363.95</v>
      </c>
      <c r="J189" s="22">
        <f t="shared" si="29"/>
        <v>20.455416666666665</v>
      </c>
      <c r="K189" s="21">
        <f t="shared" si="30"/>
        <v>-28636.05</v>
      </c>
      <c r="L189" s="22">
        <f t="shared" si="31"/>
        <v>20.455416666666665</v>
      </c>
      <c r="M189" s="21">
        <f t="shared" si="32"/>
        <v>-28636.05</v>
      </c>
      <c r="N189" s="22">
        <f t="shared" si="33"/>
        <v>81.821666666666658</v>
      </c>
      <c r="O189" s="21">
        <f t="shared" si="34"/>
        <v>-1636.0500000000002</v>
      </c>
    </row>
    <row r="190" spans="1:15" s="9" customFormat="1" ht="96" hidden="1" outlineLevel="7">
      <c r="A190" s="18" t="s">
        <v>253</v>
      </c>
      <c r="B190" s="23" t="s">
        <v>254</v>
      </c>
      <c r="C190" s="24"/>
      <c r="D190" s="24">
        <v>36000</v>
      </c>
      <c r="E190" s="24">
        <v>36000</v>
      </c>
      <c r="F190" s="24">
        <v>9000</v>
      </c>
      <c r="G190" s="24">
        <v>7363.95</v>
      </c>
      <c r="H190" s="22" t="e">
        <f t="shared" si="27"/>
        <v>#DIV/0!</v>
      </c>
      <c r="I190" s="21">
        <f t="shared" si="28"/>
        <v>7363.95</v>
      </c>
      <c r="J190" s="22">
        <f t="shared" si="29"/>
        <v>20.455416666666665</v>
      </c>
      <c r="K190" s="21">
        <f t="shared" si="30"/>
        <v>-28636.05</v>
      </c>
      <c r="L190" s="22">
        <f t="shared" si="31"/>
        <v>20.455416666666665</v>
      </c>
      <c r="M190" s="21">
        <f t="shared" si="32"/>
        <v>-28636.05</v>
      </c>
      <c r="N190" s="22">
        <f t="shared" si="33"/>
        <v>81.821666666666658</v>
      </c>
      <c r="O190" s="21">
        <f t="shared" si="34"/>
        <v>-1636.0500000000002</v>
      </c>
    </row>
    <row r="191" spans="1:15" s="9" customFormat="1" ht="24" hidden="1" outlineLevel="2">
      <c r="A191" s="18" t="s">
        <v>255</v>
      </c>
      <c r="B191" s="23" t="s">
        <v>256</v>
      </c>
      <c r="C191" s="24"/>
      <c r="D191" s="24">
        <v>83000</v>
      </c>
      <c r="E191" s="24">
        <v>83000</v>
      </c>
      <c r="F191" s="24">
        <v>20750</v>
      </c>
      <c r="G191" s="24">
        <v>40652.1</v>
      </c>
      <c r="H191" s="22" t="e">
        <f t="shared" si="27"/>
        <v>#DIV/0!</v>
      </c>
      <c r="I191" s="21">
        <f t="shared" si="28"/>
        <v>40652.1</v>
      </c>
      <c r="J191" s="22">
        <f t="shared" si="29"/>
        <v>48.978433734939756</v>
      </c>
      <c r="K191" s="21">
        <f t="shared" si="30"/>
        <v>-42347.9</v>
      </c>
      <c r="L191" s="22">
        <f t="shared" si="31"/>
        <v>48.978433734939756</v>
      </c>
      <c r="M191" s="21">
        <f t="shared" si="32"/>
        <v>-42347.9</v>
      </c>
      <c r="N191" s="22">
        <f t="shared" si="33"/>
        <v>195.91373493975902</v>
      </c>
      <c r="O191" s="21">
        <f t="shared" si="34"/>
        <v>19902.099999999999</v>
      </c>
    </row>
    <row r="192" spans="1:15" s="9" customFormat="1" ht="120" hidden="1" outlineLevel="3">
      <c r="A192" s="18" t="s">
        <v>257</v>
      </c>
      <c r="B192" s="25" t="s">
        <v>258</v>
      </c>
      <c r="C192" s="24"/>
      <c r="D192" s="24">
        <v>83000</v>
      </c>
      <c r="E192" s="24">
        <v>83000</v>
      </c>
      <c r="F192" s="24">
        <v>20750</v>
      </c>
      <c r="G192" s="24">
        <v>0</v>
      </c>
      <c r="H192" s="22" t="e">
        <f t="shared" si="27"/>
        <v>#DIV/0!</v>
      </c>
      <c r="I192" s="21">
        <f t="shared" si="28"/>
        <v>0</v>
      </c>
      <c r="J192" s="22">
        <f t="shared" si="29"/>
        <v>0</v>
      </c>
      <c r="K192" s="21">
        <f t="shared" si="30"/>
        <v>-83000</v>
      </c>
      <c r="L192" s="22">
        <f t="shared" si="31"/>
        <v>0</v>
      </c>
      <c r="M192" s="21">
        <f t="shared" si="32"/>
        <v>-83000</v>
      </c>
      <c r="N192" s="22">
        <f t="shared" si="33"/>
        <v>0</v>
      </c>
      <c r="O192" s="21">
        <f t="shared" si="34"/>
        <v>-20750</v>
      </c>
    </row>
    <row r="193" spans="1:15" s="9" customFormat="1" ht="120" hidden="1" outlineLevel="4">
      <c r="A193" s="18" t="s">
        <v>257</v>
      </c>
      <c r="B193" s="25" t="s">
        <v>258</v>
      </c>
      <c r="C193" s="24"/>
      <c r="D193" s="24">
        <v>83000</v>
      </c>
      <c r="E193" s="24">
        <v>0</v>
      </c>
      <c r="F193" s="24">
        <v>0</v>
      </c>
      <c r="G193" s="24">
        <v>0</v>
      </c>
      <c r="H193" s="22" t="e">
        <f t="shared" si="27"/>
        <v>#DIV/0!</v>
      </c>
      <c r="I193" s="21">
        <f t="shared" si="28"/>
        <v>0</v>
      </c>
      <c r="J193" s="22">
        <f t="shared" si="29"/>
        <v>0</v>
      </c>
      <c r="K193" s="21">
        <f t="shared" si="30"/>
        <v>-83000</v>
      </c>
      <c r="L193" s="22" t="e">
        <f t="shared" si="31"/>
        <v>#DIV/0!</v>
      </c>
      <c r="M193" s="21">
        <f t="shared" si="32"/>
        <v>0</v>
      </c>
      <c r="N193" s="22" t="e">
        <f t="shared" si="33"/>
        <v>#DIV/0!</v>
      </c>
      <c r="O193" s="21">
        <f t="shared" si="34"/>
        <v>0</v>
      </c>
    </row>
    <row r="194" spans="1:15" s="9" customFormat="1" ht="120" hidden="1" outlineLevel="7">
      <c r="A194" s="18" t="s">
        <v>257</v>
      </c>
      <c r="B194" s="25" t="s">
        <v>258</v>
      </c>
      <c r="C194" s="24"/>
      <c r="D194" s="24">
        <v>83000</v>
      </c>
      <c r="E194" s="24">
        <v>0</v>
      </c>
      <c r="F194" s="24">
        <v>0</v>
      </c>
      <c r="G194" s="24">
        <v>0</v>
      </c>
      <c r="H194" s="22" t="e">
        <f t="shared" si="27"/>
        <v>#DIV/0!</v>
      </c>
      <c r="I194" s="21">
        <f t="shared" si="28"/>
        <v>0</v>
      </c>
      <c r="J194" s="22">
        <f t="shared" si="29"/>
        <v>0</v>
      </c>
      <c r="K194" s="21">
        <f t="shared" si="30"/>
        <v>-83000</v>
      </c>
      <c r="L194" s="22" t="e">
        <f t="shared" si="31"/>
        <v>#DIV/0!</v>
      </c>
      <c r="M194" s="21">
        <f t="shared" si="32"/>
        <v>0</v>
      </c>
      <c r="N194" s="22" t="e">
        <f t="shared" si="33"/>
        <v>#DIV/0!</v>
      </c>
      <c r="O194" s="21">
        <f t="shared" si="34"/>
        <v>0</v>
      </c>
    </row>
    <row r="195" spans="1:15" s="9" customFormat="1" ht="96" hidden="1" outlineLevel="4">
      <c r="A195" s="18" t="s">
        <v>259</v>
      </c>
      <c r="B195" s="23" t="s">
        <v>260</v>
      </c>
      <c r="C195" s="24"/>
      <c r="D195" s="24">
        <v>0</v>
      </c>
      <c r="E195" s="24">
        <v>83000</v>
      </c>
      <c r="F195" s="24">
        <v>20750</v>
      </c>
      <c r="G195" s="24">
        <v>0</v>
      </c>
      <c r="H195" s="22" t="e">
        <f t="shared" si="27"/>
        <v>#DIV/0!</v>
      </c>
      <c r="I195" s="21">
        <f t="shared" si="28"/>
        <v>0</v>
      </c>
      <c r="J195" s="22" t="e">
        <f t="shared" si="29"/>
        <v>#DIV/0!</v>
      </c>
      <c r="K195" s="21">
        <f t="shared" si="30"/>
        <v>0</v>
      </c>
      <c r="L195" s="22">
        <f t="shared" si="31"/>
        <v>0</v>
      </c>
      <c r="M195" s="21">
        <f t="shared" si="32"/>
        <v>-83000</v>
      </c>
      <c r="N195" s="22">
        <f t="shared" si="33"/>
        <v>0</v>
      </c>
      <c r="O195" s="21">
        <f t="shared" si="34"/>
        <v>-20750</v>
      </c>
    </row>
    <row r="196" spans="1:15" s="9" customFormat="1" ht="96" hidden="1" outlineLevel="7">
      <c r="A196" s="18" t="s">
        <v>259</v>
      </c>
      <c r="B196" s="23" t="s">
        <v>260</v>
      </c>
      <c r="C196" s="24"/>
      <c r="D196" s="24">
        <v>0</v>
      </c>
      <c r="E196" s="24">
        <v>83000</v>
      </c>
      <c r="F196" s="24">
        <v>20750</v>
      </c>
      <c r="G196" s="24">
        <v>0</v>
      </c>
      <c r="H196" s="22" t="e">
        <f t="shared" si="27"/>
        <v>#DIV/0!</v>
      </c>
      <c r="I196" s="21">
        <f t="shared" si="28"/>
        <v>0</v>
      </c>
      <c r="J196" s="22" t="e">
        <f t="shared" si="29"/>
        <v>#DIV/0!</v>
      </c>
      <c r="K196" s="21">
        <f t="shared" si="30"/>
        <v>0</v>
      </c>
      <c r="L196" s="22">
        <f t="shared" si="31"/>
        <v>0</v>
      </c>
      <c r="M196" s="21">
        <f t="shared" si="32"/>
        <v>-83000</v>
      </c>
      <c r="N196" s="22">
        <f t="shared" si="33"/>
        <v>0</v>
      </c>
      <c r="O196" s="21">
        <f t="shared" si="34"/>
        <v>-20750</v>
      </c>
    </row>
    <row r="197" spans="1:15" s="9" customFormat="1" ht="108" hidden="1" outlineLevel="3">
      <c r="A197" s="18" t="s">
        <v>261</v>
      </c>
      <c r="B197" s="23" t="s">
        <v>262</v>
      </c>
      <c r="C197" s="24"/>
      <c r="D197" s="24">
        <v>0</v>
      </c>
      <c r="E197" s="24">
        <v>0</v>
      </c>
      <c r="F197" s="24">
        <v>0</v>
      </c>
      <c r="G197" s="24">
        <v>40652.1</v>
      </c>
      <c r="H197" s="22" t="e">
        <f t="shared" si="27"/>
        <v>#DIV/0!</v>
      </c>
      <c r="I197" s="21">
        <f t="shared" si="28"/>
        <v>40652.1</v>
      </c>
      <c r="J197" s="22" t="e">
        <f t="shared" si="29"/>
        <v>#DIV/0!</v>
      </c>
      <c r="K197" s="21">
        <f t="shared" si="30"/>
        <v>40652.1</v>
      </c>
      <c r="L197" s="22" t="e">
        <f t="shared" si="31"/>
        <v>#DIV/0!</v>
      </c>
      <c r="M197" s="21">
        <f t="shared" si="32"/>
        <v>40652.1</v>
      </c>
      <c r="N197" s="22" t="e">
        <f t="shared" si="33"/>
        <v>#DIV/0!</v>
      </c>
      <c r="O197" s="21">
        <f t="shared" si="34"/>
        <v>40652.1</v>
      </c>
    </row>
    <row r="198" spans="1:15" s="9" customFormat="1" ht="96" hidden="1" outlineLevel="4">
      <c r="A198" s="18" t="s">
        <v>263</v>
      </c>
      <c r="B198" s="23" t="s">
        <v>264</v>
      </c>
      <c r="C198" s="24"/>
      <c r="D198" s="24">
        <v>0</v>
      </c>
      <c r="E198" s="24">
        <v>0</v>
      </c>
      <c r="F198" s="24">
        <v>0</v>
      </c>
      <c r="G198" s="24">
        <v>40600</v>
      </c>
      <c r="H198" s="22" t="e">
        <f t="shared" si="27"/>
        <v>#DIV/0!</v>
      </c>
      <c r="I198" s="21">
        <f t="shared" si="28"/>
        <v>40600</v>
      </c>
      <c r="J198" s="22" t="e">
        <f t="shared" si="29"/>
        <v>#DIV/0!</v>
      </c>
      <c r="K198" s="21">
        <f t="shared" si="30"/>
        <v>40600</v>
      </c>
      <c r="L198" s="22" t="e">
        <f t="shared" si="31"/>
        <v>#DIV/0!</v>
      </c>
      <c r="M198" s="21">
        <f t="shared" si="32"/>
        <v>40600</v>
      </c>
      <c r="N198" s="22" t="e">
        <f t="shared" si="33"/>
        <v>#DIV/0!</v>
      </c>
      <c r="O198" s="21">
        <f t="shared" si="34"/>
        <v>40600</v>
      </c>
    </row>
    <row r="199" spans="1:15" s="9" customFormat="1" ht="96" hidden="1" outlineLevel="5">
      <c r="A199" s="18" t="s">
        <v>263</v>
      </c>
      <c r="B199" s="23" t="s">
        <v>264</v>
      </c>
      <c r="C199" s="24"/>
      <c r="D199" s="24">
        <v>0</v>
      </c>
      <c r="E199" s="24">
        <v>0</v>
      </c>
      <c r="F199" s="24">
        <v>0</v>
      </c>
      <c r="G199" s="24">
        <v>3000</v>
      </c>
      <c r="H199" s="22" t="e">
        <f t="shared" ref="H199:H262" si="39">G199/C199*100</f>
        <v>#DIV/0!</v>
      </c>
      <c r="I199" s="21">
        <f t="shared" ref="I199:I262" si="40">G199-C199</f>
        <v>3000</v>
      </c>
      <c r="J199" s="22" t="e">
        <f t="shared" ref="J199:J262" si="41">G199/D199*100</f>
        <v>#DIV/0!</v>
      </c>
      <c r="K199" s="21">
        <f t="shared" ref="K199:K262" si="42">G199-D199</f>
        <v>3000</v>
      </c>
      <c r="L199" s="22" t="e">
        <f t="shared" ref="L199:L262" si="43">G199/E199*100</f>
        <v>#DIV/0!</v>
      </c>
      <c r="M199" s="21">
        <f t="shared" ref="M199:M262" si="44">G199-E199</f>
        <v>3000</v>
      </c>
      <c r="N199" s="22" t="e">
        <f t="shared" ref="N199:N262" si="45">G199/F199*100</f>
        <v>#DIV/0!</v>
      </c>
      <c r="O199" s="21">
        <f t="shared" ref="O199:O262" si="46">G199-F199</f>
        <v>3000</v>
      </c>
    </row>
    <row r="200" spans="1:15" s="9" customFormat="1" ht="96" hidden="1" outlineLevel="7">
      <c r="A200" s="18" t="s">
        <v>263</v>
      </c>
      <c r="B200" s="23" t="s">
        <v>264</v>
      </c>
      <c r="C200" s="24"/>
      <c r="D200" s="24">
        <v>0</v>
      </c>
      <c r="E200" s="24">
        <v>0</v>
      </c>
      <c r="F200" s="24">
        <v>0</v>
      </c>
      <c r="G200" s="24">
        <v>3000</v>
      </c>
      <c r="H200" s="22" t="e">
        <f t="shared" si="39"/>
        <v>#DIV/0!</v>
      </c>
      <c r="I200" s="21">
        <f t="shared" si="40"/>
        <v>3000</v>
      </c>
      <c r="J200" s="22" t="e">
        <f t="shared" si="41"/>
        <v>#DIV/0!</v>
      </c>
      <c r="K200" s="21">
        <f t="shared" si="42"/>
        <v>3000</v>
      </c>
      <c r="L200" s="22" t="e">
        <f t="shared" si="43"/>
        <v>#DIV/0!</v>
      </c>
      <c r="M200" s="21">
        <f t="shared" si="44"/>
        <v>3000</v>
      </c>
      <c r="N200" s="22" t="e">
        <f t="shared" si="45"/>
        <v>#DIV/0!</v>
      </c>
      <c r="O200" s="21">
        <f t="shared" si="46"/>
        <v>3000</v>
      </c>
    </row>
    <row r="201" spans="1:15" s="9" customFormat="1" ht="204" hidden="1" outlineLevel="5">
      <c r="A201" s="18" t="s">
        <v>265</v>
      </c>
      <c r="B201" s="25" t="s">
        <v>266</v>
      </c>
      <c r="C201" s="24"/>
      <c r="D201" s="24">
        <v>0</v>
      </c>
      <c r="E201" s="24">
        <v>0</v>
      </c>
      <c r="F201" s="24">
        <v>0</v>
      </c>
      <c r="G201" s="24">
        <v>37600</v>
      </c>
      <c r="H201" s="22" t="e">
        <f t="shared" si="39"/>
        <v>#DIV/0!</v>
      </c>
      <c r="I201" s="21">
        <f t="shared" si="40"/>
        <v>37600</v>
      </c>
      <c r="J201" s="22" t="e">
        <f t="shared" si="41"/>
        <v>#DIV/0!</v>
      </c>
      <c r="K201" s="21">
        <f t="shared" si="42"/>
        <v>37600</v>
      </c>
      <c r="L201" s="22" t="e">
        <f t="shared" si="43"/>
        <v>#DIV/0!</v>
      </c>
      <c r="M201" s="21">
        <f t="shared" si="44"/>
        <v>37600</v>
      </c>
      <c r="N201" s="22" t="e">
        <f t="shared" si="45"/>
        <v>#DIV/0!</v>
      </c>
      <c r="O201" s="21">
        <f t="shared" si="46"/>
        <v>37600</v>
      </c>
    </row>
    <row r="202" spans="1:15" s="9" customFormat="1" ht="204" hidden="1" outlineLevel="7">
      <c r="A202" s="18" t="s">
        <v>265</v>
      </c>
      <c r="B202" s="25" t="s">
        <v>266</v>
      </c>
      <c r="C202" s="24"/>
      <c r="D202" s="24">
        <v>0</v>
      </c>
      <c r="E202" s="24">
        <v>0</v>
      </c>
      <c r="F202" s="24">
        <v>0</v>
      </c>
      <c r="G202" s="24">
        <v>37600</v>
      </c>
      <c r="H202" s="22" t="e">
        <f t="shared" si="39"/>
        <v>#DIV/0!</v>
      </c>
      <c r="I202" s="21">
        <f t="shared" si="40"/>
        <v>37600</v>
      </c>
      <c r="J202" s="22" t="e">
        <f t="shared" si="41"/>
        <v>#DIV/0!</v>
      </c>
      <c r="K202" s="21">
        <f t="shared" si="42"/>
        <v>37600</v>
      </c>
      <c r="L202" s="22" t="e">
        <f t="shared" si="43"/>
        <v>#DIV/0!</v>
      </c>
      <c r="M202" s="21">
        <f t="shared" si="44"/>
        <v>37600</v>
      </c>
      <c r="N202" s="22" t="e">
        <f t="shared" si="45"/>
        <v>#DIV/0!</v>
      </c>
      <c r="O202" s="21">
        <f t="shared" si="46"/>
        <v>37600</v>
      </c>
    </row>
    <row r="203" spans="1:15" s="9" customFormat="1" ht="108" hidden="1" outlineLevel="4">
      <c r="A203" s="18" t="s">
        <v>267</v>
      </c>
      <c r="B203" s="23" t="s">
        <v>268</v>
      </c>
      <c r="C203" s="24"/>
      <c r="D203" s="24">
        <v>0</v>
      </c>
      <c r="E203" s="24">
        <v>0</v>
      </c>
      <c r="F203" s="24">
        <v>0</v>
      </c>
      <c r="G203" s="24">
        <v>52.1</v>
      </c>
      <c r="H203" s="22" t="e">
        <f t="shared" si="39"/>
        <v>#DIV/0!</v>
      </c>
      <c r="I203" s="21">
        <f t="shared" si="40"/>
        <v>52.1</v>
      </c>
      <c r="J203" s="22" t="e">
        <f t="shared" si="41"/>
        <v>#DIV/0!</v>
      </c>
      <c r="K203" s="21">
        <f t="shared" si="42"/>
        <v>52.1</v>
      </c>
      <c r="L203" s="22" t="e">
        <f t="shared" si="43"/>
        <v>#DIV/0!</v>
      </c>
      <c r="M203" s="21">
        <f t="shared" si="44"/>
        <v>52.1</v>
      </c>
      <c r="N203" s="22" t="e">
        <f t="shared" si="45"/>
        <v>#DIV/0!</v>
      </c>
      <c r="O203" s="21">
        <f t="shared" si="46"/>
        <v>52.1</v>
      </c>
    </row>
    <row r="204" spans="1:15" s="9" customFormat="1" ht="108" hidden="1" outlineLevel="7">
      <c r="A204" s="18" t="s">
        <v>267</v>
      </c>
      <c r="B204" s="23" t="s">
        <v>268</v>
      </c>
      <c r="C204" s="24"/>
      <c r="D204" s="24">
        <v>0</v>
      </c>
      <c r="E204" s="24">
        <v>0</v>
      </c>
      <c r="F204" s="24">
        <v>0</v>
      </c>
      <c r="G204" s="24">
        <v>52.1</v>
      </c>
      <c r="H204" s="22" t="e">
        <f t="shared" si="39"/>
        <v>#DIV/0!</v>
      </c>
      <c r="I204" s="21">
        <f t="shared" si="40"/>
        <v>52.1</v>
      </c>
      <c r="J204" s="22" t="e">
        <f t="shared" si="41"/>
        <v>#DIV/0!</v>
      </c>
      <c r="K204" s="21">
        <f t="shared" si="42"/>
        <v>52.1</v>
      </c>
      <c r="L204" s="22" t="e">
        <f t="shared" si="43"/>
        <v>#DIV/0!</v>
      </c>
      <c r="M204" s="21">
        <f t="shared" si="44"/>
        <v>52.1</v>
      </c>
      <c r="N204" s="22" t="e">
        <f t="shared" si="45"/>
        <v>#DIV/0!</v>
      </c>
      <c r="O204" s="21">
        <f t="shared" si="46"/>
        <v>52.1</v>
      </c>
    </row>
    <row r="205" spans="1:15" s="9" customFormat="1" ht="24" outlineLevel="1">
      <c r="A205" s="18" t="s">
        <v>269</v>
      </c>
      <c r="B205" s="23" t="s">
        <v>270</v>
      </c>
      <c r="C205" s="24">
        <f>C206+C207</f>
        <v>261566.11000000002</v>
      </c>
      <c r="D205" s="24">
        <f t="shared" ref="D205:G205" si="47">D206+D207</f>
        <v>0</v>
      </c>
      <c r="E205" s="24">
        <f t="shared" si="47"/>
        <v>0</v>
      </c>
      <c r="F205" s="24">
        <f t="shared" si="47"/>
        <v>0</v>
      </c>
      <c r="G205" s="24">
        <f t="shared" si="47"/>
        <v>-4385.3</v>
      </c>
      <c r="H205" s="22">
        <f t="shared" si="39"/>
        <v>-1.6765551164101495</v>
      </c>
      <c r="I205" s="21">
        <f t="shared" si="40"/>
        <v>-265951.41000000003</v>
      </c>
      <c r="J205" s="22">
        <v>0</v>
      </c>
      <c r="K205" s="21">
        <f t="shared" si="42"/>
        <v>-4385.3</v>
      </c>
      <c r="L205" s="22">
        <v>0</v>
      </c>
      <c r="M205" s="21">
        <f t="shared" si="44"/>
        <v>-4385.3</v>
      </c>
      <c r="N205" s="22">
        <v>0</v>
      </c>
      <c r="O205" s="21">
        <f t="shared" si="46"/>
        <v>-4385.3</v>
      </c>
    </row>
    <row r="206" spans="1:15" outlineLevel="2">
      <c r="A206" s="10" t="s">
        <v>271</v>
      </c>
      <c r="B206" s="13" t="s">
        <v>272</v>
      </c>
      <c r="C206" s="14">
        <v>3625.54</v>
      </c>
      <c r="D206" s="14">
        <v>0</v>
      </c>
      <c r="E206" s="14">
        <v>0</v>
      </c>
      <c r="F206" s="14">
        <v>0</v>
      </c>
      <c r="G206" s="14">
        <v>-4385.3</v>
      </c>
      <c r="H206" s="12">
        <f t="shared" si="39"/>
        <v>-120.95577486388235</v>
      </c>
      <c r="I206" s="11">
        <f t="shared" si="40"/>
        <v>-8010.84</v>
      </c>
      <c r="J206" s="12">
        <v>0</v>
      </c>
      <c r="K206" s="11">
        <f t="shared" si="42"/>
        <v>-4385.3</v>
      </c>
      <c r="L206" s="12">
        <v>0</v>
      </c>
      <c r="M206" s="11">
        <f t="shared" si="44"/>
        <v>-4385.3</v>
      </c>
      <c r="N206" s="12">
        <v>0</v>
      </c>
      <c r="O206" s="11">
        <f t="shared" si="46"/>
        <v>-4385.3</v>
      </c>
    </row>
    <row r="207" spans="1:15" outlineLevel="3">
      <c r="A207" s="10" t="s">
        <v>449</v>
      </c>
      <c r="B207" s="13" t="s">
        <v>450</v>
      </c>
      <c r="C207" s="14">
        <v>257940.57</v>
      </c>
      <c r="D207" s="14">
        <v>0</v>
      </c>
      <c r="E207" s="14">
        <v>0</v>
      </c>
      <c r="F207" s="14">
        <v>0</v>
      </c>
      <c r="G207" s="14">
        <v>0</v>
      </c>
      <c r="H207" s="12">
        <f t="shared" si="39"/>
        <v>0</v>
      </c>
      <c r="I207" s="11">
        <f t="shared" si="40"/>
        <v>-257940.57</v>
      </c>
      <c r="J207" s="12">
        <v>0</v>
      </c>
      <c r="K207" s="11">
        <f t="shared" si="42"/>
        <v>0</v>
      </c>
      <c r="L207" s="12">
        <v>0</v>
      </c>
      <c r="M207" s="11">
        <f t="shared" si="44"/>
        <v>0</v>
      </c>
      <c r="N207" s="12">
        <v>0</v>
      </c>
      <c r="O207" s="11">
        <f t="shared" si="46"/>
        <v>0</v>
      </c>
    </row>
    <row r="208" spans="1:15" s="9" customFormat="1" ht="24">
      <c r="A208" s="18" t="s">
        <v>273</v>
      </c>
      <c r="B208" s="23" t="s">
        <v>274</v>
      </c>
      <c r="C208" s="24">
        <f>C209+C315+C321+C327</f>
        <v>41617531.290000007</v>
      </c>
      <c r="D208" s="24">
        <f t="shared" ref="D208:G208" si="48">D209+D315+D321+D327</f>
        <v>379453886.82999998</v>
      </c>
      <c r="E208" s="24">
        <f t="shared" si="48"/>
        <v>407115241.75999993</v>
      </c>
      <c r="F208" s="24">
        <f t="shared" si="48"/>
        <v>64921200.459999993</v>
      </c>
      <c r="G208" s="24">
        <f t="shared" si="48"/>
        <v>55334001.549999997</v>
      </c>
      <c r="H208" s="22">
        <f t="shared" si="39"/>
        <v>132.95839477940353</v>
      </c>
      <c r="I208" s="21">
        <f t="shared" si="40"/>
        <v>13716470.25999999</v>
      </c>
      <c r="J208" s="22">
        <f t="shared" si="41"/>
        <v>14.582536500618403</v>
      </c>
      <c r="K208" s="21">
        <f t="shared" si="42"/>
        <v>-324119885.27999997</v>
      </c>
      <c r="L208" s="22">
        <f t="shared" si="43"/>
        <v>13.59172928794942</v>
      </c>
      <c r="M208" s="21">
        <f t="shared" si="44"/>
        <v>-351781240.20999992</v>
      </c>
      <c r="N208" s="22">
        <f t="shared" si="45"/>
        <v>85.232560639560305</v>
      </c>
      <c r="O208" s="21">
        <f t="shared" si="46"/>
        <v>-9587198.9099999964</v>
      </c>
    </row>
    <row r="209" spans="1:15" s="9" customFormat="1" ht="60" outlineLevel="1">
      <c r="A209" s="18" t="s">
        <v>275</v>
      </c>
      <c r="B209" s="23" t="s">
        <v>276</v>
      </c>
      <c r="C209" s="24">
        <f>C210+C219+C259+C308</f>
        <v>51864415.82</v>
      </c>
      <c r="D209" s="24">
        <f t="shared" ref="D209:G209" si="49">D210+D219+D259+D308</f>
        <v>379131400</v>
      </c>
      <c r="E209" s="24">
        <f t="shared" si="49"/>
        <v>406792754.92999995</v>
      </c>
      <c r="F209" s="24">
        <f t="shared" si="49"/>
        <v>64702203.629999995</v>
      </c>
      <c r="G209" s="24">
        <f t="shared" si="49"/>
        <v>57983858.539999999</v>
      </c>
      <c r="H209" s="22">
        <f t="shared" si="39"/>
        <v>111.79892344924515</v>
      </c>
      <c r="I209" s="21">
        <f t="shared" si="40"/>
        <v>6119442.7199999988</v>
      </c>
      <c r="J209" s="22">
        <f t="shared" si="41"/>
        <v>15.293868706205815</v>
      </c>
      <c r="K209" s="21">
        <f t="shared" si="42"/>
        <v>-321147541.45999998</v>
      </c>
      <c r="L209" s="22">
        <f t="shared" si="43"/>
        <v>14.253906402531122</v>
      </c>
      <c r="M209" s="21">
        <f t="shared" si="44"/>
        <v>-348808896.38999993</v>
      </c>
      <c r="N209" s="22">
        <f t="shared" si="45"/>
        <v>89.616512710418789</v>
      </c>
      <c r="O209" s="21">
        <f t="shared" si="46"/>
        <v>-6718345.0899999961</v>
      </c>
    </row>
    <row r="210" spans="1:15" ht="24" outlineLevel="2">
      <c r="A210" s="10" t="s">
        <v>277</v>
      </c>
      <c r="B210" s="13" t="s">
        <v>278</v>
      </c>
      <c r="C210" s="14">
        <f>C211+C214</f>
        <v>27561600</v>
      </c>
      <c r="D210" s="14">
        <f t="shared" ref="D210:G210" si="50">D211+D214</f>
        <v>131975200</v>
      </c>
      <c r="E210" s="14">
        <f t="shared" si="50"/>
        <v>137984955.66</v>
      </c>
      <c r="F210" s="14">
        <f t="shared" si="50"/>
        <v>32372400</v>
      </c>
      <c r="G210" s="14">
        <f t="shared" si="50"/>
        <v>32372400</v>
      </c>
      <c r="H210" s="12">
        <f t="shared" si="39"/>
        <v>117.45471960989202</v>
      </c>
      <c r="I210" s="11">
        <f t="shared" si="40"/>
        <v>4810800</v>
      </c>
      <c r="J210" s="12">
        <f t="shared" si="41"/>
        <v>24.529153962259574</v>
      </c>
      <c r="K210" s="11">
        <f t="shared" si="42"/>
        <v>-99602800</v>
      </c>
      <c r="L210" s="12">
        <f t="shared" si="43"/>
        <v>23.460818496595227</v>
      </c>
      <c r="M210" s="11">
        <f t="shared" si="44"/>
        <v>-105612555.66</v>
      </c>
      <c r="N210" s="12">
        <f t="shared" si="45"/>
        <v>100</v>
      </c>
      <c r="O210" s="11">
        <f t="shared" si="46"/>
        <v>0</v>
      </c>
    </row>
    <row r="211" spans="1:15" ht="24" outlineLevel="3">
      <c r="A211" s="10" t="s">
        <v>279</v>
      </c>
      <c r="B211" s="13" t="s">
        <v>280</v>
      </c>
      <c r="C211" s="14">
        <f>C212</f>
        <v>27561600</v>
      </c>
      <c r="D211" s="14">
        <f t="shared" ref="D211:G211" si="51">D212</f>
        <v>129290400</v>
      </c>
      <c r="E211" s="14">
        <f t="shared" si="51"/>
        <v>129290400</v>
      </c>
      <c r="F211" s="14">
        <f t="shared" si="51"/>
        <v>31030000</v>
      </c>
      <c r="G211" s="14">
        <f t="shared" si="51"/>
        <v>31030000</v>
      </c>
      <c r="H211" s="12">
        <f t="shared" si="39"/>
        <v>112.58417508417509</v>
      </c>
      <c r="I211" s="11">
        <f t="shared" si="40"/>
        <v>3468400</v>
      </c>
      <c r="J211" s="12">
        <f t="shared" si="41"/>
        <v>24.000235129599723</v>
      </c>
      <c r="K211" s="11">
        <f t="shared" si="42"/>
        <v>-98260400</v>
      </c>
      <c r="L211" s="12">
        <f t="shared" si="43"/>
        <v>24.000235129599723</v>
      </c>
      <c r="M211" s="11">
        <f t="shared" si="44"/>
        <v>-98260400</v>
      </c>
      <c r="N211" s="12">
        <f t="shared" si="45"/>
        <v>100</v>
      </c>
      <c r="O211" s="11">
        <f t="shared" si="46"/>
        <v>0</v>
      </c>
    </row>
    <row r="212" spans="1:15" ht="48" outlineLevel="4" collapsed="1">
      <c r="A212" s="10" t="s">
        <v>281</v>
      </c>
      <c r="B212" s="13" t="s">
        <v>282</v>
      </c>
      <c r="C212" s="14">
        <v>27561600</v>
      </c>
      <c r="D212" s="14">
        <v>129290400</v>
      </c>
      <c r="E212" s="14">
        <v>129290400</v>
      </c>
      <c r="F212" s="14">
        <v>31030000</v>
      </c>
      <c r="G212" s="14">
        <v>31030000</v>
      </c>
      <c r="H212" s="12">
        <f t="shared" si="39"/>
        <v>112.58417508417509</v>
      </c>
      <c r="I212" s="11">
        <f t="shared" si="40"/>
        <v>3468400</v>
      </c>
      <c r="J212" s="12">
        <f t="shared" si="41"/>
        <v>24.000235129599723</v>
      </c>
      <c r="K212" s="11">
        <f t="shared" si="42"/>
        <v>-98260400</v>
      </c>
      <c r="L212" s="12">
        <f t="shared" si="43"/>
        <v>24.000235129599723</v>
      </c>
      <c r="M212" s="11">
        <f t="shared" si="44"/>
        <v>-98260400</v>
      </c>
      <c r="N212" s="12">
        <f t="shared" si="45"/>
        <v>100</v>
      </c>
      <c r="O212" s="11">
        <f t="shared" si="46"/>
        <v>0</v>
      </c>
    </row>
    <row r="213" spans="1:15" ht="48" hidden="1" outlineLevel="7">
      <c r="A213" s="10" t="s">
        <v>281</v>
      </c>
      <c r="B213" s="13" t="s">
        <v>282</v>
      </c>
      <c r="C213" s="14"/>
      <c r="D213" s="14">
        <v>129290400</v>
      </c>
      <c r="E213" s="14">
        <v>129290400</v>
      </c>
      <c r="F213" s="14">
        <v>31030000</v>
      </c>
      <c r="G213" s="14">
        <v>31030000</v>
      </c>
      <c r="H213" s="12" t="e">
        <f t="shared" si="39"/>
        <v>#DIV/0!</v>
      </c>
      <c r="I213" s="11">
        <f t="shared" si="40"/>
        <v>31030000</v>
      </c>
      <c r="J213" s="12">
        <f t="shared" si="41"/>
        <v>24.000235129599723</v>
      </c>
      <c r="K213" s="11">
        <f t="shared" si="42"/>
        <v>-98260400</v>
      </c>
      <c r="L213" s="12">
        <f t="shared" si="43"/>
        <v>24.000235129599723</v>
      </c>
      <c r="M213" s="11">
        <f t="shared" si="44"/>
        <v>-98260400</v>
      </c>
      <c r="N213" s="12">
        <f t="shared" si="45"/>
        <v>100</v>
      </c>
      <c r="O213" s="11">
        <f t="shared" si="46"/>
        <v>0</v>
      </c>
    </row>
    <row r="214" spans="1:15" outlineLevel="3">
      <c r="A214" s="10" t="s">
        <v>283</v>
      </c>
      <c r="B214" s="13" t="s">
        <v>284</v>
      </c>
      <c r="C214" s="14">
        <f>C215</f>
        <v>0</v>
      </c>
      <c r="D214" s="14">
        <f t="shared" ref="D214:G214" si="52">D215</f>
        <v>2684800</v>
      </c>
      <c r="E214" s="14">
        <f t="shared" si="52"/>
        <v>8694555.6600000001</v>
      </c>
      <c r="F214" s="14">
        <f t="shared" si="52"/>
        <v>1342400</v>
      </c>
      <c r="G214" s="14">
        <f t="shared" si="52"/>
        <v>1342400</v>
      </c>
      <c r="H214" s="12">
        <v>0</v>
      </c>
      <c r="I214" s="11">
        <f t="shared" si="40"/>
        <v>1342400</v>
      </c>
      <c r="J214" s="12">
        <f t="shared" si="41"/>
        <v>50</v>
      </c>
      <c r="K214" s="11">
        <f t="shared" si="42"/>
        <v>-1342400</v>
      </c>
      <c r="L214" s="12">
        <f t="shared" si="43"/>
        <v>15.439546912970133</v>
      </c>
      <c r="M214" s="11">
        <f t="shared" si="44"/>
        <v>-7352155.6600000001</v>
      </c>
      <c r="N214" s="12">
        <f t="shared" si="45"/>
        <v>100</v>
      </c>
      <c r="O214" s="11">
        <f t="shared" si="46"/>
        <v>0</v>
      </c>
    </row>
    <row r="215" spans="1:15" ht="24" outlineLevel="4">
      <c r="A215" s="10" t="s">
        <v>285</v>
      </c>
      <c r="B215" s="13" t="s">
        <v>286</v>
      </c>
      <c r="C215" s="14">
        <f>C216+C217+C218</f>
        <v>0</v>
      </c>
      <c r="D215" s="14">
        <f t="shared" ref="D215:G215" si="53">D216+D217+D218</f>
        <v>2684800</v>
      </c>
      <c r="E215" s="14">
        <f t="shared" si="53"/>
        <v>8694555.6600000001</v>
      </c>
      <c r="F215" s="14">
        <f t="shared" si="53"/>
        <v>1342400</v>
      </c>
      <c r="G215" s="14">
        <f t="shared" si="53"/>
        <v>1342400</v>
      </c>
      <c r="H215" s="12">
        <v>0</v>
      </c>
      <c r="I215" s="11">
        <f t="shared" si="40"/>
        <v>1342400</v>
      </c>
      <c r="J215" s="12">
        <f t="shared" si="41"/>
        <v>50</v>
      </c>
      <c r="K215" s="11">
        <f t="shared" si="42"/>
        <v>-1342400</v>
      </c>
      <c r="L215" s="12">
        <f t="shared" si="43"/>
        <v>15.439546912970133</v>
      </c>
      <c r="M215" s="11">
        <f t="shared" si="44"/>
        <v>-7352155.6600000001</v>
      </c>
      <c r="N215" s="12">
        <f t="shared" si="45"/>
        <v>100</v>
      </c>
      <c r="O215" s="11">
        <f t="shared" si="46"/>
        <v>0</v>
      </c>
    </row>
    <row r="216" spans="1:15" ht="36" outlineLevel="4">
      <c r="A216" s="10"/>
      <c r="B216" s="13" t="s">
        <v>429</v>
      </c>
      <c r="C216" s="14">
        <v>0</v>
      </c>
      <c r="D216" s="14">
        <v>2684800</v>
      </c>
      <c r="E216" s="14">
        <v>2684800</v>
      </c>
      <c r="F216" s="14">
        <v>1342400</v>
      </c>
      <c r="G216" s="14">
        <v>1342400</v>
      </c>
      <c r="H216" s="12">
        <v>0</v>
      </c>
      <c r="I216" s="11">
        <f t="shared" si="40"/>
        <v>1342400</v>
      </c>
      <c r="J216" s="12">
        <f t="shared" si="41"/>
        <v>50</v>
      </c>
      <c r="K216" s="11">
        <f t="shared" si="42"/>
        <v>-1342400</v>
      </c>
      <c r="L216" s="12">
        <f t="shared" si="43"/>
        <v>50</v>
      </c>
      <c r="M216" s="11">
        <f t="shared" si="44"/>
        <v>-1342400</v>
      </c>
      <c r="N216" s="12">
        <f t="shared" si="45"/>
        <v>100</v>
      </c>
      <c r="O216" s="11">
        <f t="shared" si="46"/>
        <v>0</v>
      </c>
    </row>
    <row r="217" spans="1:15" ht="60" outlineLevel="4">
      <c r="A217" s="10"/>
      <c r="B217" s="13" t="s">
        <v>430</v>
      </c>
      <c r="C217" s="14">
        <v>0</v>
      </c>
      <c r="D217" s="14">
        <v>0</v>
      </c>
      <c r="E217" s="14">
        <v>5853500</v>
      </c>
      <c r="F217" s="14">
        <v>0</v>
      </c>
      <c r="G217" s="14">
        <v>0</v>
      </c>
      <c r="H217" s="12">
        <v>0</v>
      </c>
      <c r="I217" s="11">
        <f t="shared" si="40"/>
        <v>0</v>
      </c>
      <c r="J217" s="12">
        <v>0</v>
      </c>
      <c r="K217" s="11">
        <f t="shared" si="42"/>
        <v>0</v>
      </c>
      <c r="L217" s="12">
        <f t="shared" si="43"/>
        <v>0</v>
      </c>
      <c r="M217" s="11">
        <f t="shared" si="44"/>
        <v>-5853500</v>
      </c>
      <c r="N217" s="12">
        <v>0</v>
      </c>
      <c r="O217" s="11">
        <f t="shared" si="46"/>
        <v>0</v>
      </c>
    </row>
    <row r="218" spans="1:15" ht="48" outlineLevel="7">
      <c r="A218" s="10"/>
      <c r="B218" s="13" t="s">
        <v>431</v>
      </c>
      <c r="C218" s="14">
        <v>0</v>
      </c>
      <c r="D218" s="14">
        <v>0</v>
      </c>
      <c r="E218" s="14">
        <v>156255.66</v>
      </c>
      <c r="F218" s="14">
        <v>0</v>
      </c>
      <c r="G218" s="14">
        <v>0</v>
      </c>
      <c r="H218" s="12">
        <v>0</v>
      </c>
      <c r="I218" s="11">
        <f t="shared" si="40"/>
        <v>0</v>
      </c>
      <c r="J218" s="12">
        <v>0</v>
      </c>
      <c r="K218" s="11">
        <f t="shared" si="42"/>
        <v>0</v>
      </c>
      <c r="L218" s="12">
        <f t="shared" si="43"/>
        <v>0</v>
      </c>
      <c r="M218" s="11">
        <f t="shared" si="44"/>
        <v>-156255.66</v>
      </c>
      <c r="N218" s="12">
        <v>0</v>
      </c>
      <c r="O218" s="11">
        <f t="shared" si="46"/>
        <v>0</v>
      </c>
    </row>
    <row r="219" spans="1:15" ht="36" outlineLevel="2">
      <c r="A219" s="10" t="s">
        <v>287</v>
      </c>
      <c r="B219" s="13" t="s">
        <v>288</v>
      </c>
      <c r="C219" s="14">
        <f>C220+C224+C227+C230+C234+C238+C242+C245+C248</f>
        <v>164900</v>
      </c>
      <c r="D219" s="14">
        <f t="shared" ref="D219:G219" si="54">D220+D224+D227+D230+D234+D238+D242+D245+D248</f>
        <v>86373300</v>
      </c>
      <c r="E219" s="14">
        <f t="shared" si="54"/>
        <v>101828934.42</v>
      </c>
      <c r="F219" s="14">
        <f t="shared" si="54"/>
        <v>0</v>
      </c>
      <c r="G219" s="14">
        <f t="shared" si="54"/>
        <v>0</v>
      </c>
      <c r="H219" s="12">
        <f t="shared" si="39"/>
        <v>0</v>
      </c>
      <c r="I219" s="11">
        <f t="shared" si="40"/>
        <v>-164900</v>
      </c>
      <c r="J219" s="12">
        <f t="shared" si="41"/>
        <v>0</v>
      </c>
      <c r="K219" s="11">
        <f t="shared" si="42"/>
        <v>-86373300</v>
      </c>
      <c r="L219" s="12">
        <f t="shared" si="43"/>
        <v>0</v>
      </c>
      <c r="M219" s="11">
        <f t="shared" si="44"/>
        <v>-101828934.42</v>
      </c>
      <c r="N219" s="12">
        <v>0</v>
      </c>
      <c r="O219" s="11">
        <f t="shared" si="46"/>
        <v>0</v>
      </c>
    </row>
    <row r="220" spans="1:15" ht="48" outlineLevel="3" collapsed="1">
      <c r="A220" s="10" t="s">
        <v>289</v>
      </c>
      <c r="B220" s="13" t="s">
        <v>290</v>
      </c>
      <c r="C220" s="14">
        <v>0</v>
      </c>
      <c r="D220" s="14">
        <v>1555500</v>
      </c>
      <c r="E220" s="14">
        <v>1555549.56</v>
      </c>
      <c r="F220" s="14">
        <v>0</v>
      </c>
      <c r="G220" s="14">
        <v>0</v>
      </c>
      <c r="H220" s="12">
        <v>0</v>
      </c>
      <c r="I220" s="11">
        <f t="shared" si="40"/>
        <v>0</v>
      </c>
      <c r="J220" s="12">
        <f t="shared" si="41"/>
        <v>0</v>
      </c>
      <c r="K220" s="11">
        <f t="shared" si="42"/>
        <v>-1555500</v>
      </c>
      <c r="L220" s="12">
        <f t="shared" si="43"/>
        <v>0</v>
      </c>
      <c r="M220" s="11">
        <f t="shared" si="44"/>
        <v>-1555549.56</v>
      </c>
      <c r="N220" s="12">
        <v>0</v>
      </c>
      <c r="O220" s="11">
        <f t="shared" si="46"/>
        <v>0</v>
      </c>
    </row>
    <row r="221" spans="1:15" ht="60" hidden="1" outlineLevel="4" collapsed="1">
      <c r="A221" s="10" t="s">
        <v>291</v>
      </c>
      <c r="B221" s="13" t="s">
        <v>292</v>
      </c>
      <c r="C221" s="14"/>
      <c r="D221" s="14">
        <v>1555500</v>
      </c>
      <c r="E221" s="14">
        <v>1555549.56</v>
      </c>
      <c r="F221" s="14">
        <v>0</v>
      </c>
      <c r="G221" s="14">
        <v>0</v>
      </c>
      <c r="H221" s="12" t="e">
        <f t="shared" si="39"/>
        <v>#DIV/0!</v>
      </c>
      <c r="I221" s="11">
        <f t="shared" si="40"/>
        <v>0</v>
      </c>
      <c r="J221" s="12">
        <f t="shared" si="41"/>
        <v>0</v>
      </c>
      <c r="K221" s="11">
        <f t="shared" si="42"/>
        <v>-1555500</v>
      </c>
      <c r="L221" s="12">
        <f t="shared" si="43"/>
        <v>0</v>
      </c>
      <c r="M221" s="11">
        <f t="shared" si="44"/>
        <v>-1555549.56</v>
      </c>
      <c r="N221" s="12" t="e">
        <f t="shared" si="45"/>
        <v>#DIV/0!</v>
      </c>
      <c r="O221" s="11">
        <f t="shared" si="46"/>
        <v>0</v>
      </c>
    </row>
    <row r="222" spans="1:15" ht="108" hidden="1" outlineLevel="7">
      <c r="A222" s="10" t="s">
        <v>291</v>
      </c>
      <c r="B222" s="13" t="s">
        <v>292</v>
      </c>
      <c r="C222" s="14" t="s">
        <v>293</v>
      </c>
      <c r="D222" s="14">
        <v>1555500</v>
      </c>
      <c r="E222" s="14">
        <v>0</v>
      </c>
      <c r="F222" s="14">
        <v>0</v>
      </c>
      <c r="G222" s="14">
        <v>0</v>
      </c>
      <c r="H222" s="12" t="e">
        <f t="shared" si="39"/>
        <v>#VALUE!</v>
      </c>
      <c r="I222" s="11" t="e">
        <f t="shared" si="40"/>
        <v>#VALUE!</v>
      </c>
      <c r="J222" s="12">
        <f t="shared" si="41"/>
        <v>0</v>
      </c>
      <c r="K222" s="11">
        <f t="shared" si="42"/>
        <v>-1555500</v>
      </c>
      <c r="L222" s="12" t="e">
        <f t="shared" si="43"/>
        <v>#DIV/0!</v>
      </c>
      <c r="M222" s="11">
        <f t="shared" si="44"/>
        <v>0</v>
      </c>
      <c r="N222" s="12" t="e">
        <f t="shared" si="45"/>
        <v>#DIV/0!</v>
      </c>
      <c r="O222" s="11">
        <f t="shared" si="46"/>
        <v>0</v>
      </c>
    </row>
    <row r="223" spans="1:15" ht="96" hidden="1" outlineLevel="7">
      <c r="A223" s="10" t="s">
        <v>291</v>
      </c>
      <c r="B223" s="13" t="s">
        <v>292</v>
      </c>
      <c r="C223" s="14" t="s">
        <v>294</v>
      </c>
      <c r="D223" s="14">
        <v>0</v>
      </c>
      <c r="E223" s="14">
        <v>1555549.56</v>
      </c>
      <c r="F223" s="14">
        <v>0</v>
      </c>
      <c r="G223" s="14">
        <v>0</v>
      </c>
      <c r="H223" s="12" t="e">
        <f t="shared" si="39"/>
        <v>#VALUE!</v>
      </c>
      <c r="I223" s="11" t="e">
        <f t="shared" si="40"/>
        <v>#VALUE!</v>
      </c>
      <c r="J223" s="12" t="e">
        <f t="shared" si="41"/>
        <v>#DIV/0!</v>
      </c>
      <c r="K223" s="11">
        <f t="shared" si="42"/>
        <v>0</v>
      </c>
      <c r="L223" s="12">
        <f t="shared" si="43"/>
        <v>0</v>
      </c>
      <c r="M223" s="11">
        <f t="shared" si="44"/>
        <v>-1555549.56</v>
      </c>
      <c r="N223" s="12" t="e">
        <f t="shared" si="45"/>
        <v>#DIV/0!</v>
      </c>
      <c r="O223" s="11">
        <f t="shared" si="46"/>
        <v>0</v>
      </c>
    </row>
    <row r="224" spans="1:15" ht="60" outlineLevel="3" collapsed="1">
      <c r="A224" s="10" t="s">
        <v>295</v>
      </c>
      <c r="B224" s="13" t="s">
        <v>296</v>
      </c>
      <c r="C224" s="14">
        <v>0</v>
      </c>
      <c r="D224" s="14">
        <v>0</v>
      </c>
      <c r="E224" s="14">
        <v>1568750</v>
      </c>
      <c r="F224" s="14">
        <v>0</v>
      </c>
      <c r="G224" s="14">
        <v>0</v>
      </c>
      <c r="H224" s="12">
        <v>0</v>
      </c>
      <c r="I224" s="11">
        <f t="shared" si="40"/>
        <v>0</v>
      </c>
      <c r="J224" s="12">
        <v>0</v>
      </c>
      <c r="K224" s="11">
        <f t="shared" si="42"/>
        <v>0</v>
      </c>
      <c r="L224" s="12">
        <f t="shared" si="43"/>
        <v>0</v>
      </c>
      <c r="M224" s="11">
        <f t="shared" si="44"/>
        <v>-1568750</v>
      </c>
      <c r="N224" s="12">
        <v>0</v>
      </c>
      <c r="O224" s="11">
        <f t="shared" si="46"/>
        <v>0</v>
      </c>
    </row>
    <row r="225" spans="1:15" ht="72" hidden="1" outlineLevel="4">
      <c r="A225" s="10" t="s">
        <v>297</v>
      </c>
      <c r="B225" s="13" t="s">
        <v>298</v>
      </c>
      <c r="C225" s="14"/>
      <c r="D225" s="14">
        <v>0</v>
      </c>
      <c r="E225" s="14">
        <v>1568750</v>
      </c>
      <c r="F225" s="14">
        <v>0</v>
      </c>
      <c r="G225" s="14">
        <v>0</v>
      </c>
      <c r="H225" s="12" t="e">
        <f t="shared" si="39"/>
        <v>#DIV/0!</v>
      </c>
      <c r="I225" s="11">
        <f t="shared" si="40"/>
        <v>0</v>
      </c>
      <c r="J225" s="12" t="e">
        <f t="shared" si="41"/>
        <v>#DIV/0!</v>
      </c>
      <c r="K225" s="11">
        <f t="shared" si="42"/>
        <v>0</v>
      </c>
      <c r="L225" s="12">
        <f t="shared" si="43"/>
        <v>0</v>
      </c>
      <c r="M225" s="11">
        <f t="shared" si="44"/>
        <v>-1568750</v>
      </c>
      <c r="N225" s="12" t="e">
        <f t="shared" si="45"/>
        <v>#DIV/0!</v>
      </c>
      <c r="O225" s="11">
        <f t="shared" si="46"/>
        <v>0</v>
      </c>
    </row>
    <row r="226" spans="1:15" ht="72" hidden="1" outlineLevel="7">
      <c r="A226" s="10" t="s">
        <v>297</v>
      </c>
      <c r="B226" s="13" t="s">
        <v>298</v>
      </c>
      <c r="C226" s="14"/>
      <c r="D226" s="14">
        <v>0</v>
      </c>
      <c r="E226" s="14">
        <v>1568750</v>
      </c>
      <c r="F226" s="14">
        <v>0</v>
      </c>
      <c r="G226" s="14">
        <v>0</v>
      </c>
      <c r="H226" s="12" t="e">
        <f t="shared" si="39"/>
        <v>#DIV/0!</v>
      </c>
      <c r="I226" s="11">
        <f t="shared" si="40"/>
        <v>0</v>
      </c>
      <c r="J226" s="12" t="e">
        <f t="shared" si="41"/>
        <v>#DIV/0!</v>
      </c>
      <c r="K226" s="11">
        <f t="shared" si="42"/>
        <v>0</v>
      </c>
      <c r="L226" s="12">
        <f t="shared" si="43"/>
        <v>0</v>
      </c>
      <c r="M226" s="11">
        <f t="shared" si="44"/>
        <v>-1568750</v>
      </c>
      <c r="N226" s="12" t="e">
        <f t="shared" si="45"/>
        <v>#DIV/0!</v>
      </c>
      <c r="O226" s="11">
        <f t="shared" si="46"/>
        <v>0</v>
      </c>
    </row>
    <row r="227" spans="1:15" ht="36" outlineLevel="3" collapsed="1">
      <c r="A227" s="10" t="s">
        <v>299</v>
      </c>
      <c r="B227" s="13" t="s">
        <v>300</v>
      </c>
      <c r="C227" s="14">
        <v>0</v>
      </c>
      <c r="D227" s="14">
        <v>0</v>
      </c>
      <c r="E227" s="14">
        <v>1656951</v>
      </c>
      <c r="F227" s="14">
        <v>0</v>
      </c>
      <c r="G227" s="14">
        <v>0</v>
      </c>
      <c r="H227" s="12">
        <v>0</v>
      </c>
      <c r="I227" s="11">
        <f t="shared" si="40"/>
        <v>0</v>
      </c>
      <c r="J227" s="12">
        <v>0</v>
      </c>
      <c r="K227" s="11">
        <f t="shared" si="42"/>
        <v>0</v>
      </c>
      <c r="L227" s="12">
        <f t="shared" si="43"/>
        <v>0</v>
      </c>
      <c r="M227" s="11">
        <f t="shared" si="44"/>
        <v>-1656951</v>
      </c>
      <c r="N227" s="12">
        <v>0</v>
      </c>
      <c r="O227" s="11">
        <f t="shared" si="46"/>
        <v>0</v>
      </c>
    </row>
    <row r="228" spans="1:15" ht="72" hidden="1" outlineLevel="4">
      <c r="A228" s="10" t="s">
        <v>302</v>
      </c>
      <c r="B228" s="13" t="s">
        <v>303</v>
      </c>
      <c r="C228" s="14" t="s">
        <v>301</v>
      </c>
      <c r="D228" s="14">
        <v>0</v>
      </c>
      <c r="E228" s="14">
        <v>1656951</v>
      </c>
      <c r="F228" s="14">
        <v>0</v>
      </c>
      <c r="G228" s="14">
        <v>0</v>
      </c>
      <c r="H228" s="12" t="e">
        <f t="shared" si="39"/>
        <v>#VALUE!</v>
      </c>
      <c r="I228" s="11" t="e">
        <f t="shared" si="40"/>
        <v>#VALUE!</v>
      </c>
      <c r="J228" s="12" t="e">
        <f t="shared" si="41"/>
        <v>#DIV/0!</v>
      </c>
      <c r="K228" s="11">
        <f t="shared" si="42"/>
        <v>0</v>
      </c>
      <c r="L228" s="12">
        <f t="shared" si="43"/>
        <v>0</v>
      </c>
      <c r="M228" s="11">
        <f t="shared" si="44"/>
        <v>-1656951</v>
      </c>
      <c r="N228" s="12" t="e">
        <f t="shared" si="45"/>
        <v>#DIV/0!</v>
      </c>
      <c r="O228" s="11">
        <f t="shared" si="46"/>
        <v>0</v>
      </c>
    </row>
    <row r="229" spans="1:15" ht="72" hidden="1" outlineLevel="7">
      <c r="A229" s="10" t="s">
        <v>302</v>
      </c>
      <c r="B229" s="13" t="s">
        <v>303</v>
      </c>
      <c r="C229" s="14" t="s">
        <v>301</v>
      </c>
      <c r="D229" s="14">
        <v>0</v>
      </c>
      <c r="E229" s="14">
        <v>1656951</v>
      </c>
      <c r="F229" s="14">
        <v>0</v>
      </c>
      <c r="G229" s="14">
        <v>0</v>
      </c>
      <c r="H229" s="12" t="e">
        <f t="shared" si="39"/>
        <v>#VALUE!</v>
      </c>
      <c r="I229" s="11" t="e">
        <f t="shared" si="40"/>
        <v>#VALUE!</v>
      </c>
      <c r="J229" s="12" t="e">
        <f t="shared" si="41"/>
        <v>#DIV/0!</v>
      </c>
      <c r="K229" s="11">
        <f t="shared" si="42"/>
        <v>0</v>
      </c>
      <c r="L229" s="12">
        <f t="shared" si="43"/>
        <v>0</v>
      </c>
      <c r="M229" s="11">
        <f t="shared" si="44"/>
        <v>-1656951</v>
      </c>
      <c r="N229" s="12" t="e">
        <f t="shared" si="45"/>
        <v>#DIV/0!</v>
      </c>
      <c r="O229" s="11">
        <f t="shared" si="46"/>
        <v>0</v>
      </c>
    </row>
    <row r="230" spans="1:15" ht="24" outlineLevel="3" collapsed="1">
      <c r="A230" s="10" t="s">
        <v>304</v>
      </c>
      <c r="B230" s="13" t="s">
        <v>305</v>
      </c>
      <c r="C230" s="14">
        <v>0</v>
      </c>
      <c r="D230" s="14">
        <v>0</v>
      </c>
      <c r="E230" s="14">
        <v>250000</v>
      </c>
      <c r="F230" s="14">
        <v>0</v>
      </c>
      <c r="G230" s="14">
        <v>0</v>
      </c>
      <c r="H230" s="12">
        <v>0</v>
      </c>
      <c r="I230" s="11">
        <f t="shared" si="40"/>
        <v>0</v>
      </c>
      <c r="J230" s="12">
        <v>0</v>
      </c>
      <c r="K230" s="11">
        <f t="shared" si="42"/>
        <v>0</v>
      </c>
      <c r="L230" s="12">
        <f t="shared" si="43"/>
        <v>0</v>
      </c>
      <c r="M230" s="11">
        <f t="shared" si="44"/>
        <v>-250000</v>
      </c>
      <c r="N230" s="12">
        <v>0</v>
      </c>
      <c r="O230" s="11">
        <f t="shared" si="46"/>
        <v>0</v>
      </c>
    </row>
    <row r="231" spans="1:15" ht="36" hidden="1" outlineLevel="4">
      <c r="A231" s="10" t="s">
        <v>306</v>
      </c>
      <c r="B231" s="13" t="s">
        <v>307</v>
      </c>
      <c r="C231" s="14"/>
      <c r="D231" s="14">
        <v>0</v>
      </c>
      <c r="E231" s="14">
        <v>250000</v>
      </c>
      <c r="F231" s="14">
        <v>0</v>
      </c>
      <c r="G231" s="14">
        <v>0</v>
      </c>
      <c r="H231" s="12" t="e">
        <f t="shared" si="39"/>
        <v>#DIV/0!</v>
      </c>
      <c r="I231" s="11">
        <f t="shared" si="40"/>
        <v>0</v>
      </c>
      <c r="J231" s="12" t="e">
        <f t="shared" si="41"/>
        <v>#DIV/0!</v>
      </c>
      <c r="K231" s="11">
        <f t="shared" si="42"/>
        <v>0</v>
      </c>
      <c r="L231" s="12">
        <f t="shared" si="43"/>
        <v>0</v>
      </c>
      <c r="M231" s="11">
        <f t="shared" si="44"/>
        <v>-250000</v>
      </c>
      <c r="N231" s="12" t="e">
        <f t="shared" si="45"/>
        <v>#DIV/0!</v>
      </c>
      <c r="O231" s="11">
        <f t="shared" si="46"/>
        <v>0</v>
      </c>
    </row>
    <row r="232" spans="1:15" ht="36" hidden="1" outlineLevel="7">
      <c r="A232" s="10" t="s">
        <v>306</v>
      </c>
      <c r="B232" s="13" t="s">
        <v>307</v>
      </c>
      <c r="C232" s="14"/>
      <c r="D232" s="14">
        <v>0</v>
      </c>
      <c r="E232" s="14">
        <v>50000</v>
      </c>
      <c r="F232" s="14">
        <v>0</v>
      </c>
      <c r="G232" s="14">
        <v>0</v>
      </c>
      <c r="H232" s="12" t="e">
        <f t="shared" si="39"/>
        <v>#DIV/0!</v>
      </c>
      <c r="I232" s="11">
        <f t="shared" si="40"/>
        <v>0</v>
      </c>
      <c r="J232" s="12" t="e">
        <f t="shared" si="41"/>
        <v>#DIV/0!</v>
      </c>
      <c r="K232" s="11">
        <f t="shared" si="42"/>
        <v>0</v>
      </c>
      <c r="L232" s="12">
        <f t="shared" si="43"/>
        <v>0</v>
      </c>
      <c r="M232" s="11">
        <f t="shared" si="44"/>
        <v>-50000</v>
      </c>
      <c r="N232" s="12" t="e">
        <f t="shared" si="45"/>
        <v>#DIV/0!</v>
      </c>
      <c r="O232" s="11">
        <f t="shared" si="46"/>
        <v>0</v>
      </c>
    </row>
    <row r="233" spans="1:15" ht="36" hidden="1" outlineLevel="7">
      <c r="A233" s="10" t="s">
        <v>306</v>
      </c>
      <c r="B233" s="13" t="s">
        <v>307</v>
      </c>
      <c r="C233" s="14"/>
      <c r="D233" s="14">
        <v>0</v>
      </c>
      <c r="E233" s="14">
        <v>200000</v>
      </c>
      <c r="F233" s="14">
        <v>0</v>
      </c>
      <c r="G233" s="14">
        <v>0</v>
      </c>
      <c r="H233" s="12" t="e">
        <f t="shared" si="39"/>
        <v>#DIV/0!</v>
      </c>
      <c r="I233" s="11">
        <f t="shared" si="40"/>
        <v>0</v>
      </c>
      <c r="J233" s="12" t="e">
        <f t="shared" si="41"/>
        <v>#DIV/0!</v>
      </c>
      <c r="K233" s="11">
        <f t="shared" si="42"/>
        <v>0</v>
      </c>
      <c r="L233" s="12">
        <f t="shared" si="43"/>
        <v>0</v>
      </c>
      <c r="M233" s="11">
        <f t="shared" si="44"/>
        <v>-200000</v>
      </c>
      <c r="N233" s="12" t="e">
        <f t="shared" si="45"/>
        <v>#DIV/0!</v>
      </c>
      <c r="O233" s="11">
        <f t="shared" si="46"/>
        <v>0</v>
      </c>
    </row>
    <row r="234" spans="1:15" ht="36" outlineLevel="3" collapsed="1">
      <c r="A234" s="10" t="s">
        <v>308</v>
      </c>
      <c r="B234" s="13" t="s">
        <v>309</v>
      </c>
      <c r="C234" s="14">
        <v>0</v>
      </c>
      <c r="D234" s="14">
        <v>3939000</v>
      </c>
      <c r="E234" s="14">
        <v>3939008.53</v>
      </c>
      <c r="F234" s="14">
        <v>0</v>
      </c>
      <c r="G234" s="14">
        <v>0</v>
      </c>
      <c r="H234" s="12">
        <v>0</v>
      </c>
      <c r="I234" s="11">
        <f t="shared" si="40"/>
        <v>0</v>
      </c>
      <c r="J234" s="12">
        <f t="shared" si="41"/>
        <v>0</v>
      </c>
      <c r="K234" s="11">
        <f t="shared" si="42"/>
        <v>-3939000</v>
      </c>
      <c r="L234" s="12">
        <f t="shared" si="43"/>
        <v>0</v>
      </c>
      <c r="M234" s="11">
        <f t="shared" si="44"/>
        <v>-3939008.53</v>
      </c>
      <c r="N234" s="12">
        <v>0</v>
      </c>
      <c r="O234" s="11">
        <f t="shared" si="46"/>
        <v>0</v>
      </c>
    </row>
    <row r="235" spans="1:15" ht="48" hidden="1" outlineLevel="4" collapsed="1">
      <c r="A235" s="10" t="s">
        <v>310</v>
      </c>
      <c r="B235" s="13" t="s">
        <v>311</v>
      </c>
      <c r="C235" s="14"/>
      <c r="D235" s="14">
        <v>3939000</v>
      </c>
      <c r="E235" s="14">
        <v>3939008.53</v>
      </c>
      <c r="F235" s="14">
        <v>0</v>
      </c>
      <c r="G235" s="14">
        <v>0</v>
      </c>
      <c r="H235" s="12" t="e">
        <f t="shared" si="39"/>
        <v>#DIV/0!</v>
      </c>
      <c r="I235" s="11">
        <f t="shared" si="40"/>
        <v>0</v>
      </c>
      <c r="J235" s="12">
        <f t="shared" si="41"/>
        <v>0</v>
      </c>
      <c r="K235" s="11">
        <f t="shared" si="42"/>
        <v>-3939000</v>
      </c>
      <c r="L235" s="12">
        <f t="shared" si="43"/>
        <v>0</v>
      </c>
      <c r="M235" s="11">
        <f t="shared" si="44"/>
        <v>-3939008.53</v>
      </c>
      <c r="N235" s="12" t="e">
        <f t="shared" si="45"/>
        <v>#DIV/0!</v>
      </c>
      <c r="O235" s="11">
        <f t="shared" si="46"/>
        <v>0</v>
      </c>
    </row>
    <row r="236" spans="1:15" ht="48" hidden="1" outlineLevel="7">
      <c r="A236" s="10" t="s">
        <v>310</v>
      </c>
      <c r="B236" s="13" t="s">
        <v>311</v>
      </c>
      <c r="C236" s="14"/>
      <c r="D236" s="14">
        <v>0</v>
      </c>
      <c r="E236" s="14">
        <v>3939008.53</v>
      </c>
      <c r="F236" s="14">
        <v>0</v>
      </c>
      <c r="G236" s="14">
        <v>0</v>
      </c>
      <c r="H236" s="12" t="e">
        <f t="shared" si="39"/>
        <v>#DIV/0!</v>
      </c>
      <c r="I236" s="11">
        <f t="shared" si="40"/>
        <v>0</v>
      </c>
      <c r="J236" s="12" t="e">
        <f t="shared" si="41"/>
        <v>#DIV/0!</v>
      </c>
      <c r="K236" s="11">
        <f t="shared" si="42"/>
        <v>0</v>
      </c>
      <c r="L236" s="12">
        <f t="shared" si="43"/>
        <v>0</v>
      </c>
      <c r="M236" s="11">
        <f t="shared" si="44"/>
        <v>-3939008.53</v>
      </c>
      <c r="N236" s="12" t="e">
        <f t="shared" si="45"/>
        <v>#DIV/0!</v>
      </c>
      <c r="O236" s="11">
        <f t="shared" si="46"/>
        <v>0</v>
      </c>
    </row>
    <row r="237" spans="1:15" ht="48" hidden="1" outlineLevel="7">
      <c r="A237" s="10" t="s">
        <v>310</v>
      </c>
      <c r="B237" s="13" t="s">
        <v>311</v>
      </c>
      <c r="C237" s="14"/>
      <c r="D237" s="14">
        <v>3939000</v>
      </c>
      <c r="E237" s="14">
        <v>0</v>
      </c>
      <c r="F237" s="14">
        <v>0</v>
      </c>
      <c r="G237" s="14">
        <v>0</v>
      </c>
      <c r="H237" s="12" t="e">
        <f t="shared" si="39"/>
        <v>#DIV/0!</v>
      </c>
      <c r="I237" s="11">
        <f t="shared" si="40"/>
        <v>0</v>
      </c>
      <c r="J237" s="12">
        <f t="shared" si="41"/>
        <v>0</v>
      </c>
      <c r="K237" s="11">
        <f t="shared" si="42"/>
        <v>-3939000</v>
      </c>
      <c r="L237" s="12" t="e">
        <f t="shared" si="43"/>
        <v>#DIV/0!</v>
      </c>
      <c r="M237" s="11">
        <f t="shared" si="44"/>
        <v>0</v>
      </c>
      <c r="N237" s="12" t="e">
        <f t="shared" si="45"/>
        <v>#DIV/0!</v>
      </c>
      <c r="O237" s="11">
        <f t="shared" si="46"/>
        <v>0</v>
      </c>
    </row>
    <row r="238" spans="1:15" ht="36" outlineLevel="3">
      <c r="A238" s="10" t="s">
        <v>312</v>
      </c>
      <c r="B238" s="13" t="s">
        <v>313</v>
      </c>
      <c r="C238" s="14">
        <f>C239</f>
        <v>0</v>
      </c>
      <c r="D238" s="14">
        <f t="shared" ref="D238:G238" si="55">D239</f>
        <v>10199400</v>
      </c>
      <c r="E238" s="14">
        <f t="shared" si="55"/>
        <v>10199431.719999999</v>
      </c>
      <c r="F238" s="14">
        <f t="shared" si="55"/>
        <v>0</v>
      </c>
      <c r="G238" s="14">
        <f t="shared" si="55"/>
        <v>0</v>
      </c>
      <c r="H238" s="12">
        <v>0</v>
      </c>
      <c r="I238" s="11">
        <f t="shared" si="40"/>
        <v>0</v>
      </c>
      <c r="J238" s="12">
        <f t="shared" si="41"/>
        <v>0</v>
      </c>
      <c r="K238" s="11">
        <f t="shared" si="42"/>
        <v>-10199400</v>
      </c>
      <c r="L238" s="12">
        <f t="shared" si="43"/>
        <v>0</v>
      </c>
      <c r="M238" s="11">
        <f t="shared" si="44"/>
        <v>-10199431.719999999</v>
      </c>
      <c r="N238" s="12">
        <v>0</v>
      </c>
      <c r="O238" s="11">
        <f t="shared" si="46"/>
        <v>0</v>
      </c>
    </row>
    <row r="239" spans="1:15" ht="36" outlineLevel="4">
      <c r="A239" s="10" t="s">
        <v>314</v>
      </c>
      <c r="B239" s="13" t="s">
        <v>315</v>
      </c>
      <c r="C239" s="14">
        <f>C240+C241</f>
        <v>0</v>
      </c>
      <c r="D239" s="14">
        <f t="shared" ref="D239:G239" si="56">D240+D241</f>
        <v>10199400</v>
      </c>
      <c r="E239" s="14">
        <f t="shared" si="56"/>
        <v>10199431.719999999</v>
      </c>
      <c r="F239" s="14">
        <f t="shared" si="56"/>
        <v>0</v>
      </c>
      <c r="G239" s="14">
        <f t="shared" si="56"/>
        <v>0</v>
      </c>
      <c r="H239" s="12">
        <v>0</v>
      </c>
      <c r="I239" s="11">
        <f t="shared" si="40"/>
        <v>0</v>
      </c>
      <c r="J239" s="12">
        <f t="shared" si="41"/>
        <v>0</v>
      </c>
      <c r="K239" s="11">
        <f t="shared" si="42"/>
        <v>-10199400</v>
      </c>
      <c r="L239" s="12">
        <f t="shared" si="43"/>
        <v>0</v>
      </c>
      <c r="M239" s="11">
        <f t="shared" si="44"/>
        <v>-10199431.719999999</v>
      </c>
      <c r="N239" s="12">
        <v>0</v>
      </c>
      <c r="O239" s="11">
        <f t="shared" si="46"/>
        <v>0</v>
      </c>
    </row>
    <row r="240" spans="1:15" ht="48" outlineLevel="7">
      <c r="A240" s="10"/>
      <c r="B240" s="13" t="s">
        <v>432</v>
      </c>
      <c r="C240" s="14">
        <v>0</v>
      </c>
      <c r="D240" s="14">
        <v>8438900</v>
      </c>
      <c r="E240" s="14">
        <v>8438899.6099999994</v>
      </c>
      <c r="F240" s="14">
        <v>0</v>
      </c>
      <c r="G240" s="14">
        <v>0</v>
      </c>
      <c r="H240" s="12">
        <v>0</v>
      </c>
      <c r="I240" s="11">
        <f t="shared" si="40"/>
        <v>0</v>
      </c>
      <c r="J240" s="12">
        <f t="shared" si="41"/>
        <v>0</v>
      </c>
      <c r="K240" s="11">
        <f t="shared" si="42"/>
        <v>-8438900</v>
      </c>
      <c r="L240" s="12">
        <f t="shared" si="43"/>
        <v>0</v>
      </c>
      <c r="M240" s="11">
        <f t="shared" si="44"/>
        <v>-8438899.6099999994</v>
      </c>
      <c r="N240" s="12">
        <v>0</v>
      </c>
      <c r="O240" s="11">
        <f t="shared" si="46"/>
        <v>0</v>
      </c>
    </row>
    <row r="241" spans="1:15" ht="48" outlineLevel="7">
      <c r="A241" s="10"/>
      <c r="B241" s="13" t="s">
        <v>433</v>
      </c>
      <c r="C241" s="14">
        <v>0</v>
      </c>
      <c r="D241" s="14">
        <v>1760500</v>
      </c>
      <c r="E241" s="14">
        <v>1760532.11</v>
      </c>
      <c r="F241" s="14">
        <v>0</v>
      </c>
      <c r="G241" s="14">
        <v>0</v>
      </c>
      <c r="H241" s="12">
        <v>0</v>
      </c>
      <c r="I241" s="11">
        <f t="shared" si="40"/>
        <v>0</v>
      </c>
      <c r="J241" s="12">
        <f t="shared" si="41"/>
        <v>0</v>
      </c>
      <c r="K241" s="11">
        <f t="shared" si="42"/>
        <v>-1760500</v>
      </c>
      <c r="L241" s="12">
        <f t="shared" si="43"/>
        <v>0</v>
      </c>
      <c r="M241" s="11">
        <f t="shared" si="44"/>
        <v>-1760532.11</v>
      </c>
      <c r="N241" s="12">
        <v>0</v>
      </c>
      <c r="O241" s="11">
        <f t="shared" si="46"/>
        <v>0</v>
      </c>
    </row>
    <row r="242" spans="1:15" ht="48" outlineLevel="3">
      <c r="A242" s="10" t="s">
        <v>316</v>
      </c>
      <c r="B242" s="13" t="s">
        <v>317</v>
      </c>
      <c r="C242" s="14">
        <f>C243</f>
        <v>0</v>
      </c>
      <c r="D242" s="14">
        <f t="shared" ref="D242:G242" si="57">D243</f>
        <v>4135800</v>
      </c>
      <c r="E242" s="14">
        <f t="shared" si="57"/>
        <v>4135800</v>
      </c>
      <c r="F242" s="14">
        <f t="shared" si="57"/>
        <v>0</v>
      </c>
      <c r="G242" s="14">
        <f t="shared" si="57"/>
        <v>0</v>
      </c>
      <c r="H242" s="12">
        <v>0</v>
      </c>
      <c r="I242" s="11">
        <f t="shared" si="40"/>
        <v>0</v>
      </c>
      <c r="J242" s="12">
        <f t="shared" si="41"/>
        <v>0</v>
      </c>
      <c r="K242" s="11">
        <f t="shared" si="42"/>
        <v>-4135800</v>
      </c>
      <c r="L242" s="12">
        <f t="shared" si="43"/>
        <v>0</v>
      </c>
      <c r="M242" s="11">
        <f t="shared" si="44"/>
        <v>-4135800</v>
      </c>
      <c r="N242" s="12">
        <v>0</v>
      </c>
      <c r="O242" s="11">
        <f t="shared" si="46"/>
        <v>0</v>
      </c>
    </row>
    <row r="243" spans="1:15" ht="48" outlineLevel="4">
      <c r="A243" s="10" t="s">
        <v>318</v>
      </c>
      <c r="B243" s="13" t="s">
        <v>319</v>
      </c>
      <c r="C243" s="14">
        <f>C244</f>
        <v>0</v>
      </c>
      <c r="D243" s="14">
        <f t="shared" ref="D243:G243" si="58">D244</f>
        <v>4135800</v>
      </c>
      <c r="E243" s="14">
        <f t="shared" si="58"/>
        <v>4135800</v>
      </c>
      <c r="F243" s="14">
        <f t="shared" si="58"/>
        <v>0</v>
      </c>
      <c r="G243" s="14">
        <f t="shared" si="58"/>
        <v>0</v>
      </c>
      <c r="H243" s="12">
        <v>0</v>
      </c>
      <c r="I243" s="11">
        <f t="shared" si="40"/>
        <v>0</v>
      </c>
      <c r="J243" s="12">
        <f t="shared" si="41"/>
        <v>0</v>
      </c>
      <c r="K243" s="11">
        <f t="shared" si="42"/>
        <v>-4135800</v>
      </c>
      <c r="L243" s="12">
        <f t="shared" si="43"/>
        <v>0</v>
      </c>
      <c r="M243" s="11">
        <f t="shared" si="44"/>
        <v>-4135800</v>
      </c>
      <c r="N243" s="12">
        <v>0</v>
      </c>
      <c r="O243" s="11">
        <f t="shared" si="46"/>
        <v>0</v>
      </c>
    </row>
    <row r="244" spans="1:15" ht="36" outlineLevel="7">
      <c r="A244" s="10"/>
      <c r="B244" s="13" t="s">
        <v>434</v>
      </c>
      <c r="C244" s="14">
        <v>0</v>
      </c>
      <c r="D244" s="14">
        <v>4135800</v>
      </c>
      <c r="E244" s="14">
        <v>4135800</v>
      </c>
      <c r="F244" s="14">
        <v>0</v>
      </c>
      <c r="G244" s="14">
        <v>0</v>
      </c>
      <c r="H244" s="12">
        <v>0</v>
      </c>
      <c r="I244" s="11">
        <f t="shared" si="40"/>
        <v>0</v>
      </c>
      <c r="J244" s="12">
        <f t="shared" si="41"/>
        <v>0</v>
      </c>
      <c r="K244" s="11">
        <f t="shared" si="42"/>
        <v>-4135800</v>
      </c>
      <c r="L244" s="12">
        <f t="shared" si="43"/>
        <v>0</v>
      </c>
      <c r="M244" s="11">
        <f t="shared" si="44"/>
        <v>-4135800</v>
      </c>
      <c r="N244" s="12">
        <v>0</v>
      </c>
      <c r="O244" s="11">
        <f t="shared" si="46"/>
        <v>0</v>
      </c>
    </row>
    <row r="245" spans="1:15" ht="72" outlineLevel="3">
      <c r="A245" s="10" t="s">
        <v>320</v>
      </c>
      <c r="B245" s="13" t="s">
        <v>321</v>
      </c>
      <c r="C245" s="14">
        <f>C246</f>
        <v>0</v>
      </c>
      <c r="D245" s="14">
        <f t="shared" ref="D245:G245" si="59">D246</f>
        <v>17727800</v>
      </c>
      <c r="E245" s="14">
        <f t="shared" si="59"/>
        <v>17727777.48</v>
      </c>
      <c r="F245" s="14">
        <f t="shared" si="59"/>
        <v>0</v>
      </c>
      <c r="G245" s="14">
        <f t="shared" si="59"/>
        <v>0</v>
      </c>
      <c r="H245" s="12">
        <v>0</v>
      </c>
      <c r="I245" s="11">
        <f t="shared" si="40"/>
        <v>0</v>
      </c>
      <c r="J245" s="12">
        <f t="shared" si="41"/>
        <v>0</v>
      </c>
      <c r="K245" s="11">
        <f t="shared" si="42"/>
        <v>-17727800</v>
      </c>
      <c r="L245" s="12">
        <f t="shared" si="43"/>
        <v>0</v>
      </c>
      <c r="M245" s="11">
        <f t="shared" si="44"/>
        <v>-17727777.48</v>
      </c>
      <c r="N245" s="12">
        <v>0</v>
      </c>
      <c r="O245" s="11">
        <f t="shared" si="46"/>
        <v>0</v>
      </c>
    </row>
    <row r="246" spans="1:15" ht="84" outlineLevel="4">
      <c r="A246" s="10" t="s">
        <v>322</v>
      </c>
      <c r="B246" s="13" t="s">
        <v>323</v>
      </c>
      <c r="C246" s="14">
        <f>C247</f>
        <v>0</v>
      </c>
      <c r="D246" s="14">
        <f t="shared" ref="D246:G246" si="60">D247</f>
        <v>17727800</v>
      </c>
      <c r="E246" s="14">
        <f t="shared" si="60"/>
        <v>17727777.48</v>
      </c>
      <c r="F246" s="14">
        <f t="shared" si="60"/>
        <v>0</v>
      </c>
      <c r="G246" s="14">
        <f t="shared" si="60"/>
        <v>0</v>
      </c>
      <c r="H246" s="12">
        <v>0</v>
      </c>
      <c r="I246" s="11">
        <f t="shared" si="40"/>
        <v>0</v>
      </c>
      <c r="J246" s="12">
        <f t="shared" si="41"/>
        <v>0</v>
      </c>
      <c r="K246" s="11">
        <f t="shared" si="42"/>
        <v>-17727800</v>
      </c>
      <c r="L246" s="12">
        <f t="shared" si="43"/>
        <v>0</v>
      </c>
      <c r="M246" s="11">
        <f t="shared" si="44"/>
        <v>-17727777.48</v>
      </c>
      <c r="N246" s="12">
        <v>0</v>
      </c>
      <c r="O246" s="11">
        <f t="shared" si="46"/>
        <v>0</v>
      </c>
    </row>
    <row r="247" spans="1:15" ht="96" outlineLevel="7">
      <c r="A247" s="10"/>
      <c r="B247" s="13" t="s">
        <v>435</v>
      </c>
      <c r="C247" s="14">
        <v>0</v>
      </c>
      <c r="D247" s="14">
        <v>17727800</v>
      </c>
      <c r="E247" s="14">
        <v>17727777.48</v>
      </c>
      <c r="F247" s="14">
        <v>0</v>
      </c>
      <c r="G247" s="14">
        <v>0</v>
      </c>
      <c r="H247" s="12">
        <v>0</v>
      </c>
      <c r="I247" s="11">
        <f t="shared" si="40"/>
        <v>0</v>
      </c>
      <c r="J247" s="12">
        <f t="shared" si="41"/>
        <v>0</v>
      </c>
      <c r="K247" s="11">
        <f t="shared" si="42"/>
        <v>-17727800</v>
      </c>
      <c r="L247" s="12">
        <f t="shared" si="43"/>
        <v>0</v>
      </c>
      <c r="M247" s="11">
        <f t="shared" si="44"/>
        <v>-17727777.48</v>
      </c>
      <c r="N247" s="12">
        <v>0</v>
      </c>
      <c r="O247" s="11">
        <f t="shared" si="46"/>
        <v>0</v>
      </c>
    </row>
    <row r="248" spans="1:15" outlineLevel="3">
      <c r="A248" s="10" t="s">
        <v>324</v>
      </c>
      <c r="B248" s="13" t="s">
        <v>325</v>
      </c>
      <c r="C248" s="14">
        <f>C249</f>
        <v>164900</v>
      </c>
      <c r="D248" s="14">
        <f t="shared" ref="D248:G248" si="61">D249</f>
        <v>48815800</v>
      </c>
      <c r="E248" s="14">
        <f t="shared" si="61"/>
        <v>60795666.130000003</v>
      </c>
      <c r="F248" s="14">
        <f t="shared" si="61"/>
        <v>0</v>
      </c>
      <c r="G248" s="14">
        <f t="shared" si="61"/>
        <v>0</v>
      </c>
      <c r="H248" s="12">
        <f t="shared" si="39"/>
        <v>0</v>
      </c>
      <c r="I248" s="11">
        <f t="shared" si="40"/>
        <v>-164900</v>
      </c>
      <c r="J248" s="12">
        <f t="shared" si="41"/>
        <v>0</v>
      </c>
      <c r="K248" s="11">
        <f t="shared" si="42"/>
        <v>-48815800</v>
      </c>
      <c r="L248" s="12">
        <f t="shared" si="43"/>
        <v>0</v>
      </c>
      <c r="M248" s="11">
        <f t="shared" si="44"/>
        <v>-60795666.130000003</v>
      </c>
      <c r="N248" s="12">
        <v>0</v>
      </c>
      <c r="O248" s="11">
        <f t="shared" si="46"/>
        <v>0</v>
      </c>
    </row>
    <row r="249" spans="1:15" ht="24" outlineLevel="4">
      <c r="A249" s="10" t="s">
        <v>326</v>
      </c>
      <c r="B249" s="13" t="s">
        <v>327</v>
      </c>
      <c r="C249" s="14">
        <f>C250+C251+C252+C253+C254+C255+C256+C257+C258</f>
        <v>164900</v>
      </c>
      <c r="D249" s="14">
        <f t="shared" ref="D249:G249" si="62">D250+D251+D252+D253+D254+D255+D256+D257+D258</f>
        <v>48815800</v>
      </c>
      <c r="E249" s="14">
        <f t="shared" si="62"/>
        <v>60795666.130000003</v>
      </c>
      <c r="F249" s="14">
        <f t="shared" si="62"/>
        <v>0</v>
      </c>
      <c r="G249" s="14">
        <f t="shared" si="62"/>
        <v>0</v>
      </c>
      <c r="H249" s="12">
        <f t="shared" si="39"/>
        <v>0</v>
      </c>
      <c r="I249" s="11">
        <f t="shared" si="40"/>
        <v>-164900</v>
      </c>
      <c r="J249" s="12">
        <f t="shared" si="41"/>
        <v>0</v>
      </c>
      <c r="K249" s="11">
        <f t="shared" si="42"/>
        <v>-48815800</v>
      </c>
      <c r="L249" s="12">
        <f t="shared" si="43"/>
        <v>0</v>
      </c>
      <c r="M249" s="11">
        <f t="shared" si="44"/>
        <v>-60795666.130000003</v>
      </c>
      <c r="N249" s="12">
        <v>0</v>
      </c>
      <c r="O249" s="11">
        <f t="shared" si="46"/>
        <v>0</v>
      </c>
    </row>
    <row r="250" spans="1:15" ht="36" outlineLevel="7">
      <c r="A250" s="10"/>
      <c r="B250" s="13" t="s">
        <v>328</v>
      </c>
      <c r="C250" s="14">
        <v>94500</v>
      </c>
      <c r="D250" s="14">
        <v>76900</v>
      </c>
      <c r="E250" s="14">
        <v>76900</v>
      </c>
      <c r="F250" s="14">
        <v>0</v>
      </c>
      <c r="G250" s="14">
        <v>0</v>
      </c>
      <c r="H250" s="12">
        <f t="shared" si="39"/>
        <v>0</v>
      </c>
      <c r="I250" s="11">
        <f t="shared" si="40"/>
        <v>-94500</v>
      </c>
      <c r="J250" s="12">
        <f t="shared" si="41"/>
        <v>0</v>
      </c>
      <c r="K250" s="11">
        <f t="shared" si="42"/>
        <v>-76900</v>
      </c>
      <c r="L250" s="12">
        <f t="shared" si="43"/>
        <v>0</v>
      </c>
      <c r="M250" s="11">
        <f t="shared" si="44"/>
        <v>-76900</v>
      </c>
      <c r="N250" s="12">
        <v>0</v>
      </c>
      <c r="O250" s="11">
        <f t="shared" si="46"/>
        <v>0</v>
      </c>
    </row>
    <row r="251" spans="1:15" ht="24" outlineLevel="7">
      <c r="A251" s="10"/>
      <c r="B251" s="13" t="s">
        <v>329</v>
      </c>
      <c r="C251" s="14">
        <v>0</v>
      </c>
      <c r="D251" s="14">
        <v>0</v>
      </c>
      <c r="E251" s="14">
        <v>6000000</v>
      </c>
      <c r="F251" s="14">
        <v>0</v>
      </c>
      <c r="G251" s="14">
        <v>0</v>
      </c>
      <c r="H251" s="12">
        <v>0</v>
      </c>
      <c r="I251" s="11">
        <f t="shared" si="40"/>
        <v>0</v>
      </c>
      <c r="J251" s="12">
        <v>0</v>
      </c>
      <c r="K251" s="11">
        <f t="shared" si="42"/>
        <v>0</v>
      </c>
      <c r="L251" s="12">
        <f t="shared" si="43"/>
        <v>0</v>
      </c>
      <c r="M251" s="11">
        <f t="shared" si="44"/>
        <v>-6000000</v>
      </c>
      <c r="N251" s="12">
        <v>0</v>
      </c>
      <c r="O251" s="11">
        <f t="shared" si="46"/>
        <v>0</v>
      </c>
    </row>
    <row r="252" spans="1:15" ht="36" outlineLevel="7">
      <c r="A252" s="10"/>
      <c r="B252" s="13" t="s">
        <v>330</v>
      </c>
      <c r="C252" s="14">
        <v>70400</v>
      </c>
      <c r="D252" s="14">
        <v>70400</v>
      </c>
      <c r="E252" s="14">
        <v>70400</v>
      </c>
      <c r="F252" s="14">
        <v>0</v>
      </c>
      <c r="G252" s="14">
        <v>0</v>
      </c>
      <c r="H252" s="12">
        <f t="shared" si="39"/>
        <v>0</v>
      </c>
      <c r="I252" s="11">
        <f t="shared" si="40"/>
        <v>-70400</v>
      </c>
      <c r="J252" s="12">
        <f t="shared" si="41"/>
        <v>0</v>
      </c>
      <c r="K252" s="11">
        <f t="shared" si="42"/>
        <v>-70400</v>
      </c>
      <c r="L252" s="12">
        <f t="shared" si="43"/>
        <v>0</v>
      </c>
      <c r="M252" s="11">
        <f t="shared" si="44"/>
        <v>-70400</v>
      </c>
      <c r="N252" s="12">
        <v>0</v>
      </c>
      <c r="O252" s="11">
        <f t="shared" si="46"/>
        <v>0</v>
      </c>
    </row>
    <row r="253" spans="1:15" ht="36" outlineLevel="7">
      <c r="A253" s="10"/>
      <c r="B253" s="13" t="s">
        <v>331</v>
      </c>
      <c r="C253" s="14">
        <v>0</v>
      </c>
      <c r="D253" s="14">
        <v>32025800</v>
      </c>
      <c r="E253" s="14">
        <v>33026920.09</v>
      </c>
      <c r="F253" s="14">
        <v>0</v>
      </c>
      <c r="G253" s="14">
        <v>0</v>
      </c>
      <c r="H253" s="12">
        <v>0</v>
      </c>
      <c r="I253" s="11">
        <f t="shared" si="40"/>
        <v>0</v>
      </c>
      <c r="J253" s="12">
        <f t="shared" si="41"/>
        <v>0</v>
      </c>
      <c r="K253" s="11">
        <f t="shared" si="42"/>
        <v>-32025800</v>
      </c>
      <c r="L253" s="12">
        <f t="shared" si="43"/>
        <v>0</v>
      </c>
      <c r="M253" s="11">
        <f t="shared" si="44"/>
        <v>-33026920.09</v>
      </c>
      <c r="N253" s="12">
        <v>0</v>
      </c>
      <c r="O253" s="11">
        <f t="shared" si="46"/>
        <v>0</v>
      </c>
    </row>
    <row r="254" spans="1:15" ht="72" outlineLevel="7">
      <c r="A254" s="10"/>
      <c r="B254" s="13" t="s">
        <v>332</v>
      </c>
      <c r="C254" s="14">
        <v>0</v>
      </c>
      <c r="D254" s="14">
        <v>6642700</v>
      </c>
      <c r="E254" s="14">
        <v>7471964.6299999999</v>
      </c>
      <c r="F254" s="14">
        <v>0</v>
      </c>
      <c r="G254" s="14">
        <v>0</v>
      </c>
      <c r="H254" s="12">
        <v>0</v>
      </c>
      <c r="I254" s="11">
        <f t="shared" si="40"/>
        <v>0</v>
      </c>
      <c r="J254" s="12">
        <f t="shared" si="41"/>
        <v>0</v>
      </c>
      <c r="K254" s="11">
        <f t="shared" si="42"/>
        <v>-6642700</v>
      </c>
      <c r="L254" s="12">
        <f t="shared" si="43"/>
        <v>0</v>
      </c>
      <c r="M254" s="11">
        <f t="shared" si="44"/>
        <v>-7471964.6299999999</v>
      </c>
      <c r="N254" s="12">
        <v>0</v>
      </c>
      <c r="O254" s="11">
        <f t="shared" si="46"/>
        <v>0</v>
      </c>
    </row>
    <row r="255" spans="1:15" ht="36" outlineLevel="7">
      <c r="A255" s="10"/>
      <c r="B255" s="13" t="s">
        <v>333</v>
      </c>
      <c r="C255" s="14">
        <v>0</v>
      </c>
      <c r="D255" s="14">
        <v>0</v>
      </c>
      <c r="E255" s="14">
        <v>2905286.76</v>
      </c>
      <c r="F255" s="14">
        <v>0</v>
      </c>
      <c r="G255" s="14">
        <v>0</v>
      </c>
      <c r="H255" s="12">
        <v>0</v>
      </c>
      <c r="I255" s="11">
        <f t="shared" si="40"/>
        <v>0</v>
      </c>
      <c r="J255" s="12">
        <v>0</v>
      </c>
      <c r="K255" s="11">
        <f t="shared" si="42"/>
        <v>0</v>
      </c>
      <c r="L255" s="12">
        <f t="shared" si="43"/>
        <v>0</v>
      </c>
      <c r="M255" s="11">
        <f t="shared" si="44"/>
        <v>-2905286.76</v>
      </c>
      <c r="N255" s="12">
        <v>0</v>
      </c>
      <c r="O255" s="11">
        <f t="shared" si="46"/>
        <v>0</v>
      </c>
    </row>
    <row r="256" spans="1:15" ht="36" outlineLevel="7">
      <c r="A256" s="10"/>
      <c r="B256" s="13" t="s">
        <v>334</v>
      </c>
      <c r="C256" s="14">
        <v>0</v>
      </c>
      <c r="D256" s="14">
        <v>10000000</v>
      </c>
      <c r="E256" s="14">
        <v>10000000</v>
      </c>
      <c r="F256" s="14">
        <v>0</v>
      </c>
      <c r="G256" s="14">
        <v>0</v>
      </c>
      <c r="H256" s="12">
        <v>0</v>
      </c>
      <c r="I256" s="11">
        <f t="shared" si="40"/>
        <v>0</v>
      </c>
      <c r="J256" s="12">
        <f t="shared" si="41"/>
        <v>0</v>
      </c>
      <c r="K256" s="11">
        <f t="shared" si="42"/>
        <v>-10000000</v>
      </c>
      <c r="L256" s="12">
        <f t="shared" si="43"/>
        <v>0</v>
      </c>
      <c r="M256" s="11">
        <f t="shared" si="44"/>
        <v>-10000000</v>
      </c>
      <c r="N256" s="12">
        <v>0</v>
      </c>
      <c r="O256" s="11">
        <f t="shared" si="46"/>
        <v>0</v>
      </c>
    </row>
    <row r="257" spans="1:15" ht="24" outlineLevel="7">
      <c r="A257" s="10"/>
      <c r="B257" s="13" t="s">
        <v>13</v>
      </c>
      <c r="C257" s="14">
        <v>0</v>
      </c>
      <c r="D257" s="14">
        <v>0</v>
      </c>
      <c r="E257" s="14">
        <v>180000</v>
      </c>
      <c r="F257" s="14">
        <v>0</v>
      </c>
      <c r="G257" s="14">
        <v>0</v>
      </c>
      <c r="H257" s="12">
        <v>0</v>
      </c>
      <c r="I257" s="11">
        <f t="shared" si="40"/>
        <v>0</v>
      </c>
      <c r="J257" s="12">
        <v>0</v>
      </c>
      <c r="K257" s="11">
        <f t="shared" si="42"/>
        <v>0</v>
      </c>
      <c r="L257" s="12">
        <f t="shared" si="43"/>
        <v>0</v>
      </c>
      <c r="M257" s="11">
        <f t="shared" si="44"/>
        <v>-180000</v>
      </c>
      <c r="N257" s="12">
        <v>0</v>
      </c>
      <c r="O257" s="11">
        <f t="shared" si="46"/>
        <v>0</v>
      </c>
    </row>
    <row r="258" spans="1:15" ht="36" outlineLevel="7">
      <c r="A258" s="10"/>
      <c r="B258" s="13" t="s">
        <v>335</v>
      </c>
      <c r="C258" s="14">
        <v>0</v>
      </c>
      <c r="D258" s="14">
        <v>0</v>
      </c>
      <c r="E258" s="14">
        <v>1064194.6499999999</v>
      </c>
      <c r="F258" s="14">
        <v>0</v>
      </c>
      <c r="G258" s="14">
        <v>0</v>
      </c>
      <c r="H258" s="12">
        <v>0</v>
      </c>
      <c r="I258" s="11">
        <f t="shared" si="40"/>
        <v>0</v>
      </c>
      <c r="J258" s="12">
        <v>0</v>
      </c>
      <c r="K258" s="11">
        <f t="shared" si="42"/>
        <v>0</v>
      </c>
      <c r="L258" s="12">
        <f t="shared" si="43"/>
        <v>0</v>
      </c>
      <c r="M258" s="11">
        <f t="shared" si="44"/>
        <v>-1064194.6499999999</v>
      </c>
      <c r="N258" s="12">
        <v>0</v>
      </c>
      <c r="O258" s="11">
        <f t="shared" si="46"/>
        <v>0</v>
      </c>
    </row>
    <row r="259" spans="1:15" ht="24" outlineLevel="2">
      <c r="A259" s="10" t="s">
        <v>336</v>
      </c>
      <c r="B259" s="13" t="s">
        <v>337</v>
      </c>
      <c r="C259" s="14">
        <f>C260+C282+C285+C289+C293+C296+C299+C303</f>
        <v>24137915.82</v>
      </c>
      <c r="D259" s="14">
        <f t="shared" ref="D259:G259" si="63">D260+D282+D285+D289+D293+D296+D299+D303</f>
        <v>149889100</v>
      </c>
      <c r="E259" s="14">
        <f t="shared" si="63"/>
        <v>148103890.97</v>
      </c>
      <c r="F259" s="14">
        <f t="shared" si="63"/>
        <v>31481117.629999999</v>
      </c>
      <c r="G259" s="14">
        <f t="shared" si="63"/>
        <v>24402218.440000001</v>
      </c>
      <c r="H259" s="12">
        <f t="shared" si="39"/>
        <v>101.09496868731726</v>
      </c>
      <c r="I259" s="11">
        <f t="shared" si="40"/>
        <v>264302.62000000104</v>
      </c>
      <c r="J259" s="12">
        <f t="shared" si="41"/>
        <v>16.280182107971829</v>
      </c>
      <c r="K259" s="11">
        <f t="shared" si="42"/>
        <v>-125486881.56</v>
      </c>
      <c r="L259" s="12">
        <f t="shared" si="43"/>
        <v>16.476419545886831</v>
      </c>
      <c r="M259" s="11">
        <f t="shared" si="44"/>
        <v>-123701672.53</v>
      </c>
      <c r="N259" s="12">
        <f t="shared" si="45"/>
        <v>77.513825038872994</v>
      </c>
      <c r="O259" s="11">
        <f t="shared" si="46"/>
        <v>-7078899.1899999976</v>
      </c>
    </row>
    <row r="260" spans="1:15" ht="36" outlineLevel="3">
      <c r="A260" s="10" t="s">
        <v>338</v>
      </c>
      <c r="B260" s="13" t="s">
        <v>339</v>
      </c>
      <c r="C260" s="14">
        <f>C261</f>
        <v>22663942.899999999</v>
      </c>
      <c r="D260" s="14">
        <f t="shared" ref="D260:G260" si="64">D261</f>
        <v>134060300</v>
      </c>
      <c r="E260" s="14">
        <f t="shared" si="64"/>
        <v>132120000</v>
      </c>
      <c r="F260" s="14">
        <f t="shared" si="64"/>
        <v>31083587.66</v>
      </c>
      <c r="G260" s="14">
        <f t="shared" si="64"/>
        <v>24202387.66</v>
      </c>
      <c r="H260" s="12">
        <f t="shared" si="39"/>
        <v>106.7880719907744</v>
      </c>
      <c r="I260" s="11">
        <f t="shared" si="40"/>
        <v>1538444.7600000016</v>
      </c>
      <c r="J260" s="12">
        <f t="shared" si="41"/>
        <v>18.053359316665709</v>
      </c>
      <c r="K260" s="11">
        <f t="shared" si="42"/>
        <v>-109857912.34</v>
      </c>
      <c r="L260" s="12">
        <f t="shared" si="43"/>
        <v>18.318488994853162</v>
      </c>
      <c r="M260" s="11">
        <f t="shared" si="44"/>
        <v>-107917612.34</v>
      </c>
      <c r="N260" s="12">
        <f t="shared" si="45"/>
        <v>77.86227228572109</v>
      </c>
      <c r="O260" s="11">
        <f t="shared" si="46"/>
        <v>-6881200</v>
      </c>
    </row>
    <row r="261" spans="1:15" ht="48" outlineLevel="4">
      <c r="A261" s="10" t="s">
        <v>340</v>
      </c>
      <c r="B261" s="13" t="s">
        <v>341</v>
      </c>
      <c r="C261" s="14">
        <f>C262+C263+C264+C265+C267+C268+C269+C270+C271+C272+C273+C274+C275+C276+C277+C278+C279+C280+C266+C281</f>
        <v>22663942.899999999</v>
      </c>
      <c r="D261" s="14">
        <f t="shared" ref="D261:G261" si="65">D262+D263+D264+D265+D267+D268+D269+D270+D271+D272+D273+D274+D275+D276+D277+D278+D279+D280+D266</f>
        <v>134060300</v>
      </c>
      <c r="E261" s="14">
        <f t="shared" si="65"/>
        <v>132120000</v>
      </c>
      <c r="F261" s="14">
        <f t="shared" si="65"/>
        <v>31083587.66</v>
      </c>
      <c r="G261" s="14">
        <f t="shared" si="65"/>
        <v>24202387.66</v>
      </c>
      <c r="H261" s="12">
        <f t="shared" si="39"/>
        <v>106.7880719907744</v>
      </c>
      <c r="I261" s="11">
        <f t="shared" si="40"/>
        <v>1538444.7600000016</v>
      </c>
      <c r="J261" s="12">
        <f t="shared" si="41"/>
        <v>18.053359316665709</v>
      </c>
      <c r="K261" s="11">
        <f t="shared" si="42"/>
        <v>-109857912.34</v>
      </c>
      <c r="L261" s="12">
        <f t="shared" si="43"/>
        <v>18.318488994853162</v>
      </c>
      <c r="M261" s="11">
        <f t="shared" si="44"/>
        <v>-107917612.34</v>
      </c>
      <c r="N261" s="12">
        <f t="shared" si="45"/>
        <v>77.86227228572109</v>
      </c>
      <c r="O261" s="11">
        <f t="shared" si="46"/>
        <v>-6881200</v>
      </c>
    </row>
    <row r="262" spans="1:15" ht="24" outlineLevel="7">
      <c r="A262" s="10"/>
      <c r="B262" s="13" t="s">
        <v>342</v>
      </c>
      <c r="C262" s="16">
        <v>189201</v>
      </c>
      <c r="D262" s="14">
        <v>783800</v>
      </c>
      <c r="E262" s="14">
        <v>783800</v>
      </c>
      <c r="F262" s="14">
        <v>195951</v>
      </c>
      <c r="G262" s="14">
        <v>195951</v>
      </c>
      <c r="H262" s="12">
        <f t="shared" si="39"/>
        <v>103.56763442053689</v>
      </c>
      <c r="I262" s="11">
        <f t="shared" si="40"/>
        <v>6750</v>
      </c>
      <c r="J262" s="12">
        <f t="shared" si="41"/>
        <v>25.000127583567238</v>
      </c>
      <c r="K262" s="11">
        <f t="shared" si="42"/>
        <v>-587849</v>
      </c>
      <c r="L262" s="12">
        <f t="shared" si="43"/>
        <v>25.000127583567238</v>
      </c>
      <c r="M262" s="11">
        <f t="shared" si="44"/>
        <v>-587849</v>
      </c>
      <c r="N262" s="12">
        <f t="shared" si="45"/>
        <v>100</v>
      </c>
      <c r="O262" s="11">
        <f t="shared" si="46"/>
        <v>0</v>
      </c>
    </row>
    <row r="263" spans="1:15" ht="24" outlineLevel="7">
      <c r="A263" s="10"/>
      <c r="B263" s="13" t="s">
        <v>343</v>
      </c>
      <c r="C263" s="16">
        <v>13050</v>
      </c>
      <c r="D263" s="14">
        <v>54100</v>
      </c>
      <c r="E263" s="14">
        <v>54100</v>
      </c>
      <c r="F263" s="14">
        <v>0</v>
      </c>
      <c r="G263" s="14">
        <v>0</v>
      </c>
      <c r="H263" s="12">
        <f t="shared" ref="H263:H326" si="66">G263/C263*100</f>
        <v>0</v>
      </c>
      <c r="I263" s="11">
        <f t="shared" ref="I263:I326" si="67">G263-C263</f>
        <v>-13050</v>
      </c>
      <c r="J263" s="12">
        <f t="shared" ref="J263:J326" si="68">G263/D263*100</f>
        <v>0</v>
      </c>
      <c r="K263" s="11">
        <f t="shared" ref="K263:K326" si="69">G263-D263</f>
        <v>-54100</v>
      </c>
      <c r="L263" s="12">
        <f t="shared" ref="L263:L326" si="70">G263/E263*100</f>
        <v>0</v>
      </c>
      <c r="M263" s="11">
        <f t="shared" ref="M263:M326" si="71">G263-E263</f>
        <v>-54100</v>
      </c>
      <c r="N263" s="12">
        <v>0</v>
      </c>
      <c r="O263" s="11">
        <f t="shared" ref="O263:O326" si="72">G263-F263</f>
        <v>0</v>
      </c>
    </row>
    <row r="264" spans="1:15" ht="24" outlineLevel="7">
      <c r="A264" s="10"/>
      <c r="B264" s="13" t="s">
        <v>344</v>
      </c>
      <c r="C264" s="16">
        <v>0</v>
      </c>
      <c r="D264" s="14">
        <v>2169200</v>
      </c>
      <c r="E264" s="14">
        <v>2169200</v>
      </c>
      <c r="F264" s="14">
        <v>0</v>
      </c>
      <c r="G264" s="14">
        <v>0</v>
      </c>
      <c r="H264" s="12">
        <v>0</v>
      </c>
      <c r="I264" s="11">
        <f t="shared" si="67"/>
        <v>0</v>
      </c>
      <c r="J264" s="12">
        <f t="shared" si="68"/>
        <v>0</v>
      </c>
      <c r="K264" s="11">
        <f t="shared" si="69"/>
        <v>-2169200</v>
      </c>
      <c r="L264" s="12">
        <f t="shared" si="70"/>
        <v>0</v>
      </c>
      <c r="M264" s="11">
        <f t="shared" si="71"/>
        <v>-2169200</v>
      </c>
      <c r="N264" s="12">
        <v>0</v>
      </c>
      <c r="O264" s="11">
        <f t="shared" si="72"/>
        <v>0</v>
      </c>
    </row>
    <row r="265" spans="1:15" ht="48" outlineLevel="7">
      <c r="A265" s="10"/>
      <c r="B265" s="13" t="s">
        <v>345</v>
      </c>
      <c r="C265" s="16">
        <v>1522400</v>
      </c>
      <c r="D265" s="14">
        <v>4719500</v>
      </c>
      <c r="E265" s="14">
        <v>4719500</v>
      </c>
      <c r="F265" s="14">
        <v>1458300</v>
      </c>
      <c r="G265" s="14">
        <v>1458300</v>
      </c>
      <c r="H265" s="12">
        <f t="shared" si="66"/>
        <v>95.789542827115085</v>
      </c>
      <c r="I265" s="11">
        <f t="shared" si="67"/>
        <v>-64100</v>
      </c>
      <c r="J265" s="12">
        <f t="shared" si="68"/>
        <v>30.899459688526328</v>
      </c>
      <c r="K265" s="11">
        <f t="shared" si="69"/>
        <v>-3261200</v>
      </c>
      <c r="L265" s="12">
        <f t="shared" si="70"/>
        <v>30.899459688526328</v>
      </c>
      <c r="M265" s="11">
        <f t="shared" si="71"/>
        <v>-3261200</v>
      </c>
      <c r="N265" s="12">
        <f t="shared" ref="N265:N326" si="73">G265/F265*100</f>
        <v>100</v>
      </c>
      <c r="O265" s="11">
        <f t="shared" si="72"/>
        <v>0</v>
      </c>
    </row>
    <row r="266" spans="1:15" ht="48" outlineLevel="7">
      <c r="A266" s="10"/>
      <c r="B266" s="13" t="s">
        <v>451</v>
      </c>
      <c r="C266" s="16">
        <v>105292</v>
      </c>
      <c r="D266" s="14">
        <v>0</v>
      </c>
      <c r="E266" s="14">
        <v>0</v>
      </c>
      <c r="F266" s="14">
        <v>0</v>
      </c>
      <c r="G266" s="14">
        <v>0</v>
      </c>
      <c r="H266" s="12">
        <f t="shared" si="66"/>
        <v>0</v>
      </c>
      <c r="I266" s="11">
        <f t="shared" si="67"/>
        <v>-105292</v>
      </c>
      <c r="J266" s="12">
        <v>0</v>
      </c>
      <c r="K266" s="11">
        <f t="shared" si="69"/>
        <v>0</v>
      </c>
      <c r="L266" s="12">
        <v>0</v>
      </c>
      <c r="M266" s="11">
        <f t="shared" si="71"/>
        <v>0</v>
      </c>
      <c r="N266" s="12">
        <v>0</v>
      </c>
      <c r="O266" s="11">
        <f t="shared" si="72"/>
        <v>0</v>
      </c>
    </row>
    <row r="267" spans="1:15" ht="36" outlineLevel="7">
      <c r="A267" s="10"/>
      <c r="B267" s="13" t="s">
        <v>346</v>
      </c>
      <c r="C267" s="16">
        <v>0</v>
      </c>
      <c r="D267" s="14">
        <v>0</v>
      </c>
      <c r="E267" s="14">
        <v>11700</v>
      </c>
      <c r="F267" s="14">
        <v>0</v>
      </c>
      <c r="G267" s="14">
        <v>0</v>
      </c>
      <c r="H267" s="12">
        <v>0</v>
      </c>
      <c r="I267" s="11">
        <f t="shared" si="67"/>
        <v>0</v>
      </c>
      <c r="J267" s="12">
        <v>0</v>
      </c>
      <c r="K267" s="11">
        <f t="shared" si="69"/>
        <v>0</v>
      </c>
      <c r="L267" s="12">
        <f t="shared" si="70"/>
        <v>0</v>
      </c>
      <c r="M267" s="11">
        <f t="shared" si="71"/>
        <v>-11700</v>
      </c>
      <c r="N267" s="12">
        <v>0</v>
      </c>
      <c r="O267" s="11">
        <f t="shared" si="72"/>
        <v>0</v>
      </c>
    </row>
    <row r="268" spans="1:15" ht="36" outlineLevel="7">
      <c r="A268" s="10"/>
      <c r="B268" s="13" t="s">
        <v>347</v>
      </c>
      <c r="C268" s="16">
        <v>150</v>
      </c>
      <c r="D268" s="14">
        <v>600</v>
      </c>
      <c r="E268" s="14">
        <v>600</v>
      </c>
      <c r="F268" s="14">
        <v>150</v>
      </c>
      <c r="G268" s="14">
        <v>150</v>
      </c>
      <c r="H268" s="12">
        <f t="shared" si="66"/>
        <v>100</v>
      </c>
      <c r="I268" s="11">
        <f t="shared" si="67"/>
        <v>0</v>
      </c>
      <c r="J268" s="12">
        <f t="shared" si="68"/>
        <v>25</v>
      </c>
      <c r="K268" s="11">
        <f t="shared" si="69"/>
        <v>-450</v>
      </c>
      <c r="L268" s="12">
        <f t="shared" si="70"/>
        <v>25</v>
      </c>
      <c r="M268" s="11">
        <f t="shared" si="71"/>
        <v>-450</v>
      </c>
      <c r="N268" s="12">
        <f t="shared" si="73"/>
        <v>100</v>
      </c>
      <c r="O268" s="11">
        <f t="shared" si="72"/>
        <v>0</v>
      </c>
    </row>
    <row r="269" spans="1:15" outlineLevel="7">
      <c r="A269" s="10"/>
      <c r="B269" s="13" t="s">
        <v>348</v>
      </c>
      <c r="C269" s="16">
        <v>45900</v>
      </c>
      <c r="D269" s="14">
        <v>186700</v>
      </c>
      <c r="E269" s="14">
        <v>186700</v>
      </c>
      <c r="F269" s="14">
        <v>31100</v>
      </c>
      <c r="G269" s="14">
        <v>31100</v>
      </c>
      <c r="H269" s="12">
        <f t="shared" si="66"/>
        <v>67.755991285403056</v>
      </c>
      <c r="I269" s="11">
        <f t="shared" si="67"/>
        <v>-14800</v>
      </c>
      <c r="J269" s="12">
        <v>0</v>
      </c>
      <c r="K269" s="11">
        <f t="shared" si="69"/>
        <v>-155600</v>
      </c>
      <c r="L269" s="12">
        <f t="shared" si="70"/>
        <v>16.657739689341188</v>
      </c>
      <c r="M269" s="11">
        <f t="shared" si="71"/>
        <v>-155600</v>
      </c>
      <c r="N269" s="12">
        <f t="shared" si="73"/>
        <v>100</v>
      </c>
      <c r="O269" s="11">
        <f t="shared" si="72"/>
        <v>0</v>
      </c>
    </row>
    <row r="270" spans="1:15" ht="36" outlineLevel="7">
      <c r="A270" s="10"/>
      <c r="B270" s="13" t="s">
        <v>349</v>
      </c>
      <c r="C270" s="16">
        <v>1525</v>
      </c>
      <c r="D270" s="14">
        <v>2100</v>
      </c>
      <c r="E270" s="14">
        <v>2100</v>
      </c>
      <c r="F270" s="14">
        <v>0</v>
      </c>
      <c r="G270" s="14">
        <v>0</v>
      </c>
      <c r="H270" s="12">
        <f t="shared" si="66"/>
        <v>0</v>
      </c>
      <c r="I270" s="11">
        <f t="shared" si="67"/>
        <v>-1525</v>
      </c>
      <c r="J270" s="12">
        <f t="shared" si="68"/>
        <v>0</v>
      </c>
      <c r="K270" s="11">
        <f t="shared" si="69"/>
        <v>-2100</v>
      </c>
      <c r="L270" s="12">
        <f t="shared" si="70"/>
        <v>0</v>
      </c>
      <c r="M270" s="11">
        <f t="shared" si="71"/>
        <v>-2100</v>
      </c>
      <c r="N270" s="12">
        <v>0</v>
      </c>
      <c r="O270" s="11">
        <f t="shared" si="72"/>
        <v>0</v>
      </c>
    </row>
    <row r="271" spans="1:15" ht="36" outlineLevel="7">
      <c r="A271" s="10"/>
      <c r="B271" s="13" t="s">
        <v>350</v>
      </c>
      <c r="C271" s="16">
        <v>10950</v>
      </c>
      <c r="D271" s="14">
        <v>45400</v>
      </c>
      <c r="E271" s="14">
        <v>45400</v>
      </c>
      <c r="F271" s="14">
        <v>11350</v>
      </c>
      <c r="G271" s="14">
        <v>11350</v>
      </c>
      <c r="H271" s="12">
        <f t="shared" si="66"/>
        <v>103.65296803652969</v>
      </c>
      <c r="I271" s="11">
        <f t="shared" si="67"/>
        <v>400</v>
      </c>
      <c r="J271" s="12">
        <f t="shared" si="68"/>
        <v>25</v>
      </c>
      <c r="K271" s="11">
        <f t="shared" si="69"/>
        <v>-34050</v>
      </c>
      <c r="L271" s="12">
        <f t="shared" si="70"/>
        <v>25</v>
      </c>
      <c r="M271" s="11">
        <f t="shared" si="71"/>
        <v>-34050</v>
      </c>
      <c r="N271" s="12">
        <f t="shared" si="73"/>
        <v>100</v>
      </c>
      <c r="O271" s="11">
        <f t="shared" si="72"/>
        <v>0</v>
      </c>
    </row>
    <row r="272" spans="1:15" ht="24" outlineLevel="7">
      <c r="A272" s="10"/>
      <c r="B272" s="13" t="s">
        <v>351</v>
      </c>
      <c r="C272" s="16">
        <v>27150</v>
      </c>
      <c r="D272" s="14">
        <v>30700</v>
      </c>
      <c r="E272" s="14">
        <v>43100</v>
      </c>
      <c r="F272" s="14">
        <v>0</v>
      </c>
      <c r="G272" s="14">
        <v>0</v>
      </c>
      <c r="H272" s="12">
        <f t="shared" si="66"/>
        <v>0</v>
      </c>
      <c r="I272" s="11">
        <f t="shared" si="67"/>
        <v>-27150</v>
      </c>
      <c r="J272" s="12">
        <f t="shared" si="68"/>
        <v>0</v>
      </c>
      <c r="K272" s="11">
        <f t="shared" si="69"/>
        <v>-30700</v>
      </c>
      <c r="L272" s="12">
        <f t="shared" si="70"/>
        <v>0</v>
      </c>
      <c r="M272" s="11">
        <f t="shared" si="71"/>
        <v>-43100</v>
      </c>
      <c r="N272" s="12">
        <v>0</v>
      </c>
      <c r="O272" s="11">
        <f t="shared" si="72"/>
        <v>0</v>
      </c>
    </row>
    <row r="273" spans="1:15" ht="24" outlineLevel="7">
      <c r="A273" s="10"/>
      <c r="B273" s="13" t="s">
        <v>352</v>
      </c>
      <c r="C273" s="16">
        <v>1675</v>
      </c>
      <c r="D273" s="14">
        <v>2100</v>
      </c>
      <c r="E273" s="14">
        <v>2100</v>
      </c>
      <c r="F273" s="14">
        <v>0</v>
      </c>
      <c r="G273" s="14">
        <v>0</v>
      </c>
      <c r="H273" s="12">
        <f t="shared" si="66"/>
        <v>0</v>
      </c>
      <c r="I273" s="11">
        <f t="shared" si="67"/>
        <v>-1675</v>
      </c>
      <c r="J273" s="12">
        <f t="shared" si="68"/>
        <v>0</v>
      </c>
      <c r="K273" s="11">
        <f t="shared" si="69"/>
        <v>-2100</v>
      </c>
      <c r="L273" s="12">
        <f t="shared" si="70"/>
        <v>0</v>
      </c>
      <c r="M273" s="11">
        <f t="shared" si="71"/>
        <v>-2100</v>
      </c>
      <c r="N273" s="12">
        <v>0</v>
      </c>
      <c r="O273" s="11">
        <f t="shared" si="72"/>
        <v>0</v>
      </c>
    </row>
    <row r="274" spans="1:15" ht="24" outlineLevel="7">
      <c r="A274" s="10"/>
      <c r="B274" s="13" t="s">
        <v>353</v>
      </c>
      <c r="C274" s="16">
        <v>125649.9</v>
      </c>
      <c r="D274" s="14">
        <v>521800</v>
      </c>
      <c r="E274" s="14">
        <v>521800</v>
      </c>
      <c r="F274" s="14">
        <v>86966.66</v>
      </c>
      <c r="G274" s="14">
        <v>86966.66</v>
      </c>
      <c r="H274" s="12">
        <f t="shared" si="66"/>
        <v>69.213473309568897</v>
      </c>
      <c r="I274" s="11">
        <f t="shared" si="67"/>
        <v>-38683.239999999991</v>
      </c>
      <c r="J274" s="12">
        <f t="shared" si="68"/>
        <v>16.666665389037945</v>
      </c>
      <c r="K274" s="11">
        <f t="shared" si="69"/>
        <v>-434833.33999999997</v>
      </c>
      <c r="L274" s="12">
        <f t="shared" si="70"/>
        <v>16.666665389037945</v>
      </c>
      <c r="M274" s="11">
        <f t="shared" si="71"/>
        <v>-434833.33999999997</v>
      </c>
      <c r="N274" s="12">
        <f t="shared" si="73"/>
        <v>100</v>
      </c>
      <c r="O274" s="11">
        <f t="shared" si="72"/>
        <v>0</v>
      </c>
    </row>
    <row r="275" spans="1:15" ht="24" outlineLevel="7">
      <c r="A275" s="10"/>
      <c r="B275" s="13" t="s">
        <v>354</v>
      </c>
      <c r="C275" s="16">
        <v>0</v>
      </c>
      <c r="D275" s="14">
        <v>9800</v>
      </c>
      <c r="E275" s="14">
        <v>9800</v>
      </c>
      <c r="F275" s="14">
        <v>0</v>
      </c>
      <c r="G275" s="14">
        <v>0</v>
      </c>
      <c r="H275" s="12">
        <v>0</v>
      </c>
      <c r="I275" s="11">
        <f t="shared" si="67"/>
        <v>0</v>
      </c>
      <c r="J275" s="12">
        <f t="shared" si="68"/>
        <v>0</v>
      </c>
      <c r="K275" s="11">
        <f t="shared" si="69"/>
        <v>-9800</v>
      </c>
      <c r="L275" s="12">
        <f t="shared" si="70"/>
        <v>0</v>
      </c>
      <c r="M275" s="11">
        <f t="shared" si="71"/>
        <v>-9800</v>
      </c>
      <c r="N275" s="12">
        <v>0</v>
      </c>
      <c r="O275" s="11">
        <f t="shared" si="72"/>
        <v>0</v>
      </c>
    </row>
    <row r="276" spans="1:15" ht="36" outlineLevel="7">
      <c r="A276" s="10"/>
      <c r="B276" s="13" t="s">
        <v>355</v>
      </c>
      <c r="C276" s="16">
        <v>4330800</v>
      </c>
      <c r="D276" s="14">
        <v>35439900</v>
      </c>
      <c r="E276" s="14">
        <v>35439900</v>
      </c>
      <c r="F276" s="14">
        <v>6930300</v>
      </c>
      <c r="G276" s="14">
        <v>3979300</v>
      </c>
      <c r="H276" s="12">
        <f t="shared" si="66"/>
        <v>91.883716634340075</v>
      </c>
      <c r="I276" s="11">
        <f t="shared" si="67"/>
        <v>-351500</v>
      </c>
      <c r="J276" s="12">
        <f t="shared" si="68"/>
        <v>11.228304820273195</v>
      </c>
      <c r="K276" s="11">
        <f t="shared" si="69"/>
        <v>-31460600</v>
      </c>
      <c r="L276" s="12">
        <f t="shared" si="70"/>
        <v>11.228304820273195</v>
      </c>
      <c r="M276" s="11">
        <f t="shared" si="71"/>
        <v>-31460600</v>
      </c>
      <c r="N276" s="12">
        <f t="shared" si="73"/>
        <v>57.41887075595573</v>
      </c>
      <c r="O276" s="11">
        <f t="shared" si="72"/>
        <v>-2951000</v>
      </c>
    </row>
    <row r="277" spans="1:15" ht="36" outlineLevel="7">
      <c r="A277" s="10"/>
      <c r="B277" s="13" t="s">
        <v>356</v>
      </c>
      <c r="C277" s="16">
        <v>11865500</v>
      </c>
      <c r="D277" s="14">
        <v>76611700</v>
      </c>
      <c r="E277" s="14">
        <v>76611700</v>
      </c>
      <c r="F277" s="14">
        <v>18138600</v>
      </c>
      <c r="G277" s="14">
        <v>14208400</v>
      </c>
      <c r="H277" s="12">
        <f t="shared" si="66"/>
        <v>119.74548059500232</v>
      </c>
      <c r="I277" s="11">
        <f t="shared" si="67"/>
        <v>2342900</v>
      </c>
      <c r="J277" s="12">
        <f t="shared" si="68"/>
        <v>18.545992322321524</v>
      </c>
      <c r="K277" s="11">
        <f t="shared" si="69"/>
        <v>-62403300</v>
      </c>
      <c r="L277" s="12">
        <f t="shared" si="70"/>
        <v>18.545992322321524</v>
      </c>
      <c r="M277" s="11">
        <f t="shared" si="71"/>
        <v>-62403300</v>
      </c>
      <c r="N277" s="12">
        <f t="shared" si="73"/>
        <v>78.332396105542884</v>
      </c>
      <c r="O277" s="11">
        <f t="shared" si="72"/>
        <v>-3930200</v>
      </c>
    </row>
    <row r="278" spans="1:15" ht="36" outlineLevel="7">
      <c r="A278" s="10"/>
      <c r="B278" s="13" t="s">
        <v>357</v>
      </c>
      <c r="C278" s="16">
        <v>649700</v>
      </c>
      <c r="D278" s="14">
        <v>2879400</v>
      </c>
      <c r="E278" s="14">
        <v>2879400</v>
      </c>
      <c r="F278" s="14">
        <v>674180</v>
      </c>
      <c r="G278" s="14">
        <v>674180</v>
      </c>
      <c r="H278" s="12">
        <f t="shared" si="66"/>
        <v>103.767892873634</v>
      </c>
      <c r="I278" s="11">
        <f t="shared" si="67"/>
        <v>24480</v>
      </c>
      <c r="J278" s="12">
        <f t="shared" si="68"/>
        <v>23.413905674793359</v>
      </c>
      <c r="K278" s="11">
        <f t="shared" si="69"/>
        <v>-2205220</v>
      </c>
      <c r="L278" s="12">
        <f t="shared" si="70"/>
        <v>23.413905674793359</v>
      </c>
      <c r="M278" s="11">
        <f t="shared" si="71"/>
        <v>-2205220</v>
      </c>
      <c r="N278" s="12">
        <f t="shared" si="73"/>
        <v>100</v>
      </c>
      <c r="O278" s="11">
        <f t="shared" si="72"/>
        <v>0</v>
      </c>
    </row>
    <row r="279" spans="1:15" ht="48" outlineLevel="7">
      <c r="A279" s="10"/>
      <c r="B279" s="13" t="s">
        <v>358</v>
      </c>
      <c r="C279" s="16">
        <v>2772300</v>
      </c>
      <c r="D279" s="14">
        <v>9881100</v>
      </c>
      <c r="E279" s="14">
        <v>7916700</v>
      </c>
      <c r="F279" s="14">
        <v>3376490</v>
      </c>
      <c r="G279" s="14">
        <v>3376490</v>
      </c>
      <c r="H279" s="12">
        <f t="shared" si="66"/>
        <v>121.79381740792843</v>
      </c>
      <c r="I279" s="11">
        <f t="shared" si="67"/>
        <v>604190</v>
      </c>
      <c r="J279" s="12">
        <f t="shared" si="68"/>
        <v>34.171195514669414</v>
      </c>
      <c r="K279" s="11">
        <f t="shared" si="69"/>
        <v>-6504610</v>
      </c>
      <c r="L279" s="12">
        <f t="shared" si="70"/>
        <v>42.650220420124548</v>
      </c>
      <c r="M279" s="11">
        <f t="shared" si="71"/>
        <v>-4540210</v>
      </c>
      <c r="N279" s="12">
        <f t="shared" si="73"/>
        <v>100</v>
      </c>
      <c r="O279" s="11">
        <f t="shared" si="72"/>
        <v>0</v>
      </c>
    </row>
    <row r="280" spans="1:15" ht="36" outlineLevel="7">
      <c r="A280" s="10"/>
      <c r="B280" s="13" t="s">
        <v>359</v>
      </c>
      <c r="C280" s="16">
        <v>139000</v>
      </c>
      <c r="D280" s="14">
        <v>722400</v>
      </c>
      <c r="E280" s="14">
        <v>722400</v>
      </c>
      <c r="F280" s="14">
        <v>180200</v>
      </c>
      <c r="G280" s="14">
        <v>180200</v>
      </c>
      <c r="H280" s="12">
        <f t="shared" si="66"/>
        <v>129.64028776978418</v>
      </c>
      <c r="I280" s="11">
        <f t="shared" si="67"/>
        <v>41200</v>
      </c>
      <c r="J280" s="12">
        <f t="shared" si="68"/>
        <v>24.944629014396455</v>
      </c>
      <c r="K280" s="11">
        <f t="shared" si="69"/>
        <v>-542200</v>
      </c>
      <c r="L280" s="12">
        <f t="shared" si="70"/>
        <v>24.944629014396455</v>
      </c>
      <c r="M280" s="11">
        <f t="shared" si="71"/>
        <v>-542200</v>
      </c>
      <c r="N280" s="12">
        <f t="shared" si="73"/>
        <v>100</v>
      </c>
      <c r="O280" s="11">
        <f t="shared" si="72"/>
        <v>0</v>
      </c>
    </row>
    <row r="281" spans="1:15" ht="60" outlineLevel="7">
      <c r="A281" s="10"/>
      <c r="B281" s="13" t="s">
        <v>452</v>
      </c>
      <c r="C281" s="16">
        <v>863700</v>
      </c>
      <c r="D281" s="14">
        <v>0</v>
      </c>
      <c r="E281" s="14">
        <v>0</v>
      </c>
      <c r="F281" s="14">
        <v>0</v>
      </c>
      <c r="G281" s="14">
        <v>0</v>
      </c>
      <c r="H281" s="12">
        <f t="shared" si="66"/>
        <v>0</v>
      </c>
      <c r="I281" s="11">
        <f t="shared" si="67"/>
        <v>-863700</v>
      </c>
      <c r="J281" s="12">
        <v>0</v>
      </c>
      <c r="K281" s="11">
        <f t="shared" si="69"/>
        <v>0</v>
      </c>
      <c r="L281" s="12">
        <v>0</v>
      </c>
      <c r="M281" s="11">
        <f t="shared" si="71"/>
        <v>0</v>
      </c>
      <c r="N281" s="12">
        <v>0</v>
      </c>
      <c r="O281" s="11">
        <f t="shared" si="72"/>
        <v>0</v>
      </c>
    </row>
    <row r="282" spans="1:15" ht="72" outlineLevel="3" collapsed="1">
      <c r="A282" s="10" t="s">
        <v>360</v>
      </c>
      <c r="B282" s="13" t="s">
        <v>361</v>
      </c>
      <c r="C282" s="14">
        <v>977790</v>
      </c>
      <c r="D282" s="14">
        <v>13047200</v>
      </c>
      <c r="E282" s="14">
        <v>13047236.4</v>
      </c>
      <c r="F282" s="14">
        <v>0</v>
      </c>
      <c r="G282" s="14">
        <v>0</v>
      </c>
      <c r="H282" s="12">
        <f t="shared" si="66"/>
        <v>0</v>
      </c>
      <c r="I282" s="11">
        <f t="shared" si="67"/>
        <v>-977790</v>
      </c>
      <c r="J282" s="12">
        <f t="shared" si="68"/>
        <v>0</v>
      </c>
      <c r="K282" s="11">
        <f t="shared" si="69"/>
        <v>-13047200</v>
      </c>
      <c r="L282" s="12">
        <f t="shared" si="70"/>
        <v>0</v>
      </c>
      <c r="M282" s="11">
        <f t="shared" si="71"/>
        <v>-13047236.4</v>
      </c>
      <c r="N282" s="12">
        <v>0</v>
      </c>
      <c r="O282" s="11">
        <f t="shared" si="72"/>
        <v>0</v>
      </c>
    </row>
    <row r="283" spans="1:15" ht="72" hidden="1" outlineLevel="4">
      <c r="A283" s="10" t="s">
        <v>363</v>
      </c>
      <c r="B283" s="13" t="s">
        <v>364</v>
      </c>
      <c r="C283" s="14" t="s">
        <v>362</v>
      </c>
      <c r="D283" s="14">
        <v>13047200</v>
      </c>
      <c r="E283" s="14">
        <v>13047236.4</v>
      </c>
      <c r="F283" s="14">
        <v>0</v>
      </c>
      <c r="G283" s="14">
        <v>0</v>
      </c>
      <c r="H283" s="12" t="e">
        <f t="shared" si="66"/>
        <v>#VALUE!</v>
      </c>
      <c r="I283" s="11" t="e">
        <f t="shared" si="67"/>
        <v>#VALUE!</v>
      </c>
      <c r="J283" s="12">
        <f t="shared" si="68"/>
        <v>0</v>
      </c>
      <c r="K283" s="11">
        <f t="shared" si="69"/>
        <v>-13047200</v>
      </c>
      <c r="L283" s="12">
        <f t="shared" si="70"/>
        <v>0</v>
      </c>
      <c r="M283" s="11">
        <f t="shared" si="71"/>
        <v>-13047236.4</v>
      </c>
      <c r="N283" s="12" t="e">
        <f t="shared" si="73"/>
        <v>#DIV/0!</v>
      </c>
      <c r="O283" s="11">
        <f t="shared" si="72"/>
        <v>0</v>
      </c>
    </row>
    <row r="284" spans="1:15" ht="72" hidden="1" outlineLevel="7">
      <c r="A284" s="10" t="s">
        <v>363</v>
      </c>
      <c r="B284" s="13" t="s">
        <v>364</v>
      </c>
      <c r="C284" s="14" t="s">
        <v>362</v>
      </c>
      <c r="D284" s="14">
        <v>13047200</v>
      </c>
      <c r="E284" s="14">
        <v>13047236.4</v>
      </c>
      <c r="F284" s="14">
        <v>0</v>
      </c>
      <c r="G284" s="14">
        <v>0</v>
      </c>
      <c r="H284" s="12" t="e">
        <f t="shared" si="66"/>
        <v>#VALUE!</v>
      </c>
      <c r="I284" s="11" t="e">
        <f t="shared" si="67"/>
        <v>#VALUE!</v>
      </c>
      <c r="J284" s="12">
        <f t="shared" si="68"/>
        <v>0</v>
      </c>
      <c r="K284" s="11">
        <f t="shared" si="69"/>
        <v>-13047200</v>
      </c>
      <c r="L284" s="12">
        <f t="shared" si="70"/>
        <v>0</v>
      </c>
      <c r="M284" s="11">
        <f t="shared" si="71"/>
        <v>-13047236.4</v>
      </c>
      <c r="N284" s="12" t="e">
        <f t="shared" si="73"/>
        <v>#DIV/0!</v>
      </c>
      <c r="O284" s="11">
        <f t="shared" si="72"/>
        <v>0</v>
      </c>
    </row>
    <row r="285" spans="1:15" ht="48" outlineLevel="3" collapsed="1">
      <c r="A285" s="10" t="s">
        <v>365</v>
      </c>
      <c r="B285" s="13" t="s">
        <v>366</v>
      </c>
      <c r="C285" s="14">
        <v>209750</v>
      </c>
      <c r="D285" s="14">
        <v>440100</v>
      </c>
      <c r="E285" s="14">
        <v>440100</v>
      </c>
      <c r="F285" s="14">
        <v>110025</v>
      </c>
      <c r="G285" s="14">
        <v>81590.42</v>
      </c>
      <c r="H285" s="12">
        <f t="shared" si="66"/>
        <v>38.898889153754467</v>
      </c>
      <c r="I285" s="11">
        <f t="shared" si="67"/>
        <v>-128159.58</v>
      </c>
      <c r="J285" s="12">
        <f t="shared" si="68"/>
        <v>18.539063849125199</v>
      </c>
      <c r="K285" s="11">
        <f t="shared" si="69"/>
        <v>-358509.58</v>
      </c>
      <c r="L285" s="12">
        <f t="shared" si="70"/>
        <v>18.539063849125199</v>
      </c>
      <c r="M285" s="11">
        <f t="shared" si="71"/>
        <v>-358509.58</v>
      </c>
      <c r="N285" s="12">
        <f t="shared" si="73"/>
        <v>74.156255396500796</v>
      </c>
      <c r="O285" s="11">
        <f t="shared" si="72"/>
        <v>-28434.58</v>
      </c>
    </row>
    <row r="286" spans="1:15" ht="120" hidden="1" outlineLevel="4">
      <c r="A286" s="10" t="s">
        <v>368</v>
      </c>
      <c r="B286" s="13" t="s">
        <v>369</v>
      </c>
      <c r="C286" s="14" t="s">
        <v>367</v>
      </c>
      <c r="D286" s="14">
        <v>440100</v>
      </c>
      <c r="E286" s="14">
        <v>440100</v>
      </c>
      <c r="F286" s="14">
        <v>110025</v>
      </c>
      <c r="G286" s="14">
        <v>81590.42</v>
      </c>
      <c r="H286" s="12" t="e">
        <f t="shared" si="66"/>
        <v>#VALUE!</v>
      </c>
      <c r="I286" s="11" t="e">
        <f t="shared" si="67"/>
        <v>#VALUE!</v>
      </c>
      <c r="J286" s="12">
        <f t="shared" si="68"/>
        <v>18.539063849125199</v>
      </c>
      <c r="K286" s="11">
        <f t="shared" si="69"/>
        <v>-358509.58</v>
      </c>
      <c r="L286" s="12">
        <f t="shared" si="70"/>
        <v>18.539063849125199</v>
      </c>
      <c r="M286" s="11">
        <f t="shared" si="71"/>
        <v>-358509.58</v>
      </c>
      <c r="N286" s="12">
        <f t="shared" si="73"/>
        <v>74.156255396500796</v>
      </c>
      <c r="O286" s="11">
        <f t="shared" si="72"/>
        <v>-28434.58</v>
      </c>
    </row>
    <row r="287" spans="1:15" ht="120" hidden="1" outlineLevel="7">
      <c r="A287" s="10" t="s">
        <v>368</v>
      </c>
      <c r="B287" s="13" t="s">
        <v>369</v>
      </c>
      <c r="C287" s="14" t="s">
        <v>367</v>
      </c>
      <c r="D287" s="14">
        <v>440100</v>
      </c>
      <c r="E287" s="14">
        <v>0</v>
      </c>
      <c r="F287" s="14">
        <v>0</v>
      </c>
      <c r="G287" s="14">
        <v>0</v>
      </c>
      <c r="H287" s="12" t="e">
        <f t="shared" si="66"/>
        <v>#VALUE!</v>
      </c>
      <c r="I287" s="11" t="e">
        <f t="shared" si="67"/>
        <v>#VALUE!</v>
      </c>
      <c r="J287" s="12">
        <f t="shared" si="68"/>
        <v>0</v>
      </c>
      <c r="K287" s="11">
        <f t="shared" si="69"/>
        <v>-440100</v>
      </c>
      <c r="L287" s="12" t="e">
        <f t="shared" si="70"/>
        <v>#DIV/0!</v>
      </c>
      <c r="M287" s="11">
        <f t="shared" si="71"/>
        <v>0</v>
      </c>
      <c r="N287" s="12" t="e">
        <f t="shared" si="73"/>
        <v>#DIV/0!</v>
      </c>
      <c r="O287" s="11">
        <f t="shared" si="72"/>
        <v>0</v>
      </c>
    </row>
    <row r="288" spans="1:15" ht="120" hidden="1" outlineLevel="7">
      <c r="A288" s="10" t="s">
        <v>368</v>
      </c>
      <c r="B288" s="13" t="s">
        <v>369</v>
      </c>
      <c r="C288" s="14" t="s">
        <v>367</v>
      </c>
      <c r="D288" s="14">
        <v>0</v>
      </c>
      <c r="E288" s="14">
        <v>440100</v>
      </c>
      <c r="F288" s="14">
        <v>110025</v>
      </c>
      <c r="G288" s="14">
        <v>81590.42</v>
      </c>
      <c r="H288" s="12" t="e">
        <f t="shared" si="66"/>
        <v>#VALUE!</v>
      </c>
      <c r="I288" s="11" t="e">
        <f t="shared" si="67"/>
        <v>#VALUE!</v>
      </c>
      <c r="J288" s="12" t="e">
        <f t="shared" si="68"/>
        <v>#DIV/0!</v>
      </c>
      <c r="K288" s="11">
        <f t="shared" si="69"/>
        <v>81590.42</v>
      </c>
      <c r="L288" s="12">
        <f t="shared" si="70"/>
        <v>18.539063849125199</v>
      </c>
      <c r="M288" s="11">
        <f t="shared" si="71"/>
        <v>-358509.58</v>
      </c>
      <c r="N288" s="12">
        <f t="shared" si="73"/>
        <v>74.156255396500796</v>
      </c>
      <c r="O288" s="11">
        <f t="shared" si="72"/>
        <v>-28434.58</v>
      </c>
    </row>
    <row r="289" spans="1:15" ht="72" outlineLevel="3" collapsed="1">
      <c r="A289" s="10" t="s">
        <v>370</v>
      </c>
      <c r="B289" s="13" t="s">
        <v>371</v>
      </c>
      <c r="C289" s="14">
        <v>0</v>
      </c>
      <c r="D289" s="14">
        <v>4500</v>
      </c>
      <c r="E289" s="14">
        <v>4500</v>
      </c>
      <c r="F289" s="14">
        <v>0</v>
      </c>
      <c r="G289" s="14">
        <v>0</v>
      </c>
      <c r="H289" s="12">
        <v>0</v>
      </c>
      <c r="I289" s="11">
        <f t="shared" si="67"/>
        <v>0</v>
      </c>
      <c r="J289" s="12">
        <f t="shared" si="68"/>
        <v>0</v>
      </c>
      <c r="K289" s="11">
        <f t="shared" si="69"/>
        <v>-4500</v>
      </c>
      <c r="L289" s="12">
        <f t="shared" si="70"/>
        <v>0</v>
      </c>
      <c r="M289" s="11">
        <f t="shared" si="71"/>
        <v>-4500</v>
      </c>
      <c r="N289" s="12">
        <v>0</v>
      </c>
      <c r="O289" s="11">
        <f t="shared" si="72"/>
        <v>0</v>
      </c>
    </row>
    <row r="290" spans="1:15" ht="168" hidden="1" outlineLevel="4">
      <c r="A290" s="10" t="s">
        <v>373</v>
      </c>
      <c r="B290" s="13" t="s">
        <v>374</v>
      </c>
      <c r="C290" s="14" t="s">
        <v>372</v>
      </c>
      <c r="D290" s="14">
        <v>4500</v>
      </c>
      <c r="E290" s="14">
        <v>4500</v>
      </c>
      <c r="F290" s="14">
        <v>0</v>
      </c>
      <c r="G290" s="14">
        <v>0</v>
      </c>
      <c r="H290" s="12" t="e">
        <f t="shared" si="66"/>
        <v>#VALUE!</v>
      </c>
      <c r="I290" s="11" t="e">
        <f t="shared" si="67"/>
        <v>#VALUE!</v>
      </c>
      <c r="J290" s="12">
        <f t="shared" si="68"/>
        <v>0</v>
      </c>
      <c r="K290" s="11">
        <f t="shared" si="69"/>
        <v>-4500</v>
      </c>
      <c r="L290" s="12">
        <f t="shared" si="70"/>
        <v>0</v>
      </c>
      <c r="M290" s="11">
        <f t="shared" si="71"/>
        <v>-4500</v>
      </c>
      <c r="N290" s="12" t="e">
        <f t="shared" si="73"/>
        <v>#DIV/0!</v>
      </c>
      <c r="O290" s="11">
        <f t="shared" si="72"/>
        <v>0</v>
      </c>
    </row>
    <row r="291" spans="1:15" ht="168" hidden="1" outlineLevel="7">
      <c r="A291" s="10" t="s">
        <v>373</v>
      </c>
      <c r="B291" s="13" t="s">
        <v>374</v>
      </c>
      <c r="C291" s="14" t="s">
        <v>372</v>
      </c>
      <c r="D291" s="14">
        <v>4500</v>
      </c>
      <c r="E291" s="14">
        <v>0</v>
      </c>
      <c r="F291" s="14">
        <v>0</v>
      </c>
      <c r="G291" s="14">
        <v>0</v>
      </c>
      <c r="H291" s="12" t="e">
        <f t="shared" si="66"/>
        <v>#VALUE!</v>
      </c>
      <c r="I291" s="11" t="e">
        <f t="shared" si="67"/>
        <v>#VALUE!</v>
      </c>
      <c r="J291" s="12">
        <f t="shared" si="68"/>
        <v>0</v>
      </c>
      <c r="K291" s="11">
        <f t="shared" si="69"/>
        <v>-4500</v>
      </c>
      <c r="L291" s="12" t="e">
        <f t="shared" si="70"/>
        <v>#DIV/0!</v>
      </c>
      <c r="M291" s="11">
        <f t="shared" si="71"/>
        <v>0</v>
      </c>
      <c r="N291" s="12" t="e">
        <f t="shared" si="73"/>
        <v>#DIV/0!</v>
      </c>
      <c r="O291" s="11">
        <f t="shared" si="72"/>
        <v>0</v>
      </c>
    </row>
    <row r="292" spans="1:15" ht="168" hidden="1" outlineLevel="7">
      <c r="A292" s="10" t="s">
        <v>373</v>
      </c>
      <c r="B292" s="13" t="s">
        <v>374</v>
      </c>
      <c r="C292" s="14" t="s">
        <v>372</v>
      </c>
      <c r="D292" s="14">
        <v>0</v>
      </c>
      <c r="E292" s="14">
        <v>4500</v>
      </c>
      <c r="F292" s="14">
        <v>0</v>
      </c>
      <c r="G292" s="14">
        <v>0</v>
      </c>
      <c r="H292" s="12" t="e">
        <f t="shared" si="66"/>
        <v>#VALUE!</v>
      </c>
      <c r="I292" s="11" t="e">
        <f t="shared" si="67"/>
        <v>#VALUE!</v>
      </c>
      <c r="J292" s="12" t="e">
        <f t="shared" si="68"/>
        <v>#DIV/0!</v>
      </c>
      <c r="K292" s="11">
        <f t="shared" si="69"/>
        <v>0</v>
      </c>
      <c r="L292" s="12">
        <f t="shared" si="70"/>
        <v>0</v>
      </c>
      <c r="M292" s="11">
        <f t="shared" si="71"/>
        <v>-4500</v>
      </c>
      <c r="N292" s="12" t="e">
        <f t="shared" si="73"/>
        <v>#DIV/0!</v>
      </c>
      <c r="O292" s="11">
        <f t="shared" si="72"/>
        <v>0</v>
      </c>
    </row>
    <row r="293" spans="1:15" ht="60" outlineLevel="3" collapsed="1">
      <c r="A293" s="10" t="s">
        <v>375</v>
      </c>
      <c r="B293" s="13" t="s">
        <v>376</v>
      </c>
      <c r="C293" s="14">
        <v>0</v>
      </c>
      <c r="D293" s="14">
        <v>0</v>
      </c>
      <c r="E293" s="14">
        <v>220</v>
      </c>
      <c r="F293" s="14">
        <v>0</v>
      </c>
      <c r="G293" s="14">
        <v>0</v>
      </c>
      <c r="H293" s="12">
        <v>0</v>
      </c>
      <c r="I293" s="11">
        <f t="shared" si="67"/>
        <v>0</v>
      </c>
      <c r="J293" s="12">
        <v>0</v>
      </c>
      <c r="K293" s="11">
        <f t="shared" si="69"/>
        <v>0</v>
      </c>
      <c r="L293" s="12">
        <f t="shared" si="70"/>
        <v>0</v>
      </c>
      <c r="M293" s="11">
        <f t="shared" si="71"/>
        <v>-220</v>
      </c>
      <c r="N293" s="12">
        <v>0</v>
      </c>
      <c r="O293" s="11">
        <f t="shared" si="72"/>
        <v>0</v>
      </c>
    </row>
    <row r="294" spans="1:15" ht="132" hidden="1" outlineLevel="4">
      <c r="A294" s="10" t="s">
        <v>378</v>
      </c>
      <c r="B294" s="13" t="s">
        <v>379</v>
      </c>
      <c r="C294" s="14" t="s">
        <v>377</v>
      </c>
      <c r="D294" s="14">
        <v>0</v>
      </c>
      <c r="E294" s="14">
        <v>220</v>
      </c>
      <c r="F294" s="14">
        <v>0</v>
      </c>
      <c r="G294" s="14">
        <v>0</v>
      </c>
      <c r="H294" s="12" t="e">
        <f t="shared" si="66"/>
        <v>#VALUE!</v>
      </c>
      <c r="I294" s="11" t="e">
        <f t="shared" si="67"/>
        <v>#VALUE!</v>
      </c>
      <c r="J294" s="12" t="e">
        <f t="shared" si="68"/>
        <v>#DIV/0!</v>
      </c>
      <c r="K294" s="11">
        <f t="shared" si="69"/>
        <v>0</v>
      </c>
      <c r="L294" s="12">
        <f t="shared" si="70"/>
        <v>0</v>
      </c>
      <c r="M294" s="11">
        <f t="shared" si="71"/>
        <v>-220</v>
      </c>
      <c r="N294" s="12" t="e">
        <f t="shared" si="73"/>
        <v>#DIV/0!</v>
      </c>
      <c r="O294" s="11">
        <f t="shared" si="72"/>
        <v>0</v>
      </c>
    </row>
    <row r="295" spans="1:15" ht="132" hidden="1" outlineLevel="7">
      <c r="A295" s="10" t="s">
        <v>378</v>
      </c>
      <c r="B295" s="13" t="s">
        <v>379</v>
      </c>
      <c r="C295" s="14" t="s">
        <v>377</v>
      </c>
      <c r="D295" s="14">
        <v>0</v>
      </c>
      <c r="E295" s="14">
        <v>220</v>
      </c>
      <c r="F295" s="14">
        <v>0</v>
      </c>
      <c r="G295" s="14">
        <v>0</v>
      </c>
      <c r="H295" s="12" t="e">
        <f t="shared" si="66"/>
        <v>#VALUE!</v>
      </c>
      <c r="I295" s="11" t="e">
        <f t="shared" si="67"/>
        <v>#VALUE!</v>
      </c>
      <c r="J295" s="12" t="e">
        <f t="shared" si="68"/>
        <v>#DIV/0!</v>
      </c>
      <c r="K295" s="11">
        <f t="shared" si="69"/>
        <v>0</v>
      </c>
      <c r="L295" s="12">
        <f t="shared" si="70"/>
        <v>0</v>
      </c>
      <c r="M295" s="11">
        <f t="shared" si="71"/>
        <v>-220</v>
      </c>
      <c r="N295" s="12" t="e">
        <f t="shared" si="73"/>
        <v>#DIV/0!</v>
      </c>
      <c r="O295" s="11">
        <f t="shared" si="72"/>
        <v>0</v>
      </c>
    </row>
    <row r="296" spans="1:15" ht="60" outlineLevel="3" collapsed="1">
      <c r="A296" s="10" t="s">
        <v>380</v>
      </c>
      <c r="B296" s="13" t="s">
        <v>381</v>
      </c>
      <c r="C296" s="14">
        <v>0</v>
      </c>
      <c r="D296" s="14">
        <v>200</v>
      </c>
      <c r="E296" s="14">
        <v>0</v>
      </c>
      <c r="F296" s="14">
        <v>0</v>
      </c>
      <c r="G296" s="14">
        <v>0</v>
      </c>
      <c r="H296" s="12">
        <v>0</v>
      </c>
      <c r="I296" s="11">
        <f t="shared" si="67"/>
        <v>0</v>
      </c>
      <c r="J296" s="12">
        <f t="shared" si="68"/>
        <v>0</v>
      </c>
      <c r="K296" s="11">
        <f t="shared" si="69"/>
        <v>-200</v>
      </c>
      <c r="L296" s="12">
        <v>0</v>
      </c>
      <c r="M296" s="11">
        <f t="shared" si="71"/>
        <v>0</v>
      </c>
      <c r="N296" s="12">
        <v>0</v>
      </c>
      <c r="O296" s="11">
        <f t="shared" si="72"/>
        <v>0</v>
      </c>
    </row>
    <row r="297" spans="1:15" ht="132" hidden="1" outlineLevel="4">
      <c r="A297" s="10" t="s">
        <v>383</v>
      </c>
      <c r="B297" s="13" t="s">
        <v>384</v>
      </c>
      <c r="C297" s="14" t="s">
        <v>382</v>
      </c>
      <c r="D297" s="14">
        <v>200</v>
      </c>
      <c r="E297" s="14">
        <v>0</v>
      </c>
      <c r="F297" s="14">
        <v>0</v>
      </c>
      <c r="G297" s="14">
        <v>0</v>
      </c>
      <c r="H297" s="12" t="e">
        <f t="shared" si="66"/>
        <v>#VALUE!</v>
      </c>
      <c r="I297" s="11" t="e">
        <f t="shared" si="67"/>
        <v>#VALUE!</v>
      </c>
      <c r="J297" s="12">
        <f t="shared" si="68"/>
        <v>0</v>
      </c>
      <c r="K297" s="11">
        <f t="shared" si="69"/>
        <v>-200</v>
      </c>
      <c r="L297" s="12" t="e">
        <f t="shared" si="70"/>
        <v>#DIV/0!</v>
      </c>
      <c r="M297" s="11">
        <f t="shared" si="71"/>
        <v>0</v>
      </c>
      <c r="N297" s="12" t="e">
        <f t="shared" si="73"/>
        <v>#DIV/0!</v>
      </c>
      <c r="O297" s="11">
        <f t="shared" si="72"/>
        <v>0</v>
      </c>
    </row>
    <row r="298" spans="1:15" ht="132" hidden="1" outlineLevel="7">
      <c r="A298" s="10" t="s">
        <v>383</v>
      </c>
      <c r="B298" s="13" t="s">
        <v>384</v>
      </c>
      <c r="C298" s="14" t="s">
        <v>382</v>
      </c>
      <c r="D298" s="14">
        <v>200</v>
      </c>
      <c r="E298" s="14">
        <v>0</v>
      </c>
      <c r="F298" s="14">
        <v>0</v>
      </c>
      <c r="G298" s="14">
        <v>0</v>
      </c>
      <c r="H298" s="12" t="e">
        <f t="shared" si="66"/>
        <v>#VALUE!</v>
      </c>
      <c r="I298" s="11" t="e">
        <f t="shared" si="67"/>
        <v>#VALUE!</v>
      </c>
      <c r="J298" s="12">
        <f t="shared" si="68"/>
        <v>0</v>
      </c>
      <c r="K298" s="11">
        <f t="shared" si="69"/>
        <v>-200</v>
      </c>
      <c r="L298" s="12" t="e">
        <f t="shared" si="70"/>
        <v>#DIV/0!</v>
      </c>
      <c r="M298" s="11">
        <f t="shared" si="71"/>
        <v>0</v>
      </c>
      <c r="N298" s="12" t="e">
        <f t="shared" si="73"/>
        <v>#DIV/0!</v>
      </c>
      <c r="O298" s="11">
        <f t="shared" si="72"/>
        <v>0</v>
      </c>
    </row>
    <row r="299" spans="1:15" ht="36" outlineLevel="3" collapsed="1">
      <c r="A299" s="10" t="s">
        <v>385</v>
      </c>
      <c r="B299" s="13" t="s">
        <v>386</v>
      </c>
      <c r="C299" s="14">
        <v>279000</v>
      </c>
      <c r="D299" s="14">
        <v>1238600</v>
      </c>
      <c r="E299" s="14">
        <v>1238600</v>
      </c>
      <c r="F299" s="14">
        <v>282000</v>
      </c>
      <c r="G299" s="14">
        <v>112735.39</v>
      </c>
      <c r="H299" s="12">
        <f t="shared" si="66"/>
        <v>40.406949820788526</v>
      </c>
      <c r="I299" s="11">
        <f t="shared" si="67"/>
        <v>-166264.60999999999</v>
      </c>
      <c r="J299" s="12">
        <f t="shared" si="68"/>
        <v>9.1018399806232839</v>
      </c>
      <c r="K299" s="11">
        <f t="shared" si="69"/>
        <v>-1125864.6100000001</v>
      </c>
      <c r="L299" s="12">
        <f t="shared" si="70"/>
        <v>9.1018399806232839</v>
      </c>
      <c r="M299" s="11">
        <f t="shared" si="71"/>
        <v>-1125864.6100000001</v>
      </c>
      <c r="N299" s="12">
        <f t="shared" si="73"/>
        <v>39.977088652482266</v>
      </c>
      <c r="O299" s="11">
        <f t="shared" si="72"/>
        <v>-169264.61</v>
      </c>
    </row>
    <row r="300" spans="1:15" ht="48" hidden="1" outlineLevel="4">
      <c r="A300" s="10" t="s">
        <v>387</v>
      </c>
      <c r="B300" s="13" t="s">
        <v>388</v>
      </c>
      <c r="C300" s="14"/>
      <c r="D300" s="14">
        <v>1238600</v>
      </c>
      <c r="E300" s="14">
        <v>1238600</v>
      </c>
      <c r="F300" s="14">
        <v>282000</v>
      </c>
      <c r="G300" s="14">
        <v>112735.39</v>
      </c>
      <c r="H300" s="12" t="e">
        <f t="shared" si="66"/>
        <v>#DIV/0!</v>
      </c>
      <c r="I300" s="11">
        <f t="shared" si="67"/>
        <v>112735.39</v>
      </c>
      <c r="J300" s="12">
        <f t="shared" si="68"/>
        <v>9.1018399806232839</v>
      </c>
      <c r="K300" s="11">
        <f t="shared" si="69"/>
        <v>-1125864.6100000001</v>
      </c>
      <c r="L300" s="12">
        <f t="shared" si="70"/>
        <v>9.1018399806232839</v>
      </c>
      <c r="M300" s="11">
        <f t="shared" si="71"/>
        <v>-1125864.6100000001</v>
      </c>
      <c r="N300" s="12">
        <f t="shared" si="73"/>
        <v>39.977088652482266</v>
      </c>
      <c r="O300" s="11">
        <f t="shared" si="72"/>
        <v>-169264.61</v>
      </c>
    </row>
    <row r="301" spans="1:15" ht="48" hidden="1" outlineLevel="7">
      <c r="A301" s="10" t="s">
        <v>387</v>
      </c>
      <c r="B301" s="13" t="s">
        <v>388</v>
      </c>
      <c r="C301" s="14"/>
      <c r="D301" s="14">
        <v>0</v>
      </c>
      <c r="E301" s="14">
        <v>1238600</v>
      </c>
      <c r="F301" s="14">
        <v>282000</v>
      </c>
      <c r="G301" s="14">
        <v>112735.39</v>
      </c>
      <c r="H301" s="12" t="e">
        <f t="shared" si="66"/>
        <v>#DIV/0!</v>
      </c>
      <c r="I301" s="11">
        <f t="shared" si="67"/>
        <v>112735.39</v>
      </c>
      <c r="J301" s="12" t="e">
        <f t="shared" si="68"/>
        <v>#DIV/0!</v>
      </c>
      <c r="K301" s="11">
        <f t="shared" si="69"/>
        <v>112735.39</v>
      </c>
      <c r="L301" s="12">
        <f t="shared" si="70"/>
        <v>9.1018399806232839</v>
      </c>
      <c r="M301" s="11">
        <f t="shared" si="71"/>
        <v>-1125864.6100000001</v>
      </c>
      <c r="N301" s="12">
        <f t="shared" si="73"/>
        <v>39.977088652482266</v>
      </c>
      <c r="O301" s="11">
        <f t="shared" si="72"/>
        <v>-169264.61</v>
      </c>
    </row>
    <row r="302" spans="1:15" ht="48" hidden="1" outlineLevel="7">
      <c r="A302" s="10" t="s">
        <v>387</v>
      </c>
      <c r="B302" s="13" t="s">
        <v>388</v>
      </c>
      <c r="C302" s="14"/>
      <c r="D302" s="14">
        <v>1238600</v>
      </c>
      <c r="E302" s="14">
        <v>0</v>
      </c>
      <c r="F302" s="14">
        <v>0</v>
      </c>
      <c r="G302" s="14">
        <v>0</v>
      </c>
      <c r="H302" s="12" t="e">
        <f t="shared" si="66"/>
        <v>#DIV/0!</v>
      </c>
      <c r="I302" s="11">
        <f t="shared" si="67"/>
        <v>0</v>
      </c>
      <c r="J302" s="12">
        <f t="shared" si="68"/>
        <v>0</v>
      </c>
      <c r="K302" s="11">
        <f t="shared" si="69"/>
        <v>-1238600</v>
      </c>
      <c r="L302" s="12" t="e">
        <f t="shared" si="70"/>
        <v>#DIV/0!</v>
      </c>
      <c r="M302" s="11">
        <f t="shared" si="71"/>
        <v>0</v>
      </c>
      <c r="N302" s="12" t="e">
        <f t="shared" si="73"/>
        <v>#DIV/0!</v>
      </c>
      <c r="O302" s="11">
        <f t="shared" si="72"/>
        <v>0</v>
      </c>
    </row>
    <row r="303" spans="1:15" outlineLevel="3">
      <c r="A303" s="10" t="s">
        <v>389</v>
      </c>
      <c r="B303" s="13" t="s">
        <v>390</v>
      </c>
      <c r="C303" s="14">
        <f>C304</f>
        <v>7432.92</v>
      </c>
      <c r="D303" s="14">
        <f t="shared" ref="D303:G303" si="74">D304</f>
        <v>1098200</v>
      </c>
      <c r="E303" s="14">
        <f t="shared" si="74"/>
        <v>1253234.57</v>
      </c>
      <c r="F303" s="14">
        <f t="shared" si="74"/>
        <v>5504.97</v>
      </c>
      <c r="G303" s="14">
        <f t="shared" si="74"/>
        <v>5504.97</v>
      </c>
      <c r="H303" s="12">
        <f t="shared" si="66"/>
        <v>74.062010623012213</v>
      </c>
      <c r="I303" s="11">
        <f t="shared" si="67"/>
        <v>-1927.9499999999998</v>
      </c>
      <c r="J303" s="12">
        <f t="shared" si="68"/>
        <v>0.50127208158805325</v>
      </c>
      <c r="K303" s="11">
        <f t="shared" si="69"/>
        <v>-1092695.03</v>
      </c>
      <c r="L303" s="12">
        <f t="shared" si="70"/>
        <v>0.43926094378325364</v>
      </c>
      <c r="M303" s="11">
        <f t="shared" si="71"/>
        <v>-1247729.6000000001</v>
      </c>
      <c r="N303" s="12">
        <f t="shared" si="73"/>
        <v>100</v>
      </c>
      <c r="O303" s="11">
        <f t="shared" si="72"/>
        <v>0</v>
      </c>
    </row>
    <row r="304" spans="1:15" ht="24" outlineLevel="4">
      <c r="A304" s="10" t="s">
        <v>391</v>
      </c>
      <c r="B304" s="13" t="s">
        <v>392</v>
      </c>
      <c r="C304" s="14">
        <f>C305+C306</f>
        <v>7432.92</v>
      </c>
      <c r="D304" s="14">
        <f t="shared" ref="D304:G304" si="75">D305+D306</f>
        <v>1098200</v>
      </c>
      <c r="E304" s="14">
        <f t="shared" si="75"/>
        <v>1253234.57</v>
      </c>
      <c r="F304" s="14">
        <f t="shared" si="75"/>
        <v>5504.97</v>
      </c>
      <c r="G304" s="14">
        <f t="shared" si="75"/>
        <v>5504.97</v>
      </c>
      <c r="H304" s="12">
        <f t="shared" si="66"/>
        <v>74.062010623012213</v>
      </c>
      <c r="I304" s="11">
        <f t="shared" si="67"/>
        <v>-1927.9499999999998</v>
      </c>
      <c r="J304" s="12">
        <f t="shared" si="68"/>
        <v>0.50127208158805325</v>
      </c>
      <c r="K304" s="11">
        <f t="shared" si="69"/>
        <v>-1092695.03</v>
      </c>
      <c r="L304" s="12">
        <f t="shared" si="70"/>
        <v>0.43926094378325364</v>
      </c>
      <c r="M304" s="11">
        <f t="shared" si="71"/>
        <v>-1247729.6000000001</v>
      </c>
      <c r="N304" s="12">
        <f t="shared" si="73"/>
        <v>100</v>
      </c>
      <c r="O304" s="11">
        <f t="shared" si="72"/>
        <v>0</v>
      </c>
    </row>
    <row r="305" spans="1:15" ht="36" outlineLevel="7">
      <c r="A305" s="10"/>
      <c r="B305" s="13" t="s">
        <v>393</v>
      </c>
      <c r="C305" s="14">
        <v>7432.92</v>
      </c>
      <c r="D305" s="14">
        <v>82900</v>
      </c>
      <c r="E305" s="14">
        <v>82889.570000000007</v>
      </c>
      <c r="F305" s="14">
        <v>5504.97</v>
      </c>
      <c r="G305" s="14">
        <v>5504.97</v>
      </c>
      <c r="H305" s="12">
        <f t="shared" si="66"/>
        <v>74.062010623012213</v>
      </c>
      <c r="I305" s="11">
        <f t="shared" si="67"/>
        <v>-1927.9499999999998</v>
      </c>
      <c r="J305" s="12">
        <f t="shared" si="68"/>
        <v>6.6404945717732211</v>
      </c>
      <c r="K305" s="11">
        <f t="shared" si="69"/>
        <v>-77395.03</v>
      </c>
      <c r="L305" s="12">
        <f t="shared" si="70"/>
        <v>6.6413301456383467</v>
      </c>
      <c r="M305" s="11">
        <f t="shared" si="71"/>
        <v>-77384.600000000006</v>
      </c>
      <c r="N305" s="12">
        <f t="shared" si="73"/>
        <v>100</v>
      </c>
      <c r="O305" s="11">
        <f t="shared" si="72"/>
        <v>0</v>
      </c>
    </row>
    <row r="306" spans="1:15" ht="36" outlineLevel="7">
      <c r="A306" s="10"/>
      <c r="B306" s="13" t="s">
        <v>346</v>
      </c>
      <c r="C306" s="14">
        <v>0</v>
      </c>
      <c r="D306" s="14">
        <v>1015300</v>
      </c>
      <c r="E306" s="14">
        <v>1170345</v>
      </c>
      <c r="F306" s="14">
        <v>0</v>
      </c>
      <c r="G306" s="14">
        <v>0</v>
      </c>
      <c r="H306" s="12">
        <v>0</v>
      </c>
      <c r="I306" s="11">
        <f t="shared" si="67"/>
        <v>0</v>
      </c>
      <c r="J306" s="12">
        <f t="shared" si="68"/>
        <v>0</v>
      </c>
      <c r="K306" s="11">
        <f t="shared" si="69"/>
        <v>-1015300</v>
      </c>
      <c r="L306" s="12">
        <f t="shared" si="70"/>
        <v>0</v>
      </c>
      <c r="M306" s="11">
        <f t="shared" si="71"/>
        <v>-1170345</v>
      </c>
      <c r="N306" s="12">
        <v>0</v>
      </c>
      <c r="O306" s="11">
        <f t="shared" si="72"/>
        <v>0</v>
      </c>
    </row>
    <row r="307" spans="1:15" outlineLevel="7">
      <c r="A307" s="10"/>
      <c r="B307" s="13" t="s">
        <v>348</v>
      </c>
      <c r="C307" s="14">
        <v>0</v>
      </c>
      <c r="D307" s="14">
        <v>186700</v>
      </c>
      <c r="E307" s="14">
        <v>0</v>
      </c>
      <c r="F307" s="14">
        <v>0</v>
      </c>
      <c r="G307" s="14">
        <v>0</v>
      </c>
      <c r="H307" s="12">
        <v>0</v>
      </c>
      <c r="I307" s="11">
        <f t="shared" si="67"/>
        <v>0</v>
      </c>
      <c r="J307" s="12">
        <f t="shared" si="68"/>
        <v>0</v>
      </c>
      <c r="K307" s="11">
        <f t="shared" si="69"/>
        <v>-186700</v>
      </c>
      <c r="L307" s="12">
        <v>0</v>
      </c>
      <c r="M307" s="11">
        <f t="shared" si="71"/>
        <v>0</v>
      </c>
      <c r="N307" s="12">
        <v>0</v>
      </c>
      <c r="O307" s="11">
        <f t="shared" si="72"/>
        <v>0</v>
      </c>
    </row>
    <row r="308" spans="1:15" outlineLevel="2">
      <c r="A308" s="10" t="s">
        <v>394</v>
      </c>
      <c r="B308" s="13" t="s">
        <v>395</v>
      </c>
      <c r="C308" s="14">
        <f>C309</f>
        <v>0</v>
      </c>
      <c r="D308" s="14">
        <f t="shared" ref="D308:G308" si="76">D309</f>
        <v>10893800</v>
      </c>
      <c r="E308" s="14">
        <f t="shared" si="76"/>
        <v>18874973.880000003</v>
      </c>
      <c r="F308" s="14">
        <f t="shared" si="76"/>
        <v>848686</v>
      </c>
      <c r="G308" s="14">
        <f t="shared" si="76"/>
        <v>1209240.1000000001</v>
      </c>
      <c r="H308" s="12">
        <v>0</v>
      </c>
      <c r="I308" s="11">
        <f t="shared" si="67"/>
        <v>1209240.1000000001</v>
      </c>
      <c r="J308" s="12">
        <f t="shared" si="68"/>
        <v>11.100259780792745</v>
      </c>
      <c r="K308" s="11">
        <f t="shared" si="69"/>
        <v>-9684559.9000000004</v>
      </c>
      <c r="L308" s="12">
        <f t="shared" si="70"/>
        <v>6.4065789319121418</v>
      </c>
      <c r="M308" s="11">
        <f t="shared" si="71"/>
        <v>-17665733.780000001</v>
      </c>
      <c r="N308" s="12">
        <f t="shared" si="73"/>
        <v>142.4838043752342</v>
      </c>
      <c r="O308" s="11">
        <f t="shared" si="72"/>
        <v>360554.10000000009</v>
      </c>
    </row>
    <row r="309" spans="1:15" ht="24" outlineLevel="3">
      <c r="A309" s="10" t="s">
        <v>396</v>
      </c>
      <c r="B309" s="13" t="s">
        <v>397</v>
      </c>
      <c r="C309" s="14">
        <f>C310</f>
        <v>0</v>
      </c>
      <c r="D309" s="14">
        <f t="shared" ref="D309:G309" si="77">D310</f>
        <v>10893800</v>
      </c>
      <c r="E309" s="14">
        <f t="shared" si="77"/>
        <v>18874973.880000003</v>
      </c>
      <c r="F309" s="14">
        <f t="shared" si="77"/>
        <v>848686</v>
      </c>
      <c r="G309" s="14">
        <f t="shared" si="77"/>
        <v>1209240.1000000001</v>
      </c>
      <c r="H309" s="12">
        <v>0</v>
      </c>
      <c r="I309" s="11">
        <f t="shared" si="67"/>
        <v>1209240.1000000001</v>
      </c>
      <c r="J309" s="12">
        <f t="shared" si="68"/>
        <v>11.100259780792745</v>
      </c>
      <c r="K309" s="11">
        <f t="shared" si="69"/>
        <v>-9684559.9000000004</v>
      </c>
      <c r="L309" s="12">
        <f t="shared" si="70"/>
        <v>6.4065789319121418</v>
      </c>
      <c r="M309" s="11">
        <f t="shared" si="71"/>
        <v>-17665733.780000001</v>
      </c>
      <c r="N309" s="12">
        <f t="shared" si="73"/>
        <v>142.4838043752342</v>
      </c>
      <c r="O309" s="11">
        <f t="shared" si="72"/>
        <v>360554.10000000009</v>
      </c>
    </row>
    <row r="310" spans="1:15" ht="36" outlineLevel="4">
      <c r="A310" s="10" t="s">
        <v>398</v>
      </c>
      <c r="B310" s="13" t="s">
        <v>399</v>
      </c>
      <c r="C310" s="14">
        <f>C311+C312+C313+C314</f>
        <v>0</v>
      </c>
      <c r="D310" s="14">
        <f t="shared" ref="D310:G310" si="78">D311+D312+D313+D314</f>
        <v>10893800</v>
      </c>
      <c r="E310" s="14">
        <f t="shared" si="78"/>
        <v>18874973.880000003</v>
      </c>
      <c r="F310" s="14">
        <f t="shared" si="78"/>
        <v>848686</v>
      </c>
      <c r="G310" s="14">
        <f t="shared" si="78"/>
        <v>1209240.1000000001</v>
      </c>
      <c r="H310" s="12">
        <v>0</v>
      </c>
      <c r="I310" s="11">
        <f t="shared" si="67"/>
        <v>1209240.1000000001</v>
      </c>
      <c r="J310" s="12">
        <f t="shared" si="68"/>
        <v>11.100259780792745</v>
      </c>
      <c r="K310" s="11">
        <f t="shared" si="69"/>
        <v>-9684559.9000000004</v>
      </c>
      <c r="L310" s="12">
        <f t="shared" si="70"/>
        <v>6.4065789319121418</v>
      </c>
      <c r="M310" s="11">
        <f t="shared" si="71"/>
        <v>-17665733.780000001</v>
      </c>
      <c r="N310" s="12">
        <f t="shared" si="73"/>
        <v>142.4838043752342</v>
      </c>
      <c r="O310" s="11">
        <f t="shared" si="72"/>
        <v>360554.10000000009</v>
      </c>
    </row>
    <row r="311" spans="1:15" ht="96" outlineLevel="7">
      <c r="A311" s="10"/>
      <c r="B311" s="13" t="s">
        <v>400</v>
      </c>
      <c r="C311" s="14">
        <v>0</v>
      </c>
      <c r="D311" s="14">
        <v>0</v>
      </c>
      <c r="E311" s="14">
        <v>10132001.18</v>
      </c>
      <c r="F311" s="14">
        <v>0</v>
      </c>
      <c r="G311" s="14">
        <v>0</v>
      </c>
      <c r="H311" s="12">
        <v>0</v>
      </c>
      <c r="I311" s="11">
        <f t="shared" si="67"/>
        <v>0</v>
      </c>
      <c r="J311" s="12">
        <v>0</v>
      </c>
      <c r="K311" s="11">
        <f t="shared" si="69"/>
        <v>0</v>
      </c>
      <c r="L311" s="12">
        <f t="shared" si="70"/>
        <v>0</v>
      </c>
      <c r="M311" s="11">
        <f t="shared" si="71"/>
        <v>-10132001.18</v>
      </c>
      <c r="N311" s="12">
        <v>0</v>
      </c>
      <c r="O311" s="11">
        <f t="shared" si="72"/>
        <v>0</v>
      </c>
    </row>
    <row r="312" spans="1:15" ht="24" outlineLevel="7">
      <c r="A312" s="10"/>
      <c r="B312" s="13" t="s">
        <v>401</v>
      </c>
      <c r="C312" s="14">
        <v>0</v>
      </c>
      <c r="D312" s="14">
        <v>0</v>
      </c>
      <c r="E312" s="14">
        <v>7620614</v>
      </c>
      <c r="F312" s="14">
        <v>848686</v>
      </c>
      <c r="G312" s="14">
        <v>848686</v>
      </c>
      <c r="H312" s="12">
        <v>0</v>
      </c>
      <c r="I312" s="11">
        <f t="shared" si="67"/>
        <v>848686</v>
      </c>
      <c r="J312" s="12">
        <v>0</v>
      </c>
      <c r="K312" s="11">
        <f t="shared" si="69"/>
        <v>848686</v>
      </c>
      <c r="L312" s="12">
        <f t="shared" si="70"/>
        <v>11.13671418077336</v>
      </c>
      <c r="M312" s="11">
        <f t="shared" si="71"/>
        <v>-6771928</v>
      </c>
      <c r="N312" s="12">
        <f t="shared" si="73"/>
        <v>100</v>
      </c>
      <c r="O312" s="11">
        <f t="shared" si="72"/>
        <v>0</v>
      </c>
    </row>
    <row r="313" spans="1:15" ht="36" outlineLevel="7">
      <c r="A313" s="10"/>
      <c r="B313" s="13" t="s">
        <v>402</v>
      </c>
      <c r="C313" s="14">
        <v>0</v>
      </c>
      <c r="D313" s="14">
        <v>0</v>
      </c>
      <c r="E313" s="14">
        <v>360554.1</v>
      </c>
      <c r="F313" s="14">
        <v>0</v>
      </c>
      <c r="G313" s="14">
        <v>360554.1</v>
      </c>
      <c r="H313" s="12">
        <v>0</v>
      </c>
      <c r="I313" s="11">
        <f t="shared" si="67"/>
        <v>360554.1</v>
      </c>
      <c r="J313" s="12">
        <v>0</v>
      </c>
      <c r="K313" s="11">
        <f t="shared" si="69"/>
        <v>360554.1</v>
      </c>
      <c r="L313" s="12">
        <f t="shared" si="70"/>
        <v>100</v>
      </c>
      <c r="M313" s="11">
        <f t="shared" si="71"/>
        <v>0</v>
      </c>
      <c r="N313" s="12">
        <v>0</v>
      </c>
      <c r="O313" s="11">
        <f t="shared" si="72"/>
        <v>360554.1</v>
      </c>
    </row>
    <row r="314" spans="1:15" ht="48" outlineLevel="7">
      <c r="A314" s="10"/>
      <c r="B314" s="13" t="s">
        <v>403</v>
      </c>
      <c r="C314" s="14">
        <v>0</v>
      </c>
      <c r="D314" s="14">
        <v>10893800</v>
      </c>
      <c r="E314" s="14">
        <v>761804.6</v>
      </c>
      <c r="F314" s="14">
        <v>0</v>
      </c>
      <c r="G314" s="14">
        <v>0</v>
      </c>
      <c r="H314" s="12">
        <v>0</v>
      </c>
      <c r="I314" s="11">
        <f t="shared" si="67"/>
        <v>0</v>
      </c>
      <c r="J314" s="12">
        <f t="shared" si="68"/>
        <v>0</v>
      </c>
      <c r="K314" s="11">
        <f t="shared" si="69"/>
        <v>-10893800</v>
      </c>
      <c r="L314" s="12">
        <f t="shared" si="70"/>
        <v>0</v>
      </c>
      <c r="M314" s="11">
        <f t="shared" si="71"/>
        <v>-761804.6</v>
      </c>
      <c r="N314" s="12">
        <v>0</v>
      </c>
      <c r="O314" s="11">
        <f t="shared" si="72"/>
        <v>0</v>
      </c>
    </row>
    <row r="315" spans="1:15" s="9" customFormat="1" ht="24" outlineLevel="1">
      <c r="A315" s="18" t="s">
        <v>404</v>
      </c>
      <c r="B315" s="23" t="s">
        <v>405</v>
      </c>
      <c r="C315" s="24">
        <f>C316</f>
        <v>134565.59</v>
      </c>
      <c r="D315" s="24">
        <f t="shared" ref="D315:G315" si="79">D316</f>
        <v>322486.82999999996</v>
      </c>
      <c r="E315" s="24">
        <f t="shared" si="79"/>
        <v>322486.82999999996</v>
      </c>
      <c r="F315" s="24">
        <f t="shared" si="79"/>
        <v>218996.83000000002</v>
      </c>
      <c r="G315" s="24">
        <f t="shared" si="79"/>
        <v>219249.83000000002</v>
      </c>
      <c r="H315" s="22">
        <f t="shared" si="66"/>
        <v>162.93157113939753</v>
      </c>
      <c r="I315" s="21">
        <f t="shared" si="67"/>
        <v>84684.24000000002</v>
      </c>
      <c r="J315" s="22">
        <f t="shared" si="68"/>
        <v>67.987219819178364</v>
      </c>
      <c r="K315" s="21">
        <f t="shared" si="69"/>
        <v>-103236.99999999994</v>
      </c>
      <c r="L315" s="22">
        <f t="shared" si="70"/>
        <v>67.987219819178364</v>
      </c>
      <c r="M315" s="21">
        <f t="shared" si="71"/>
        <v>-103236.99999999994</v>
      </c>
      <c r="N315" s="22">
        <f t="shared" si="73"/>
        <v>100.11552678639231</v>
      </c>
      <c r="O315" s="21">
        <f t="shared" si="72"/>
        <v>253</v>
      </c>
    </row>
    <row r="316" spans="1:15" ht="24" outlineLevel="2">
      <c r="A316" s="10" t="s">
        <v>406</v>
      </c>
      <c r="B316" s="13" t="s">
        <v>407</v>
      </c>
      <c r="C316" s="14">
        <f>C317+C319</f>
        <v>134565.59</v>
      </c>
      <c r="D316" s="14">
        <f t="shared" ref="D316:G316" si="80">D317+D319</f>
        <v>322486.82999999996</v>
      </c>
      <c r="E316" s="14">
        <f t="shared" si="80"/>
        <v>322486.82999999996</v>
      </c>
      <c r="F316" s="14">
        <f t="shared" si="80"/>
        <v>218996.83000000002</v>
      </c>
      <c r="G316" s="14">
        <f t="shared" si="80"/>
        <v>219249.83000000002</v>
      </c>
      <c r="H316" s="12">
        <f t="shared" si="66"/>
        <v>162.93157113939753</v>
      </c>
      <c r="I316" s="11">
        <f t="shared" si="67"/>
        <v>84684.24000000002</v>
      </c>
      <c r="J316" s="12">
        <f t="shared" si="68"/>
        <v>67.987219819178364</v>
      </c>
      <c r="K316" s="11">
        <f t="shared" si="69"/>
        <v>-103236.99999999994</v>
      </c>
      <c r="L316" s="12">
        <f t="shared" si="70"/>
        <v>67.987219819178364</v>
      </c>
      <c r="M316" s="11">
        <f t="shared" si="71"/>
        <v>-103236.99999999994</v>
      </c>
      <c r="N316" s="12">
        <f t="shared" si="73"/>
        <v>100.11552678639231</v>
      </c>
      <c r="O316" s="11">
        <f t="shared" si="72"/>
        <v>253</v>
      </c>
    </row>
    <row r="317" spans="1:15" ht="48" outlineLevel="3" collapsed="1">
      <c r="A317" s="10" t="s">
        <v>408</v>
      </c>
      <c r="B317" s="13" t="s">
        <v>409</v>
      </c>
      <c r="C317" s="14">
        <v>134063.43</v>
      </c>
      <c r="D317" s="14">
        <v>319148.73</v>
      </c>
      <c r="E317" s="14">
        <v>319148.73</v>
      </c>
      <c r="F317" s="14">
        <v>216868.73</v>
      </c>
      <c r="G317" s="14">
        <v>217121.73</v>
      </c>
      <c r="H317" s="12">
        <f t="shared" si="66"/>
        <v>161.95447930878692</v>
      </c>
      <c r="I317" s="11">
        <f t="shared" si="67"/>
        <v>83058.300000000017</v>
      </c>
      <c r="J317" s="12">
        <f t="shared" si="68"/>
        <v>68.031519348361499</v>
      </c>
      <c r="K317" s="11">
        <f t="shared" si="69"/>
        <v>-102026.99999999997</v>
      </c>
      <c r="L317" s="12">
        <f t="shared" si="70"/>
        <v>68.031519348361499</v>
      </c>
      <c r="M317" s="11">
        <f t="shared" si="71"/>
        <v>-102026.99999999997</v>
      </c>
      <c r="N317" s="12">
        <f t="shared" si="73"/>
        <v>100.11666043324918</v>
      </c>
      <c r="O317" s="11">
        <f t="shared" si="72"/>
        <v>253</v>
      </c>
    </row>
    <row r="318" spans="1:15" ht="48" hidden="1" outlineLevel="7">
      <c r="A318" s="10" t="s">
        <v>408</v>
      </c>
      <c r="B318" s="13" t="s">
        <v>409</v>
      </c>
      <c r="C318" s="14"/>
      <c r="D318" s="14">
        <v>319148.73</v>
      </c>
      <c r="E318" s="14">
        <v>319148.73</v>
      </c>
      <c r="F318" s="14">
        <v>210468.73</v>
      </c>
      <c r="G318" s="14">
        <v>217121.73</v>
      </c>
      <c r="H318" s="12" t="e">
        <f t="shared" si="66"/>
        <v>#DIV/0!</v>
      </c>
      <c r="I318" s="11">
        <f t="shared" si="67"/>
        <v>217121.73</v>
      </c>
      <c r="J318" s="12">
        <f t="shared" si="68"/>
        <v>68.031519348361499</v>
      </c>
      <c r="K318" s="11">
        <f t="shared" si="69"/>
        <v>-102026.99999999997</v>
      </c>
      <c r="L318" s="12">
        <f t="shared" si="70"/>
        <v>68.031519348361499</v>
      </c>
      <c r="M318" s="11">
        <f t="shared" si="71"/>
        <v>-102026.99999999997</v>
      </c>
      <c r="N318" s="12">
        <f t="shared" si="73"/>
        <v>103.16103964707726</v>
      </c>
      <c r="O318" s="11">
        <f t="shared" si="72"/>
        <v>6653</v>
      </c>
    </row>
    <row r="319" spans="1:15" ht="24" outlineLevel="3" collapsed="1">
      <c r="A319" s="10" t="s">
        <v>410</v>
      </c>
      <c r="B319" s="13" t="s">
        <v>407</v>
      </c>
      <c r="C319" s="14">
        <v>502.16</v>
      </c>
      <c r="D319" s="14">
        <v>3338.1</v>
      </c>
      <c r="E319" s="14">
        <v>3338.1</v>
      </c>
      <c r="F319" s="14">
        <v>2128.1</v>
      </c>
      <c r="G319" s="14">
        <v>2128.1</v>
      </c>
      <c r="H319" s="12">
        <f t="shared" si="66"/>
        <v>423.78923052413569</v>
      </c>
      <c r="I319" s="11">
        <f t="shared" si="67"/>
        <v>1625.9399999999998</v>
      </c>
      <c r="J319" s="12">
        <f t="shared" si="68"/>
        <v>63.751834876127134</v>
      </c>
      <c r="K319" s="11">
        <f t="shared" si="69"/>
        <v>-1210</v>
      </c>
      <c r="L319" s="12">
        <f t="shared" si="70"/>
        <v>63.751834876127134</v>
      </c>
      <c r="M319" s="11">
        <f t="shared" si="71"/>
        <v>-1210</v>
      </c>
      <c r="N319" s="12">
        <f t="shared" si="73"/>
        <v>100</v>
      </c>
      <c r="O319" s="11">
        <f t="shared" si="72"/>
        <v>0</v>
      </c>
    </row>
    <row r="320" spans="1:15" ht="72" hidden="1" outlineLevel="7">
      <c r="A320" s="10" t="s">
        <v>410</v>
      </c>
      <c r="B320" s="13" t="s">
        <v>407</v>
      </c>
      <c r="C320" s="14" t="s">
        <v>333</v>
      </c>
      <c r="D320" s="14">
        <v>3338.1</v>
      </c>
      <c r="E320" s="14">
        <v>3338.1</v>
      </c>
      <c r="F320" s="14">
        <v>2128.1</v>
      </c>
      <c r="G320" s="14">
        <v>2128.1</v>
      </c>
      <c r="H320" s="12" t="e">
        <f t="shared" si="66"/>
        <v>#VALUE!</v>
      </c>
      <c r="I320" s="11" t="e">
        <f t="shared" si="67"/>
        <v>#VALUE!</v>
      </c>
      <c r="J320" s="12">
        <f t="shared" si="68"/>
        <v>63.751834876127134</v>
      </c>
      <c r="K320" s="11">
        <f t="shared" si="69"/>
        <v>-1210</v>
      </c>
      <c r="L320" s="12">
        <f t="shared" si="70"/>
        <v>63.751834876127134</v>
      </c>
      <c r="M320" s="11">
        <f t="shared" si="71"/>
        <v>-1210</v>
      </c>
      <c r="N320" s="12">
        <f t="shared" si="73"/>
        <v>100</v>
      </c>
      <c r="O320" s="11">
        <f t="shared" si="72"/>
        <v>0</v>
      </c>
    </row>
    <row r="321" spans="1:15" s="9" customFormat="1" ht="108" outlineLevel="1" collapsed="1">
      <c r="A321" s="18" t="s">
        <v>411</v>
      </c>
      <c r="B321" s="23" t="s">
        <v>412</v>
      </c>
      <c r="C321" s="24">
        <v>109772.03</v>
      </c>
      <c r="D321" s="24">
        <v>0</v>
      </c>
      <c r="E321" s="24">
        <v>0</v>
      </c>
      <c r="F321" s="24">
        <v>0</v>
      </c>
      <c r="G321" s="24">
        <v>1643588.98</v>
      </c>
      <c r="H321" s="22">
        <f t="shared" si="66"/>
        <v>1497.2748340355918</v>
      </c>
      <c r="I321" s="21">
        <f t="shared" si="67"/>
        <v>1533816.95</v>
      </c>
      <c r="J321" s="22">
        <v>0</v>
      </c>
      <c r="K321" s="21">
        <f t="shared" si="69"/>
        <v>1643588.98</v>
      </c>
      <c r="L321" s="22">
        <v>0</v>
      </c>
      <c r="M321" s="21">
        <f t="shared" si="71"/>
        <v>1643588.98</v>
      </c>
      <c r="N321" s="22">
        <v>0</v>
      </c>
      <c r="O321" s="21">
        <f t="shared" si="72"/>
        <v>1643588.98</v>
      </c>
    </row>
    <row r="322" spans="1:15" s="9" customFormat="1" ht="120" hidden="1" outlineLevel="2">
      <c r="A322" s="18" t="s">
        <v>413</v>
      </c>
      <c r="B322" s="25" t="s">
        <v>414</v>
      </c>
      <c r="C322" s="24" t="s">
        <v>12</v>
      </c>
      <c r="D322" s="24">
        <v>0</v>
      </c>
      <c r="E322" s="24">
        <v>0</v>
      </c>
      <c r="F322" s="24">
        <v>0</v>
      </c>
      <c r="G322" s="24">
        <v>1643588.98</v>
      </c>
      <c r="H322" s="22" t="e">
        <f t="shared" si="66"/>
        <v>#VALUE!</v>
      </c>
      <c r="I322" s="21" t="e">
        <f t="shared" si="67"/>
        <v>#VALUE!</v>
      </c>
      <c r="J322" s="22" t="e">
        <f t="shared" si="68"/>
        <v>#DIV/0!</v>
      </c>
      <c r="K322" s="21">
        <f t="shared" si="69"/>
        <v>1643588.98</v>
      </c>
      <c r="L322" s="22" t="e">
        <f t="shared" si="70"/>
        <v>#DIV/0!</v>
      </c>
      <c r="M322" s="21">
        <f t="shared" si="71"/>
        <v>1643588.98</v>
      </c>
      <c r="N322" s="22" t="e">
        <f t="shared" si="73"/>
        <v>#DIV/0!</v>
      </c>
      <c r="O322" s="21">
        <f t="shared" si="72"/>
        <v>1643588.98</v>
      </c>
    </row>
    <row r="323" spans="1:15" s="9" customFormat="1" ht="108" hidden="1" outlineLevel="3">
      <c r="A323" s="18" t="s">
        <v>415</v>
      </c>
      <c r="B323" s="25" t="s">
        <v>416</v>
      </c>
      <c r="C323" s="24" t="s">
        <v>12</v>
      </c>
      <c r="D323" s="24">
        <v>0</v>
      </c>
      <c r="E323" s="24">
        <v>0</v>
      </c>
      <c r="F323" s="24">
        <v>0</v>
      </c>
      <c r="G323" s="24">
        <v>1643588.98</v>
      </c>
      <c r="H323" s="22" t="e">
        <f t="shared" si="66"/>
        <v>#VALUE!</v>
      </c>
      <c r="I323" s="21" t="e">
        <f t="shared" si="67"/>
        <v>#VALUE!</v>
      </c>
      <c r="J323" s="22" t="e">
        <f t="shared" si="68"/>
        <v>#DIV/0!</v>
      </c>
      <c r="K323" s="21">
        <f t="shared" si="69"/>
        <v>1643588.98</v>
      </c>
      <c r="L323" s="22" t="e">
        <f t="shared" si="70"/>
        <v>#DIV/0!</v>
      </c>
      <c r="M323" s="21">
        <f t="shared" si="71"/>
        <v>1643588.98</v>
      </c>
      <c r="N323" s="22" t="e">
        <f t="shared" si="73"/>
        <v>#DIV/0!</v>
      </c>
      <c r="O323" s="21">
        <f t="shared" si="72"/>
        <v>1643588.98</v>
      </c>
    </row>
    <row r="324" spans="1:15" s="9" customFormat="1" ht="36" hidden="1" outlineLevel="4">
      <c r="A324" s="18" t="s">
        <v>417</v>
      </c>
      <c r="B324" s="23" t="s">
        <v>418</v>
      </c>
      <c r="C324" s="24" t="s">
        <v>12</v>
      </c>
      <c r="D324" s="24">
        <v>0</v>
      </c>
      <c r="E324" s="24">
        <v>0</v>
      </c>
      <c r="F324" s="24">
        <v>0</v>
      </c>
      <c r="G324" s="24">
        <v>1643588.98</v>
      </c>
      <c r="H324" s="22" t="e">
        <f t="shared" si="66"/>
        <v>#VALUE!</v>
      </c>
      <c r="I324" s="21" t="e">
        <f t="shared" si="67"/>
        <v>#VALUE!</v>
      </c>
      <c r="J324" s="22" t="e">
        <f t="shared" si="68"/>
        <v>#DIV/0!</v>
      </c>
      <c r="K324" s="21">
        <f t="shared" si="69"/>
        <v>1643588.98</v>
      </c>
      <c r="L324" s="22" t="e">
        <f t="shared" si="70"/>
        <v>#DIV/0!</v>
      </c>
      <c r="M324" s="21">
        <f t="shared" si="71"/>
        <v>1643588.98</v>
      </c>
      <c r="N324" s="22" t="e">
        <f t="shared" si="73"/>
        <v>#DIV/0!</v>
      </c>
      <c r="O324" s="21">
        <f t="shared" si="72"/>
        <v>1643588.98</v>
      </c>
    </row>
    <row r="325" spans="1:15" s="9" customFormat="1" ht="48" hidden="1" outlineLevel="5">
      <c r="A325" s="18" t="s">
        <v>419</v>
      </c>
      <c r="B325" s="23" t="s">
        <v>420</v>
      </c>
      <c r="C325" s="24" t="s">
        <v>12</v>
      </c>
      <c r="D325" s="24">
        <v>0</v>
      </c>
      <c r="E325" s="24">
        <v>0</v>
      </c>
      <c r="F325" s="24">
        <v>0</v>
      </c>
      <c r="G325" s="24">
        <v>1643588.98</v>
      </c>
      <c r="H325" s="22" t="e">
        <f t="shared" si="66"/>
        <v>#VALUE!</v>
      </c>
      <c r="I325" s="21" t="e">
        <f t="shared" si="67"/>
        <v>#VALUE!</v>
      </c>
      <c r="J325" s="22" t="e">
        <f t="shared" si="68"/>
        <v>#DIV/0!</v>
      </c>
      <c r="K325" s="21">
        <f t="shared" si="69"/>
        <v>1643588.98</v>
      </c>
      <c r="L325" s="22" t="e">
        <f t="shared" si="70"/>
        <v>#DIV/0!</v>
      </c>
      <c r="M325" s="21">
        <f t="shared" si="71"/>
        <v>1643588.98</v>
      </c>
      <c r="N325" s="22" t="e">
        <f t="shared" si="73"/>
        <v>#DIV/0!</v>
      </c>
      <c r="O325" s="21">
        <f t="shared" si="72"/>
        <v>1643588.98</v>
      </c>
    </row>
    <row r="326" spans="1:15" s="9" customFormat="1" ht="48" hidden="1" outlineLevel="7">
      <c r="A326" s="18" t="s">
        <v>419</v>
      </c>
      <c r="B326" s="23" t="s">
        <v>420</v>
      </c>
      <c r="C326" s="24" t="s">
        <v>12</v>
      </c>
      <c r="D326" s="24">
        <v>0</v>
      </c>
      <c r="E326" s="24">
        <v>0</v>
      </c>
      <c r="F326" s="24">
        <v>0</v>
      </c>
      <c r="G326" s="24">
        <v>1643588.98</v>
      </c>
      <c r="H326" s="22" t="e">
        <f t="shared" si="66"/>
        <v>#VALUE!</v>
      </c>
      <c r="I326" s="21" t="e">
        <f t="shared" si="67"/>
        <v>#VALUE!</v>
      </c>
      <c r="J326" s="22" t="e">
        <f t="shared" si="68"/>
        <v>#DIV/0!</v>
      </c>
      <c r="K326" s="21">
        <f t="shared" si="69"/>
        <v>1643588.98</v>
      </c>
      <c r="L326" s="22" t="e">
        <f t="shared" si="70"/>
        <v>#DIV/0!</v>
      </c>
      <c r="M326" s="21">
        <f t="shared" si="71"/>
        <v>1643588.98</v>
      </c>
      <c r="N326" s="22" t="e">
        <f t="shared" si="73"/>
        <v>#DIV/0!</v>
      </c>
      <c r="O326" s="21">
        <f t="shared" si="72"/>
        <v>1643588.98</v>
      </c>
    </row>
    <row r="327" spans="1:15" s="9" customFormat="1" ht="72" outlineLevel="1" collapsed="1">
      <c r="A327" s="18" t="s">
        <v>421</v>
      </c>
      <c r="B327" s="23" t="s">
        <v>422</v>
      </c>
      <c r="C327" s="24">
        <v>-10491222.15</v>
      </c>
      <c r="D327" s="24">
        <v>0</v>
      </c>
      <c r="E327" s="24">
        <v>0</v>
      </c>
      <c r="F327" s="24">
        <v>0</v>
      </c>
      <c r="G327" s="24">
        <v>-4512695.8</v>
      </c>
      <c r="H327" s="22">
        <f t="shared" ref="H327" si="81">G327/C327*100</f>
        <v>43.014014339597217</v>
      </c>
      <c r="I327" s="21">
        <f t="shared" ref="I327" si="82">G327-C327</f>
        <v>5978526.3500000006</v>
      </c>
      <c r="J327" s="22">
        <v>0</v>
      </c>
      <c r="K327" s="21">
        <f t="shared" ref="K327" si="83">G327-D327</f>
        <v>-4512695.8</v>
      </c>
      <c r="L327" s="22">
        <v>0</v>
      </c>
      <c r="M327" s="21">
        <f t="shared" ref="M327" si="84">G327-E327</f>
        <v>-4512695.8</v>
      </c>
      <c r="N327" s="22">
        <v>0</v>
      </c>
      <c r="O327" s="21">
        <f t="shared" ref="O327" si="85">G327-F327</f>
        <v>-4512695.8</v>
      </c>
    </row>
    <row r="328" spans="1:15" ht="51" hidden="1" outlineLevel="2">
      <c r="A328" s="2" t="s">
        <v>423</v>
      </c>
      <c r="B328" s="3" t="s">
        <v>424</v>
      </c>
      <c r="C328" s="3"/>
      <c r="D328" s="4">
        <v>0</v>
      </c>
      <c r="E328" s="4">
        <v>0</v>
      </c>
      <c r="F328" s="4">
        <v>0</v>
      </c>
      <c r="G328" s="4">
        <v>-4512695.8</v>
      </c>
      <c r="H328" s="4"/>
      <c r="I328" s="4"/>
      <c r="J328" s="4"/>
      <c r="K328" s="4"/>
      <c r="L328" s="4"/>
      <c r="M328" s="3"/>
      <c r="N328" s="4"/>
      <c r="O328" s="3"/>
    </row>
    <row r="329" spans="1:15" ht="89.25" hidden="1" outlineLevel="3" collapsed="1">
      <c r="A329" s="2" t="s">
        <v>425</v>
      </c>
      <c r="B329" s="3" t="s">
        <v>426</v>
      </c>
      <c r="C329" s="3"/>
      <c r="D329" s="4">
        <v>0</v>
      </c>
      <c r="E329" s="4">
        <v>0</v>
      </c>
      <c r="F329" s="4">
        <v>0</v>
      </c>
      <c r="G329" s="4">
        <v>-900</v>
      </c>
      <c r="H329" s="4"/>
      <c r="I329" s="4"/>
      <c r="J329" s="4"/>
      <c r="K329" s="4"/>
      <c r="L329" s="4"/>
      <c r="M329" s="3"/>
      <c r="N329" s="4"/>
      <c r="O329" s="3"/>
    </row>
    <row r="330" spans="1:15" ht="76.5" hidden="1" outlineLevel="7">
      <c r="A330" s="5" t="s">
        <v>425</v>
      </c>
      <c r="B330" s="6" t="s">
        <v>426</v>
      </c>
      <c r="C330" s="6"/>
      <c r="D330" s="7">
        <v>0</v>
      </c>
      <c r="E330" s="7">
        <v>0</v>
      </c>
      <c r="F330" s="7">
        <v>0</v>
      </c>
      <c r="G330" s="7">
        <v>-900</v>
      </c>
      <c r="H330" s="7"/>
      <c r="I330" s="7"/>
      <c r="J330" s="7"/>
      <c r="K330" s="7"/>
      <c r="L330" s="7"/>
      <c r="M330" s="6"/>
      <c r="N330" s="7"/>
      <c r="O330" s="6"/>
    </row>
    <row r="331" spans="1:15" ht="63.75" hidden="1" outlineLevel="3">
      <c r="A331" s="2" t="s">
        <v>427</v>
      </c>
      <c r="B331" s="3" t="s">
        <v>428</v>
      </c>
      <c r="C331" s="3"/>
      <c r="D331" s="4">
        <v>0</v>
      </c>
      <c r="E331" s="4">
        <v>0</v>
      </c>
      <c r="F331" s="4">
        <v>0</v>
      </c>
      <c r="G331" s="4">
        <v>-4511795.8</v>
      </c>
      <c r="H331" s="4"/>
      <c r="I331" s="4"/>
      <c r="J331" s="4"/>
      <c r="K331" s="4"/>
      <c r="L331" s="4"/>
      <c r="M331" s="3"/>
      <c r="N331" s="4"/>
      <c r="O331" s="3"/>
    </row>
    <row r="332" spans="1:15" ht="51" hidden="1" outlineLevel="7">
      <c r="A332" s="5"/>
      <c r="B332" s="6" t="s">
        <v>428</v>
      </c>
      <c r="C332" s="6"/>
      <c r="D332" s="7">
        <v>0</v>
      </c>
      <c r="E332" s="7">
        <v>0</v>
      </c>
      <c r="F332" s="7">
        <v>0</v>
      </c>
      <c r="G332" s="7">
        <v>-16109822.01</v>
      </c>
      <c r="H332" s="7"/>
      <c r="I332" s="7"/>
      <c r="J332" s="7"/>
      <c r="K332" s="7"/>
      <c r="L332" s="7"/>
      <c r="M332" s="6"/>
      <c r="N332" s="7"/>
      <c r="O332" s="6"/>
    </row>
    <row r="333" spans="1:15" ht="38.25" hidden="1" outlineLevel="7">
      <c r="A333" s="5"/>
      <c r="B333" s="6" t="s">
        <v>355</v>
      </c>
      <c r="C333" s="6"/>
      <c r="D333" s="7">
        <v>0</v>
      </c>
      <c r="E333" s="7">
        <v>0</v>
      </c>
      <c r="F333" s="7">
        <v>0</v>
      </c>
      <c r="G333" s="7">
        <v>3208600</v>
      </c>
      <c r="H333" s="7"/>
      <c r="I333" s="7"/>
      <c r="J333" s="7"/>
      <c r="K333" s="7"/>
      <c r="L333" s="7"/>
      <c r="M333" s="6"/>
      <c r="N333" s="7"/>
      <c r="O333" s="6"/>
    </row>
    <row r="334" spans="1:15" ht="38.25" hidden="1" outlineLevel="7">
      <c r="A334" s="5"/>
      <c r="B334" s="6" t="s">
        <v>356</v>
      </c>
      <c r="C334" s="6"/>
      <c r="D334" s="7">
        <v>0</v>
      </c>
      <c r="E334" s="7">
        <v>0</v>
      </c>
      <c r="F334" s="7">
        <v>0</v>
      </c>
      <c r="G334" s="7">
        <v>6592600</v>
      </c>
      <c r="H334" s="7"/>
      <c r="I334" s="7"/>
      <c r="J334" s="7"/>
      <c r="K334" s="7"/>
      <c r="L334" s="7"/>
      <c r="M334" s="6"/>
      <c r="N334" s="7"/>
      <c r="O334" s="6"/>
    </row>
    <row r="335" spans="1:15" ht="25.5" hidden="1" outlineLevel="7">
      <c r="A335" s="5"/>
      <c r="B335" s="6" t="s">
        <v>333</v>
      </c>
      <c r="C335" s="6"/>
      <c r="D335" s="7">
        <v>0</v>
      </c>
      <c r="E335" s="7">
        <v>0</v>
      </c>
      <c r="F335" s="7">
        <v>0</v>
      </c>
      <c r="G335" s="7">
        <v>1796826.21</v>
      </c>
      <c r="H335" s="7"/>
      <c r="I335" s="7"/>
      <c r="J335" s="7"/>
      <c r="K335" s="7"/>
      <c r="L335" s="7"/>
      <c r="M335" s="6"/>
      <c r="N335" s="7"/>
      <c r="O335" s="6"/>
    </row>
  </sheetData>
  <mergeCells count="13">
    <mergeCell ref="A2:G2"/>
    <mergeCell ref="H4:I4"/>
    <mergeCell ref="B4:B5"/>
    <mergeCell ref="A4:A5"/>
    <mergeCell ref="A1:O1"/>
    <mergeCell ref="J4:K4"/>
    <mergeCell ref="L4:M4"/>
    <mergeCell ref="N4:O4"/>
    <mergeCell ref="C4:C5"/>
    <mergeCell ref="D4:D5"/>
    <mergeCell ref="E4:E5"/>
    <mergeCell ref="F4:F5"/>
    <mergeCell ref="G4:G5"/>
  </mergeCells>
  <pageMargins left="0.55118110236220474" right="0.55118110236220474" top="0.39370078740157483" bottom="0.39370078740157483" header="0.31496062992125984" footer="0.31496062992125984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ДЧБ</vt:lpstr>
      <vt:lpstr>ДЧБ!APPT</vt:lpstr>
      <vt:lpstr>ДЧБ!FIO</vt:lpstr>
      <vt:lpstr>ДЧБ!LAST_CELL</vt:lpstr>
      <vt:lpstr>ДЧБ!SIGN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rep:2.50.0.112</dc:description>
  <cp:lastModifiedBy>ksv</cp:lastModifiedBy>
  <cp:lastPrinted>2020-04-23T17:08:10Z</cp:lastPrinted>
  <dcterms:created xsi:type="dcterms:W3CDTF">2020-04-22T10:26:01Z</dcterms:created>
  <dcterms:modified xsi:type="dcterms:W3CDTF">2020-04-24T04:29:29Z</dcterms:modified>
</cp:coreProperties>
</file>