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6" windowWidth="14940" windowHeight="9156"/>
  </bookViews>
  <sheets>
    <sheet name="ДЧБ" sheetId="1" r:id="rId1"/>
  </sheets>
  <definedNames>
    <definedName name="APPT" localSheetId="0">ДЧБ!$A$20</definedName>
    <definedName name="FIO" localSheetId="0">ДЧБ!#REF!</definedName>
    <definedName name="LAST_CELL" localSheetId="0">ДЧБ!#REF!</definedName>
    <definedName name="SIGN" localSheetId="0">ДЧБ!$A$20:$I$21</definedName>
    <definedName name="_xlnm.Print_Titles" localSheetId="0">ДЧБ!$9:$11</definedName>
    <definedName name="_xlnm.Print_Area" localSheetId="0">ДЧБ!$A$1:$G$350</definedName>
  </definedNames>
  <calcPr calcId="145621"/>
</workbook>
</file>

<file path=xl/calcChain.xml><?xml version="1.0" encoding="utf-8"?>
<calcChain xmlns="http://schemas.openxmlformats.org/spreadsheetml/2006/main">
  <c r="F15" i="1" l="1"/>
  <c r="E15" i="1"/>
  <c r="D15" i="1"/>
  <c r="C248" i="1"/>
  <c r="E213" i="1"/>
  <c r="F213" i="1"/>
  <c r="D213" i="1"/>
  <c r="E219" i="1"/>
  <c r="E218" i="1" s="1"/>
  <c r="F219" i="1"/>
  <c r="D219" i="1"/>
  <c r="D193" i="1"/>
  <c r="E193" i="1"/>
  <c r="F193" i="1"/>
  <c r="C193" i="1"/>
  <c r="F144" i="1"/>
  <c r="C15" i="1"/>
  <c r="G16" i="1"/>
  <c r="G17" i="1"/>
  <c r="G18" i="1"/>
  <c r="G19" i="1"/>
  <c r="G20" i="1"/>
  <c r="G21" i="1"/>
  <c r="G22" i="1"/>
  <c r="G23" i="1"/>
  <c r="G24" i="1"/>
  <c r="G25" i="1"/>
  <c r="G26" i="1"/>
  <c r="G27" i="1"/>
  <c r="G31" i="1"/>
  <c r="G32" i="1"/>
  <c r="G34" i="1"/>
  <c r="G35" i="1"/>
  <c r="G37" i="1"/>
  <c r="G38" i="1"/>
  <c r="G40" i="1"/>
  <c r="G41" i="1"/>
  <c r="G44" i="1"/>
  <c r="G46" i="1"/>
  <c r="G47" i="1"/>
  <c r="G48" i="1"/>
  <c r="G49" i="1"/>
  <c r="G50" i="1"/>
  <c r="G52" i="1"/>
  <c r="G53" i="1"/>
  <c r="G54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7" i="1"/>
  <c r="G78" i="1"/>
  <c r="G79" i="1"/>
  <c r="G80" i="1"/>
  <c r="G81" i="1"/>
  <c r="G83" i="1"/>
  <c r="G84" i="1"/>
  <c r="G85" i="1"/>
  <c r="G86" i="1"/>
  <c r="G87" i="1"/>
  <c r="G90" i="1"/>
  <c r="G91" i="1"/>
  <c r="G92" i="1"/>
  <c r="G96" i="1"/>
  <c r="G97" i="1"/>
  <c r="G99" i="1"/>
  <c r="G100" i="1"/>
  <c r="G102" i="1"/>
  <c r="G103" i="1"/>
  <c r="G105" i="1"/>
  <c r="G106" i="1"/>
  <c r="G109" i="1"/>
  <c r="G110" i="1"/>
  <c r="G114" i="1"/>
  <c r="G116" i="1"/>
  <c r="G117" i="1"/>
  <c r="G120" i="1"/>
  <c r="G121" i="1"/>
  <c r="G122" i="1"/>
  <c r="G124" i="1"/>
  <c r="G125" i="1"/>
  <c r="G126" i="1"/>
  <c r="G127" i="1"/>
  <c r="G128" i="1"/>
  <c r="G129" i="1"/>
  <c r="G133" i="1"/>
  <c r="G134" i="1"/>
  <c r="G137" i="1"/>
  <c r="G138" i="1"/>
  <c r="G140" i="1"/>
  <c r="G141" i="1"/>
  <c r="G146" i="1"/>
  <c r="G147" i="1"/>
  <c r="G150" i="1"/>
  <c r="G151" i="1"/>
  <c r="G154" i="1"/>
  <c r="G160" i="1"/>
  <c r="G162" i="1"/>
  <c r="G164" i="1"/>
  <c r="G166" i="1"/>
  <c r="G168" i="1"/>
  <c r="G170" i="1"/>
  <c r="G172" i="1"/>
  <c r="G174" i="1"/>
  <c r="G175" i="1"/>
  <c r="G176" i="1"/>
  <c r="G178" i="1"/>
  <c r="G179" i="1"/>
  <c r="G180" i="1"/>
  <c r="G181" i="1"/>
  <c r="G182" i="1"/>
  <c r="G184" i="1"/>
  <c r="G187" i="1"/>
  <c r="G188" i="1"/>
  <c r="G190" i="1"/>
  <c r="G191" i="1"/>
  <c r="G195" i="1"/>
  <c r="G196" i="1"/>
  <c r="G199" i="1"/>
  <c r="G200" i="1"/>
  <c r="G201" i="1"/>
  <c r="G202" i="1"/>
  <c r="G203" i="1"/>
  <c r="G205" i="1"/>
  <c r="G209" i="1"/>
  <c r="G214" i="1"/>
  <c r="G215" i="1"/>
  <c r="G217" i="1"/>
  <c r="G219" i="1"/>
  <c r="G220" i="1"/>
  <c r="G221" i="1"/>
  <c r="G222" i="1"/>
  <c r="G227" i="1"/>
  <c r="G228" i="1"/>
  <c r="G229" i="1"/>
  <c r="G231" i="1"/>
  <c r="G232" i="1"/>
  <c r="G234" i="1"/>
  <c r="G235" i="1"/>
  <c r="G237" i="1"/>
  <c r="G238" i="1"/>
  <c r="G241" i="1"/>
  <c r="G242" i="1"/>
  <c r="G243" i="1"/>
  <c r="G245" i="1"/>
  <c r="G246" i="1"/>
  <c r="G249" i="1"/>
  <c r="G250" i="1"/>
  <c r="G251" i="1"/>
  <c r="G252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5" i="1"/>
  <c r="G296" i="1"/>
  <c r="G298" i="1"/>
  <c r="G299" i="1"/>
  <c r="G301" i="1"/>
  <c r="G302" i="1"/>
  <c r="G305" i="1"/>
  <c r="G307" i="1"/>
  <c r="G308" i="1"/>
  <c r="G311" i="1"/>
  <c r="G312" i="1"/>
  <c r="G316" i="1"/>
  <c r="G318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6" i="1"/>
  <c r="G337" i="1"/>
  <c r="G338" i="1"/>
  <c r="G339" i="1"/>
  <c r="G345" i="1"/>
  <c r="G349" i="1"/>
  <c r="F198" i="1"/>
  <c r="D155" i="1"/>
  <c r="E155" i="1"/>
  <c r="F155" i="1"/>
  <c r="C155" i="1"/>
  <c r="E320" i="1"/>
  <c r="F320" i="1"/>
  <c r="D320" i="1"/>
  <c r="E317" i="1"/>
  <c r="F317" i="1"/>
  <c r="D317" i="1"/>
  <c r="E248" i="1"/>
  <c r="F248" i="1"/>
  <c r="D248" i="1"/>
  <c r="D254" i="1"/>
  <c r="E216" i="1"/>
  <c r="F216" i="1"/>
  <c r="D216" i="1"/>
  <c r="E212" i="1" l="1"/>
  <c r="G216" i="1"/>
  <c r="G317" i="1"/>
  <c r="G320" i="1"/>
  <c r="G248" i="1"/>
  <c r="G213" i="1"/>
  <c r="C320" i="1" l="1"/>
  <c r="D315" i="1"/>
  <c r="E315" i="1"/>
  <c r="F315" i="1"/>
  <c r="C315" i="1"/>
  <c r="E260" i="1"/>
  <c r="F260" i="1"/>
  <c r="D260" i="1"/>
  <c r="D230" i="1"/>
  <c r="E230" i="1"/>
  <c r="F230" i="1"/>
  <c r="C230" i="1"/>
  <c r="E225" i="1"/>
  <c r="F225" i="1"/>
  <c r="D225" i="1"/>
  <c r="D183" i="1"/>
  <c r="E183" i="1"/>
  <c r="F183" i="1"/>
  <c r="C183" i="1"/>
  <c r="C247" i="1"/>
  <c r="C260" i="1"/>
  <c r="F343" i="1"/>
  <c r="F342" i="1" s="1"/>
  <c r="F341" i="1" s="1"/>
  <c r="F340" i="1" s="1"/>
  <c r="G183" i="1" l="1"/>
  <c r="G225" i="1"/>
  <c r="G230" i="1"/>
  <c r="G315" i="1"/>
  <c r="G260" i="1"/>
  <c r="D306" i="1"/>
  <c r="E306" i="1"/>
  <c r="F306" i="1"/>
  <c r="C306" i="1"/>
  <c r="D303" i="1"/>
  <c r="E303" i="1"/>
  <c r="F303" i="1"/>
  <c r="C303" i="1"/>
  <c r="D300" i="1"/>
  <c r="E300" i="1"/>
  <c r="F300" i="1"/>
  <c r="C300" i="1"/>
  <c r="D297" i="1"/>
  <c r="E297" i="1"/>
  <c r="F297" i="1"/>
  <c r="C297" i="1"/>
  <c r="D294" i="1"/>
  <c r="E294" i="1"/>
  <c r="F294" i="1"/>
  <c r="C294" i="1"/>
  <c r="D291" i="1"/>
  <c r="E291" i="1"/>
  <c r="F291" i="1"/>
  <c r="C291" i="1"/>
  <c r="G291" i="1" l="1"/>
  <c r="G294" i="1"/>
  <c r="G297" i="1"/>
  <c r="G300" i="1"/>
  <c r="G306" i="1"/>
  <c r="D257" i="1"/>
  <c r="D256" i="1" s="1"/>
  <c r="E257" i="1"/>
  <c r="E256" i="1" s="1"/>
  <c r="F257" i="1"/>
  <c r="F256" i="1" s="1"/>
  <c r="C257" i="1"/>
  <c r="C256" i="1" s="1"/>
  <c r="F247" i="1"/>
  <c r="D247" i="1"/>
  <c r="D244" i="1"/>
  <c r="E244" i="1"/>
  <c r="F244" i="1"/>
  <c r="C244" i="1"/>
  <c r="D240" i="1"/>
  <c r="E240" i="1"/>
  <c r="F240" i="1"/>
  <c r="C240" i="1"/>
  <c r="C239" i="1" s="1"/>
  <c r="D239" i="1"/>
  <c r="E239" i="1"/>
  <c r="D236" i="1"/>
  <c r="E236" i="1"/>
  <c r="F236" i="1"/>
  <c r="C236" i="1"/>
  <c r="D233" i="1"/>
  <c r="E233" i="1"/>
  <c r="F233" i="1"/>
  <c r="C233" i="1"/>
  <c r="G233" i="1" l="1"/>
  <c r="G236" i="1"/>
  <c r="G240" i="1"/>
  <c r="G244" i="1"/>
  <c r="E247" i="1"/>
  <c r="G247" i="1" s="1"/>
  <c r="F239" i="1"/>
  <c r="G239" i="1" s="1"/>
  <c r="D204" i="1"/>
  <c r="E204" i="1"/>
  <c r="F204" i="1"/>
  <c r="C204" i="1"/>
  <c r="D189" i="1"/>
  <c r="E189" i="1"/>
  <c r="F189" i="1"/>
  <c r="C189" i="1"/>
  <c r="D186" i="1"/>
  <c r="E186" i="1"/>
  <c r="F186" i="1"/>
  <c r="C186" i="1"/>
  <c r="D177" i="1"/>
  <c r="E177" i="1"/>
  <c r="F177" i="1"/>
  <c r="C177" i="1"/>
  <c r="F173" i="1"/>
  <c r="G173" i="1" s="1"/>
  <c r="D171" i="1"/>
  <c r="E171" i="1"/>
  <c r="F171" i="1"/>
  <c r="C171" i="1"/>
  <c r="D169" i="1"/>
  <c r="E169" i="1"/>
  <c r="F169" i="1"/>
  <c r="C169" i="1"/>
  <c r="D167" i="1"/>
  <c r="E167" i="1"/>
  <c r="F167" i="1"/>
  <c r="C167" i="1"/>
  <c r="D165" i="1"/>
  <c r="E165" i="1"/>
  <c r="F165" i="1"/>
  <c r="C165" i="1"/>
  <c r="D163" i="1"/>
  <c r="E163" i="1"/>
  <c r="F163" i="1"/>
  <c r="C163" i="1"/>
  <c r="D161" i="1"/>
  <c r="E161" i="1"/>
  <c r="F161" i="1"/>
  <c r="C161" i="1"/>
  <c r="C159" i="1"/>
  <c r="D159" i="1"/>
  <c r="E159" i="1"/>
  <c r="F159" i="1"/>
  <c r="F158" i="1" s="1"/>
  <c r="D82" i="1"/>
  <c r="E82" i="1"/>
  <c r="F82" i="1"/>
  <c r="C82" i="1"/>
  <c r="D76" i="1"/>
  <c r="E76" i="1"/>
  <c r="F76" i="1"/>
  <c r="C76" i="1"/>
  <c r="D158" i="1" l="1"/>
  <c r="E158" i="1"/>
  <c r="G177" i="1"/>
  <c r="G186" i="1"/>
  <c r="G189" i="1"/>
  <c r="G204" i="1"/>
  <c r="G161" i="1"/>
  <c r="G165" i="1"/>
  <c r="G76" i="1"/>
  <c r="G82" i="1"/>
  <c r="G159" i="1"/>
  <c r="G163" i="1"/>
  <c r="G167" i="1"/>
  <c r="G169" i="1"/>
  <c r="G171" i="1"/>
  <c r="C158" i="1"/>
  <c r="D56" i="1"/>
  <c r="E56" i="1"/>
  <c r="F56" i="1"/>
  <c r="C56" i="1"/>
  <c r="D45" i="1"/>
  <c r="E45" i="1"/>
  <c r="F45" i="1"/>
  <c r="C45" i="1"/>
  <c r="D43" i="1"/>
  <c r="E43" i="1"/>
  <c r="F43" i="1"/>
  <c r="C43" i="1"/>
  <c r="E33" i="1"/>
  <c r="F33" i="1"/>
  <c r="D224" i="1"/>
  <c r="E224" i="1"/>
  <c r="F224" i="1"/>
  <c r="C225" i="1"/>
  <c r="C224" i="1" s="1"/>
  <c r="G33" i="1" l="1"/>
  <c r="G158" i="1"/>
  <c r="G43" i="1"/>
  <c r="G45" i="1"/>
  <c r="G56" i="1"/>
  <c r="G224" i="1"/>
  <c r="D275" i="1"/>
  <c r="E275" i="1"/>
  <c r="F275" i="1"/>
  <c r="C275" i="1"/>
  <c r="G275" i="1" l="1"/>
  <c r="D253" i="1"/>
  <c r="E254" i="1"/>
  <c r="E253" i="1" s="1"/>
  <c r="F254" i="1"/>
  <c r="F253" i="1" s="1"/>
  <c r="C254" i="1"/>
  <c r="C253" i="1" s="1"/>
  <c r="C219" i="1"/>
  <c r="D335" i="1" l="1"/>
  <c r="D334" i="1" s="1"/>
  <c r="E335" i="1"/>
  <c r="E334" i="1" s="1"/>
  <c r="F335" i="1"/>
  <c r="C335" i="1"/>
  <c r="C334" i="1" s="1"/>
  <c r="D346" i="1"/>
  <c r="E346" i="1"/>
  <c r="C346" i="1"/>
  <c r="F347" i="1"/>
  <c r="F346" i="1" s="1"/>
  <c r="D310" i="1"/>
  <c r="D309" i="1" s="1"/>
  <c r="E310" i="1"/>
  <c r="E309" i="1" s="1"/>
  <c r="F310" i="1"/>
  <c r="C310" i="1"/>
  <c r="C309" i="1" s="1"/>
  <c r="D274" i="1"/>
  <c r="E274" i="1"/>
  <c r="E273" i="1" s="1"/>
  <c r="F274" i="1"/>
  <c r="C274" i="1"/>
  <c r="F273" i="1" l="1"/>
  <c r="G273" i="1" s="1"/>
  <c r="G274" i="1"/>
  <c r="G335" i="1"/>
  <c r="F334" i="1"/>
  <c r="G334" i="1" s="1"/>
  <c r="G310" i="1"/>
  <c r="F309" i="1"/>
  <c r="G309" i="1" s="1"/>
  <c r="F259" i="1"/>
  <c r="D259" i="1"/>
  <c r="D223" i="1" s="1"/>
  <c r="C259" i="1"/>
  <c r="C223" i="1" s="1"/>
  <c r="F223" i="1" l="1"/>
  <c r="E259" i="1"/>
  <c r="E223" i="1" s="1"/>
  <c r="F319" i="1"/>
  <c r="F218" i="1"/>
  <c r="F212" i="1" s="1"/>
  <c r="F207" i="1"/>
  <c r="F206" i="1" s="1"/>
  <c r="F197" i="1"/>
  <c r="F185" i="1"/>
  <c r="F152" i="1"/>
  <c r="F149" i="1"/>
  <c r="F143" i="1"/>
  <c r="F139" i="1"/>
  <c r="F136" i="1"/>
  <c r="F132" i="1"/>
  <c r="F123" i="1"/>
  <c r="F115" i="1"/>
  <c r="F108" i="1"/>
  <c r="F104" i="1"/>
  <c r="F101" i="1"/>
  <c r="F98" i="1"/>
  <c r="F95" i="1"/>
  <c r="F89" i="1"/>
  <c r="F75" i="1"/>
  <c r="F62" i="1"/>
  <c r="F51" i="1"/>
  <c r="F39" i="1"/>
  <c r="F36" i="1"/>
  <c r="F30" i="1"/>
  <c r="D319" i="1"/>
  <c r="D314" i="1" s="1"/>
  <c r="E319" i="1"/>
  <c r="E314" i="1" s="1"/>
  <c r="C319" i="1"/>
  <c r="C314" i="1" s="1"/>
  <c r="D273" i="1"/>
  <c r="C273" i="1"/>
  <c r="D218" i="1"/>
  <c r="D212" i="1" s="1"/>
  <c r="C218" i="1"/>
  <c r="C213" i="1"/>
  <c r="D207" i="1"/>
  <c r="D206" i="1" s="1"/>
  <c r="E207" i="1"/>
  <c r="E206" i="1" s="1"/>
  <c r="C207" i="1"/>
  <c r="C206" i="1" s="1"/>
  <c r="D198" i="1"/>
  <c r="D197" i="1" s="1"/>
  <c r="D192" i="1" s="1"/>
  <c r="E198" i="1"/>
  <c r="C198" i="1"/>
  <c r="C197" i="1" s="1"/>
  <c r="C192" i="1" s="1"/>
  <c r="D185" i="1"/>
  <c r="E185" i="1"/>
  <c r="C185" i="1"/>
  <c r="D152" i="1"/>
  <c r="E152" i="1"/>
  <c r="C152" i="1"/>
  <c r="D149" i="1"/>
  <c r="E149" i="1"/>
  <c r="C149" i="1"/>
  <c r="D143" i="1"/>
  <c r="E143" i="1"/>
  <c r="C143" i="1"/>
  <c r="D139" i="1"/>
  <c r="E139" i="1"/>
  <c r="C139" i="1"/>
  <c r="D136" i="1"/>
  <c r="E136" i="1"/>
  <c r="C136" i="1"/>
  <c r="D132" i="1"/>
  <c r="D131" i="1" s="1"/>
  <c r="E132" i="1"/>
  <c r="C132" i="1"/>
  <c r="C131" i="1" s="1"/>
  <c r="D123" i="1"/>
  <c r="D119" i="1" s="1"/>
  <c r="D118" i="1" s="1"/>
  <c r="E123" i="1"/>
  <c r="C123" i="1"/>
  <c r="C119" i="1" s="1"/>
  <c r="C118" i="1" s="1"/>
  <c r="D115" i="1"/>
  <c r="D111" i="1" s="1"/>
  <c r="E115" i="1"/>
  <c r="C115" i="1"/>
  <c r="C111" i="1" s="1"/>
  <c r="D108" i="1"/>
  <c r="D107" i="1" s="1"/>
  <c r="E108" i="1"/>
  <c r="E107" i="1" s="1"/>
  <c r="C108" i="1"/>
  <c r="C107" i="1" s="1"/>
  <c r="D104" i="1"/>
  <c r="E104" i="1"/>
  <c r="C104" i="1"/>
  <c r="D101" i="1"/>
  <c r="E101" i="1"/>
  <c r="C101" i="1"/>
  <c r="D98" i="1"/>
  <c r="E98" i="1"/>
  <c r="C98" i="1"/>
  <c r="D95" i="1"/>
  <c r="E95" i="1"/>
  <c r="C95" i="1"/>
  <c r="D89" i="1"/>
  <c r="D88" i="1" s="1"/>
  <c r="E89" i="1"/>
  <c r="C89" i="1"/>
  <c r="C88" i="1" s="1"/>
  <c r="D75" i="1"/>
  <c r="E75" i="1"/>
  <c r="C75" i="1"/>
  <c r="D62" i="1"/>
  <c r="E62" i="1"/>
  <c r="C62" i="1"/>
  <c r="D51" i="1"/>
  <c r="D42" i="1" s="1"/>
  <c r="E51" i="1"/>
  <c r="C51" i="1"/>
  <c r="C42" i="1" s="1"/>
  <c r="D39" i="1"/>
  <c r="E39" i="1"/>
  <c r="C39" i="1"/>
  <c r="D36" i="1"/>
  <c r="E36" i="1"/>
  <c r="C36" i="1"/>
  <c r="D33" i="1"/>
  <c r="C33" i="1"/>
  <c r="D30" i="1"/>
  <c r="E30" i="1"/>
  <c r="C30" i="1"/>
  <c r="D14" i="1"/>
  <c r="C14" i="1"/>
  <c r="D157" i="1" l="1"/>
  <c r="G62" i="1"/>
  <c r="G98" i="1"/>
  <c r="G115" i="1"/>
  <c r="G139" i="1"/>
  <c r="G30" i="1"/>
  <c r="G218" i="1"/>
  <c r="G259" i="1"/>
  <c r="D148" i="1"/>
  <c r="D142" i="1" s="1"/>
  <c r="G39" i="1"/>
  <c r="G89" i="1"/>
  <c r="G104" i="1"/>
  <c r="G132" i="1"/>
  <c r="G223" i="1"/>
  <c r="G185" i="1"/>
  <c r="G319" i="1"/>
  <c r="F314" i="1"/>
  <c r="G314" i="1" s="1"/>
  <c r="E197" i="1"/>
  <c r="E192" i="1" s="1"/>
  <c r="E157" i="1" s="1"/>
  <c r="G198" i="1"/>
  <c r="G149" i="1"/>
  <c r="F148" i="1"/>
  <c r="F192" i="1"/>
  <c r="F157" i="1" s="1"/>
  <c r="G51" i="1"/>
  <c r="G95" i="1"/>
  <c r="G108" i="1"/>
  <c r="G136" i="1"/>
  <c r="E148" i="1"/>
  <c r="G36" i="1"/>
  <c r="G75" i="1"/>
  <c r="G101" i="1"/>
  <c r="G123" i="1"/>
  <c r="F107" i="1"/>
  <c r="G107" i="1" s="1"/>
  <c r="C157" i="1"/>
  <c r="E131" i="1"/>
  <c r="E119" i="1"/>
  <c r="E118" i="1" s="1"/>
  <c r="E111" i="1"/>
  <c r="E88" i="1"/>
  <c r="E42" i="1"/>
  <c r="E14" i="1"/>
  <c r="G15" i="1"/>
  <c r="C55" i="1"/>
  <c r="F14" i="1"/>
  <c r="F111" i="1"/>
  <c r="G111" i="1" s="1"/>
  <c r="F119" i="1"/>
  <c r="F88" i="1"/>
  <c r="G88" i="1" s="1"/>
  <c r="F131" i="1"/>
  <c r="G131" i="1" s="1"/>
  <c r="D55" i="1"/>
  <c r="C212" i="1"/>
  <c r="C211" i="1" s="1"/>
  <c r="C210" i="1" s="1"/>
  <c r="E55" i="1"/>
  <c r="D135" i="1"/>
  <c r="D130" i="1" s="1"/>
  <c r="F55" i="1"/>
  <c r="E94" i="1"/>
  <c r="F94" i="1"/>
  <c r="F42" i="1"/>
  <c r="G42" i="1" s="1"/>
  <c r="E29" i="1"/>
  <c r="D29" i="1"/>
  <c r="D28" i="1" s="1"/>
  <c r="C148" i="1"/>
  <c r="C142" i="1" s="1"/>
  <c r="F29" i="1"/>
  <c r="C94" i="1"/>
  <c r="C93" i="1" s="1"/>
  <c r="C135" i="1"/>
  <c r="C130" i="1" s="1"/>
  <c r="D211" i="1"/>
  <c r="D210" i="1" s="1"/>
  <c r="F135" i="1"/>
  <c r="E211" i="1"/>
  <c r="E210" i="1" s="1"/>
  <c r="E135" i="1"/>
  <c r="D94" i="1"/>
  <c r="D93" i="1" s="1"/>
  <c r="C29" i="1"/>
  <c r="C28" i="1" s="1"/>
  <c r="G192" i="1" l="1"/>
  <c r="G55" i="1"/>
  <c r="G212" i="1"/>
  <c r="F211" i="1"/>
  <c r="F118" i="1"/>
  <c r="G118" i="1" s="1"/>
  <c r="G119" i="1"/>
  <c r="G148" i="1"/>
  <c r="G94" i="1"/>
  <c r="G135" i="1"/>
  <c r="G29" i="1"/>
  <c r="G157" i="1"/>
  <c r="G197" i="1"/>
  <c r="G14" i="1"/>
  <c r="E142" i="1"/>
  <c r="E130" i="1"/>
  <c r="E93" i="1"/>
  <c r="E28" i="1"/>
  <c r="F93" i="1"/>
  <c r="F142" i="1"/>
  <c r="F130" i="1"/>
  <c r="G130" i="1" s="1"/>
  <c r="F28" i="1"/>
  <c r="G28" i="1" s="1"/>
  <c r="C13" i="1"/>
  <c r="C12" i="1" s="1"/>
  <c r="D13" i="1"/>
  <c r="D12" i="1" s="1"/>
  <c r="F210" i="1" l="1"/>
  <c r="G210" i="1" s="1"/>
  <c r="G211" i="1"/>
  <c r="G93" i="1"/>
  <c r="G142" i="1"/>
  <c r="E13" i="1"/>
  <c r="F13" i="1"/>
  <c r="F12" i="1" l="1"/>
  <c r="G13" i="1"/>
  <c r="E12" i="1"/>
  <c r="G12" i="1" l="1"/>
</calcChain>
</file>

<file path=xl/sharedStrings.xml><?xml version="1.0" encoding="utf-8"?>
<sst xmlns="http://schemas.openxmlformats.org/spreadsheetml/2006/main" count="648" uniqueCount="496">
  <si>
    <t>Итого</t>
  </si>
  <si>
    <t>10000000000000000</t>
  </si>
  <si>
    <t>НАЛОГОВЫЕ И НЕНАЛОГОВЫЕ ДОХОДЫ</t>
  </si>
  <si>
    <t>10100000000000000</t>
  </si>
  <si>
    <t>НАЛОГИ НА ПРИБЫЛЬ, ДОХОДЫ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</si>
  <si>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</si>
  <si>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</si>
  <si>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</si>
  <si>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</si>
  <si>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</si>
  <si>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</si>
  <si>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</si>
  <si>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</si>
  <si>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</si>
  <si>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</si>
  <si>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</si>
  <si>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</si>
  <si>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</si>
  <si>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</si>
  <si>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</si>
  <si>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</si>
  <si>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</si>
  <si>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</si>
  <si>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</si>
  <si>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</si>
  <si>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</si>
  <si>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</si>
  <si>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</si>
  <si>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</si>
  <si>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</si>
  <si>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</si>
  <si>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</si>
  <si>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</si>
  <si>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</si>
  <si>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</si>
  <si>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</si>
  <si>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</si>
  <si>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</si>
  <si>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</si>
  <si>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</si>
  <si>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</si>
  <si>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</si>
  <si>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</si>
  <si>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</si>
  <si>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</si>
  <si>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</si>
  <si>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</si>
  <si>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</si>
  <si>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</si>
  <si>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</si>
  <si>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</si>
  <si>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10503010012100110</t>
  </si>
  <si>
    <t>Единый сельскохозяйственный налог (пени по соответствующему платежу)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</si>
  <si>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</si>
  <si>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</si>
  <si>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</si>
  <si>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</si>
  <si>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10504010021000110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</si>
  <si>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</si>
  <si>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</si>
  <si>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</si>
  <si>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</si>
  <si>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</si>
  <si>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</si>
  <si>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</si>
  <si>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10601020041000110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</si>
  <si>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</si>
  <si>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10601020042100110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</si>
  <si>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(пени по соответствующему платежу)</t>
  </si>
  <si>
    <t>10604000020000110</t>
  </si>
  <si>
    <t>Транспортный налог</t>
  </si>
  <si>
    <t>10604011020000110</t>
  </si>
  <si>
    <t>Транспортный налог с организаций</t>
  </si>
  <si>
    <t>10604011021000110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</si>
  <si>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</si>
  <si>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10604011022100110</t>
  </si>
  <si>
    <t>Транспортный налог с организаций (пени по соответствующему платежу)</t>
  </si>
  <si>
    <t>10604011023000110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</si>
  <si>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</si>
  <si>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10604012020000110</t>
  </si>
  <si>
    <t>Транспортный налог с физических лиц</t>
  </si>
  <si>
    <t>10604012021000110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</si>
  <si>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</si>
  <si>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10604012022100110</t>
  </si>
  <si>
    <t>Транспортный налог с физических лиц (пени по соответствующему платежу)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</si>
  <si>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</si>
  <si>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</si>
  <si>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</si>
  <si>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</si>
  <si>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</si>
  <si>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</si>
  <si>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10606032041000110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</si>
  <si>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</si>
  <si>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10606032042100110</t>
  </si>
  <si>
    <t>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</si>
  <si>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</si>
  <si>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</si>
  <si>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</si>
  <si>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</si>
  <si>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10606042041000110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</si>
  <si>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</si>
  <si>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10606042042100110</t>
  </si>
  <si>
    <t>Земельный налог с физических лиц, обладающих земельным участком, расположенным в границах городских округов (пени по соответствующему платежу)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</si>
  <si>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</si>
  <si>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</si>
  <si>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</si>
  <si>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</si>
  <si>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</si>
  <si>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</si>
  <si>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</si>
  <si>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</si>
  <si>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</si>
  <si>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</si>
  <si>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</si>
  <si>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</si>
  <si>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</si>
  <si>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</si>
  <si>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</si>
  <si>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</si>
  <si>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</si>
  <si>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</si>
  <si>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</si>
  <si>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</si>
  <si>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</si>
  <si>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</si>
  <si>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</si>
  <si>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</si>
  <si>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</si>
  <si>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</si>
  <si>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</si>
  <si>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</si>
  <si>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</si>
  <si>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</si>
  <si>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</si>
  <si>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</si>
  <si>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</si>
  <si>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</si>
  <si>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</si>
  <si>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</si>
  <si>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11109010000000120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</si>
  <si>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государственной и муниципальной собственности</t>
  </si>
  <si>
    <t>11109014040000120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</si>
  <si>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городских округов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</si>
  <si>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</si>
  <si>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</si>
  <si>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</si>
  <si>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</si>
  <si>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</si>
  <si>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</si>
  <si>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</si>
  <si>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</si>
  <si>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</si>
  <si>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</si>
  <si>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</si>
  <si>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</si>
  <si>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</si>
  <si>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</si>
  <si>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</si>
  <si>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</si>
  <si>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</si>
  <si>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</si>
  <si>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</si>
  <si>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</si>
  <si>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</si>
  <si>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</si>
  <si>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</si>
  <si>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</si>
  <si>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11301000000000130</t>
  </si>
  <si>
    <t>Доходы от оказания платных услуг (работ)</t>
  </si>
  <si>
    <t>11301990000000130</t>
  </si>
  <si>
    <t>Прочие доходы от оказания платных услуг (работ)</t>
  </si>
  <si>
    <t>11301994040000130</t>
  </si>
  <si>
    <t>Прочие доходы от оказания платных услуг (работ) получателями средств бюджетов городских округов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</si>
  <si>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</si>
  <si>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</si>
  <si>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</si>
  <si>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</si>
  <si>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</si>
  <si>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</si>
  <si>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</si>
  <si>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</si>
  <si>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</si>
  <si>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</si>
  <si>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11400000000000000</t>
  </si>
  <si>
    <t>ДОХОДЫ ОТ ПРОДАЖИ МАТЕРИАЛЬНЫХ И НЕМАТЕРИАЛЬНЫХ АКТИВОВ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</si>
  <si>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</si>
  <si>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</si>
  <si>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</si>
  <si>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</si>
  <si>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</si>
  <si>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</si>
  <si>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</si>
  <si>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</si>
  <si>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</si>
  <si>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</si>
  <si>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</si>
  <si>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</si>
  <si>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11406020000000430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</si>
  <si>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</si>
  <si>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</si>
  <si>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</si>
  <si>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</si>
  <si>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</si>
  <si>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</si>
  <si>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</si>
  <si>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</si>
  <si>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</si>
  <si>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</si>
  <si>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</si>
  <si>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</si>
  <si>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</si>
  <si>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</si>
  <si>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</si>
  <si>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</si>
  <si>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</si>
  <si>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</si>
  <si>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</si>
  <si>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</si>
  <si>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</si>
  <si>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</si>
  <si>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</si>
  <si>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</si>
  <si>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</si>
  <si>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11601203010004140</t>
  </si>
  <si>
    <t>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</si>
  <si>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</si>
  <si>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11607000010000140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</si>
  <si>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</si>
  <si>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</si>
  <si>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</si>
  <si>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</si>
  <si>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</si>
  <si>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</si>
  <si>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</si>
  <si>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</si>
  <si>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</si>
  <si>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</si>
  <si>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</si>
  <si>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11610030040000140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</si>
  <si>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</si>
  <si>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</si>
  <si>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</si>
  <si>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</si>
  <si>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</si>
  <si>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</si>
  <si>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</si>
  <si>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11610123010041140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</si>
  <si>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</si>
  <si>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</si>
  <si>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</si>
  <si>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</si>
  <si>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</si>
  <si>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</si>
  <si>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</si>
  <si>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</si>
  <si>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</si>
  <si>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</si>
  <si>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</si>
  <si>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</si>
  <si>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</si>
  <si>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</si>
  <si>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</si>
  <si>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</si>
  <si>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</si>
  <si>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</si>
  <si>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</si>
  <si>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20219999000000150</t>
  </si>
  <si>
    <t>Прочие дотации</t>
  </si>
  <si>
    <t>20219999040000150</t>
  </si>
  <si>
    <t>Прочие дотации бюджетам городских округов</t>
  </si>
  <si>
    <t>20220000000000150</t>
  </si>
  <si>
    <t>Субсидии бюджетам бюджетной системы Российской Федерации (межбюджетные субсидии)</t>
  </si>
  <si>
    <t>20225027000000150</t>
  </si>
  <si>
    <t>Субсидии бюджетам на реализацию мероприятий государственной программы Российской Федерации "Доступная среда"</t>
  </si>
  <si>
    <t>20225027040000150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</si>
  <si>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</si>
  <si>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20225467000000150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</si>
  <si>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</si>
  <si>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20225467040000150</t>
  </si>
  <si>
    <t>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</si>
  <si>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</si>
  <si>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</si>
  <si>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</si>
  <si>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</si>
  <si>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</si>
  <si>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</si>
  <si>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</si>
  <si>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</si>
  <si>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</si>
  <si>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</si>
  <si>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</si>
  <si>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</si>
  <si>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20225576000000150</t>
  </si>
  <si>
    <t>Субсидии бюджетам на обеспечение комплексного развития сельских территорий</t>
  </si>
  <si>
    <t>20225576040000150</t>
  </si>
  <si>
    <t>Субсидии бюджетам городских округов на обеспечение комплексного развития сельских территорий</t>
  </si>
  <si>
    <t>20227112000000150</t>
  </si>
  <si>
    <t>Субсидии бюджетам на софинансирование капитальных вложений в объекты муниципальной собственности</t>
  </si>
  <si>
    <t>20227112040000150</t>
  </si>
  <si>
    <t>Субсидии бюджетам городских округов на софинансирование капитальных вложений в объекты муниципальной собственности</t>
  </si>
  <si>
    <t>20227576000000150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</si>
  <si>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</si>
  <si>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20227576040000150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</si>
  <si>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</si>
  <si>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</si>
  <si>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</si>
  <si>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</si>
  <si>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</si>
  <si>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</si>
  <si>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</si>
  <si>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</si>
  <si>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</si>
  <si>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</si>
  <si>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</si>
  <si>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</si>
  <si>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</si>
  <si>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</si>
  <si>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</si>
  <si>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20235118000000150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</si>
  <si>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</si>
  <si>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20235118040000150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</si>
  <si>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</si>
  <si>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</si>
  <si>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</si>
  <si>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</si>
  <si>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</si>
  <si>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20235502000000150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</si>
  <si>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</si>
  <si>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20235502040000150</t>
  </si>
  <si>
    <t>Субвенции бюджетам городских округов на стимулирование развития приоритетных подотраслей агропромышленного комплекса и развитие малых форм хозяйствования</t>
  </si>
  <si>
    <t>20235543000000150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</si>
  <si>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</si>
  <si>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20235543040000150</t>
  </si>
  <si>
    <t>Субвенции бюджетам городских округов на содействие достижению целевых показателей региональных программ развития агропромышленного комплекса</t>
  </si>
  <si>
    <t>20235930000000150</t>
  </si>
  <si>
    <t>Субвенции бюджетам на государственную регистрацию актов гражданского состояния</t>
  </si>
  <si>
    <t>20235930040000150</t>
  </si>
  <si>
    <t>Субвенции бюджетам городских округов на государственную регистрацию актов гражданского состояния</t>
  </si>
  <si>
    <t>20239999000000150</t>
  </si>
  <si>
    <t>Прочие субвенции</t>
  </si>
  <si>
    <t>20239999040000150</t>
  </si>
  <si>
    <t>Прочие субвенции бюджетам городских округов</t>
  </si>
  <si>
    <t>20240000000000150</t>
  </si>
  <si>
    <t>Иные межбюджетные трансферты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</si>
  <si>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</si>
  <si>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</si>
  <si>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</si>
  <si>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</si>
  <si>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</si>
  <si>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</si>
  <si>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</si>
  <si>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</si>
  <si>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20704020040000150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</si>
  <si>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</si>
  <si>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20704050040000150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</si>
  <si>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</si>
  <si>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</si>
  <si>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</si>
  <si>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</si>
  <si>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</si>
  <si>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</si>
  <si>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</si>
  <si>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</si>
  <si>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</si>
  <si>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</si>
  <si>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</si>
  <si>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</si>
  <si>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</si>
  <si>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</si>
  <si>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21935120040000150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</si>
  <si>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</si>
  <si>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</si>
  <si>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</si>
  <si>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Код</t>
  </si>
  <si>
    <t>Наименование кода поступлений в бюджет, группы, подгруппы,статьи, подстатьи, элемента, группы подвида, аналитической группы подвида доходов</t>
  </si>
  <si>
    <t>Утвержденный план на 2020 год</t>
  </si>
  <si>
    <t>1</t>
  </si>
  <si>
    <t>2</t>
  </si>
  <si>
    <t>3</t>
  </si>
  <si>
    <t>4</t>
  </si>
  <si>
    <t>5</t>
  </si>
  <si>
    <t>6</t>
  </si>
  <si>
    <t>Уточненный план</t>
  </si>
  <si>
    <t>на 2020 год</t>
  </si>
  <si>
    <t>7</t>
  </si>
  <si>
    <t>(рублей)</t>
  </si>
  <si>
    <t>Приложение  1</t>
  </si>
  <si>
    <t>Пермского края</t>
  </si>
  <si>
    <t>Уинского муниципального округа</t>
  </si>
  <si>
    <t>Субсидии на государственную поддержку отрасли культуры (государственная поддержка лучших работников сельских учреждений культуры)</t>
  </si>
  <si>
    <t>Субсидии на государственную поддержку отрасли культуры (государственная поддержка лучших сельских учреждений культуры)</t>
  </si>
  <si>
    <t>Субсидии на обеспечение комплексного развития сельских территорий</t>
  </si>
  <si>
    <t>Субсидия на путевки на санаторно-курортное лечение работникам муниципальных учреждений</t>
  </si>
  <si>
    <t>Субсидия на устройство спортивных площадок и их оснащение</t>
  </si>
  <si>
    <t>Субсидия на выплату материального стимулирования народным дружинникам</t>
  </si>
  <si>
    <t>Субсидия на проектирование, строительство (реконструкция), кап.ремонт и ремонт местных дорог</t>
  </si>
  <si>
    <t>Субсидия на софинансирование муниципальных программ, приоритетных муниципальных проектов, инвестиционных проектов муниципальных образований (ФСР кроме капвложений)</t>
  </si>
  <si>
    <t>Субсидия на софинансирование проектов инициативного бюджетирования</t>
  </si>
  <si>
    <t>Субсидия на реализацию программ развития преобразованных муниципальных образований</t>
  </si>
  <si>
    <t>Субсидия на реализацию мероприятий в сфере молодежной политики</t>
  </si>
  <si>
    <t>Субсидия на приведение в нормативное состояние помещений, приобретение и установку модульных конструкций</t>
  </si>
  <si>
    <t>Субвенция на получение жилищных субсидий в связи с переселением из районов Крайнего Севера</t>
  </si>
  <si>
    <t>Иные дотации на стимулирование муниципальных образований к росту доходов</t>
  </si>
  <si>
    <t>Иные дотации на компенсацию выпадающих доходов бюджетам муниципальных образований в случае отмены единого налога на вмененный доход</t>
  </si>
  <si>
    <t>Иные дотации на компенсацию расходов, связанных с формированием эффективной структуры органов местного самоуправления</t>
  </si>
  <si>
    <t>Субсидии на обеспечение комплексного развития сельских территорий (Благоустройство сельских территорий)</t>
  </si>
  <si>
    <t>Субсидии на обеспечение комплексного развития сельских территорий (Улучшение жилищных условий граждан)</t>
  </si>
  <si>
    <t>Субсидия на строительство (реконструкцию) ГТС муниципальной собственности</t>
  </si>
  <si>
    <t xml:space="preserve">Субсидии на реализацию мероприятий, направленных на комплексное развитие сельских территорий (Развитие инженерной инфраструктуры на сельских территориях, на которых реализуются инвестиционные проекты в сфере агропромышленного комплекса (Газификация))  </t>
  </si>
  <si>
    <t>Субвенции на образование комиссий по делам несовершеннолетних и защите их прав и организация их деятельности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</si>
  <si>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</si>
  <si>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мероприятия по организации оздоровления и отдыха детей</t>
  </si>
  <si>
    <t>Субвенции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</si>
  <si>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</si>
  <si>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</si>
  <si>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</si>
  <si>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</si>
  <si>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</si>
  <si>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администрирование государственных полномочий по организации проведения мероприятий по отлову безнадзорных животных, их транспортировке, учету и регистрации, содержанию, лечению, кастрации (стерилизации), эвтаназии, утилизации</t>
  </si>
  <si>
    <t>Субвенции на администрирование отдельных государственных полномочий по поддержке сельскохозяйственного производства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</si>
  <si>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</si>
  <si>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Единая субвенция на выполнение отдельных государственных полномочий в сфере образования</t>
  </si>
  <si>
    <t>Субсидии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</si>
  <si>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 xml:space="preserve">20220077000000150 </t>
  </si>
  <si>
    <t xml:space="preserve">20220077040000150 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</si>
  <si>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</si>
  <si>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Иные межбюджетные трансферты на реализацию мероприятий по обеспечению устойчивого сокращения непригодного для проживания жилого фонда</t>
  </si>
  <si>
    <t>Иные межбюджетные трансферты на обеспечение устойчивого сокращения непригодного для проживания жилого фонда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</si>
  <si>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</si>
  <si>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11601060010000140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</si>
  <si>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</si>
  <si>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</si>
  <si>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11601080010000140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</si>
  <si>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</si>
  <si>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</si>
  <si>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</si>
  <si>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11601140010000140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</si>
  <si>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</si>
  <si>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</si>
  <si>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</si>
  <si>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</si>
  <si>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</si>
  <si>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</si>
  <si>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</si>
  <si>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</si>
  <si>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</si>
  <si>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</si>
  <si>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</si>
  <si>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11611000010000140</t>
  </si>
  <si>
    <t>11611050010000140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</si>
  <si>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</si>
  <si>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</si>
  <si>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Субсидия на софинансирование муниципальных программ, приоритетных муниципальных проектов, инвестиционных проектов муниципальных образований (ФСР с учетом капвложений) (Газификация жилого фонда с. Уинское. Распределительные газопроводы 7-я очередь)</t>
  </si>
  <si>
    <t>Субсидии на реализацию программ развития преобразованных муниципальных образований (Устройство дренажа на объекте «Основная общеобразовательная школа на 500 учащихся в с. Уинское Пермского края»)</t>
  </si>
  <si>
    <t>Субсидии на реализацию мероприятий по предотвращению распространения и уничтожению борщевика Сосновского в муниципальных образованиях Пермского края</t>
  </si>
  <si>
    <t>Иные межбюджетные трансферты на оснащение оборудованием образовательных организаций, реализующих программы дошкольного образования, в соответствии с ФГОС</t>
  </si>
  <si>
    <t>Иные межбюджетные трансферты на обеспечение малоимущих семей, имеющих детей в возрасте от 3 до 7 лет, наборами продуктов питания</t>
  </si>
  <si>
    <t>Иные межбюджетные трансферты на единовременные выплаты работникам образовательных организаций, обеспечившим дистанционное обучение учащихся и работу дошкольных дежурных групп</t>
  </si>
  <si>
    <t>11601333010000140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</si>
  <si>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</si>
  <si>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</si>
  <si>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</si>
  <si>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Субсидии на улучшение качества систем теплоснабжения на территориях муниципальных образований Пермского края</t>
  </si>
  <si>
    <t>20245303000000150</t>
  </si>
  <si>
    <t>20245303040000150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</si>
  <si>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</si>
  <si>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</si>
  <si>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Иные межбюджетные трансферты на организацию бесплатного горячего питания обучающихся, получающих начальное общее образование в государственных и муниципальных организациях (федеральные средства)</t>
  </si>
  <si>
    <t>Иные межбюджетные трансферты на организацию бесплатного горячего питания обучающихся, получающих начальное общее образование в государственных и муниципальных организациях (региональные средства)</t>
  </si>
  <si>
    <t>Иные межбюджетные трансферты на реализацию мероприятий по профилактике безопасности дорожного движения</t>
  </si>
  <si>
    <t>к решению Думы</t>
  </si>
  <si>
    <t>Информация по исполнению доходов бюджета Уинского муниципального округа Пермского края за 2020 год</t>
  </si>
  <si>
    <t>на 01.01.2021</t>
  </si>
  <si>
    <t>Исполнено      за  2020 года</t>
  </si>
  <si>
    <t>% выполнения уточненного плана на 01.01.2021 г.</t>
  </si>
  <si>
    <t>10102040010000110</t>
  </si>
  <si>
    <t>20216549000000150</t>
  </si>
  <si>
    <t>20216549040000150</t>
  </si>
  <si>
    <t>Субвенция на мероприятия по отлову безнадзорных животных</t>
  </si>
  <si>
    <t>20249001000000150</t>
  </si>
  <si>
    <t>20249001040000150</t>
  </si>
  <si>
    <t>11406310000000430</t>
  </si>
  <si>
    <t>11406312040000430</t>
  </si>
  <si>
    <t>Дотации (гранты) бюджетам за достижение показателей деятельности органов местного самоуправления</t>
  </si>
  <si>
    <t>Субсидии на обеспечение комплексного развития сельских территорий ( Газификация жилого фонда с. Уинское, Уинский муниципальный район, ПК Распределительные газопроводы 7-я очередь 2 и 3 этапы. Пермский край, Уинский муниципальный район, с.Уинское)</t>
  </si>
  <si>
    <t>Межбюджетные трансферты, передаваемые бюджетам, за счет средств резервного фонда Правительства Российской Федерации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</si>
  <si>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</si>
  <si>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Иные межбюджетные трансферты на выплату единовременных премий "Гордость Пермского края"</t>
  </si>
  <si>
    <t>Иные межбюджетные трансферты на обеспечение жильем молодых семей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</si>
  <si>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</si>
  <si>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конкурс глав</t>
  </si>
  <si>
    <t>Дотации (гранты) бюджетам муниципальных районов за достижение показателей деятельности органов местного самоуправления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</si>
  <si>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</si>
  <si>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</si>
  <si>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</si>
  <si>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от  27.05.2021 №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</si>
</sst>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#,##0.0"/>
  </numFmts>
  <fonts count="6" x14ac:knownFonts="1">
    <font>
      <sz val="10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9" fontId="1" fillId="2" borderId="0" xfId="0" applyNumberFormat="1" applyFont="1" applyFill="1" applyBorder="1" applyAlignment="1" applyProtection="1">
      <alignment horizontal="left" vertical="center" wrapText="1"/>
    </xf>
    <xf numFmtId="4" fontId="1" fillId="2" borderId="0" xfId="0" applyNumberFormat="1" applyFont="1" applyFill="1" applyAlignment="1">
      <alignment vertical="center"/>
    </xf>
    <xf numFmtId="0" fontId="3" fillId="2" borderId="0" xfId="0" applyFont="1" applyFill="1" applyBorder="1" applyAlignment="1" applyProtection="1"/>
    <xf numFmtId="0" fontId="3" fillId="2" borderId="0" xfId="0" applyFont="1" applyFill="1" applyAlignment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/>
    <xf numFmtId="0" fontId="3" fillId="2" borderId="0" xfId="0" applyFont="1" applyFill="1" applyBorder="1" applyAlignment="1" applyProtection="1">
      <alignment horizontal="right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/>
    </xf>
    <xf numFmtId="4" fontId="4" fillId="2" borderId="1" xfId="0" applyNumberFormat="1" applyFont="1" applyFill="1" applyBorder="1" applyAlignment="1" applyProtection="1">
      <alignment horizontal="right" vertical="center"/>
    </xf>
    <xf numFmtId="166" fontId="4" fillId="2" borderId="1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166" fontId="3" fillId="2" borderId="1" xfId="0" applyNumberFormat="1" applyFont="1" applyFill="1" applyBorder="1" applyAlignment="1" applyProtection="1">
      <alignment horizontal="right" vertical="center"/>
    </xf>
    <xf numFmtId="165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3"/>
  <sheetViews>
    <sheetView showGridLines="0" tabSelected="1" workbookViewId="0">
      <selection activeCell="A3" sqref="A3"/>
    </sheetView>
  </sheetViews>
  <sheetFormatPr defaultColWidth="9.109375" defaultRowHeight="12.75" customHeight="1" outlineLevelRow="7" x14ac:dyDescent="0.25"/>
  <cols>
    <col min="1" max="1" width="25.109375" style="5" customWidth="1"/>
    <col min="2" max="2" width="52.109375" style="5" customWidth="1"/>
    <col min="3" max="3" width="20" style="5" customWidth="1"/>
    <col min="4" max="4" width="20.109375" style="5" customWidth="1"/>
    <col min="5" max="5" width="18" style="5" customWidth="1"/>
    <col min="6" max="6" width="18.44140625" style="5" customWidth="1"/>
    <col min="7" max="7" width="13.88671875" style="5" customWidth="1"/>
    <col min="8" max="8" width="30.33203125" style="5" customWidth="1"/>
    <col min="9" max="9" width="12.5546875" style="5" customWidth="1"/>
    <col min="10" max="11" width="9.109375" style="5" customWidth="1"/>
    <col min="12" max="16384" width="9.109375" style="5"/>
  </cols>
  <sheetData>
    <row r="1" spans="1:11" ht="18" x14ac:dyDescent="0.35">
      <c r="A1" s="10"/>
      <c r="B1" s="10"/>
      <c r="C1" s="10"/>
      <c r="D1" s="10"/>
      <c r="E1" s="11" t="s">
        <v>386</v>
      </c>
      <c r="F1" s="10"/>
      <c r="G1" s="10"/>
      <c r="H1" s="1"/>
      <c r="I1" s="1"/>
      <c r="J1" s="1"/>
      <c r="K1" s="1"/>
    </row>
    <row r="2" spans="1:11" ht="18" x14ac:dyDescent="0.35">
      <c r="A2" s="12"/>
      <c r="B2" s="13"/>
      <c r="C2" s="13"/>
      <c r="D2" s="13"/>
      <c r="E2" s="11" t="s">
        <v>470</v>
      </c>
      <c r="F2" s="13"/>
      <c r="G2" s="13"/>
      <c r="H2" s="2"/>
      <c r="I2" s="2"/>
      <c r="J2" s="2"/>
      <c r="K2" s="2"/>
    </row>
    <row r="3" spans="1:11" ht="18" x14ac:dyDescent="0.35">
      <c r="A3" s="14"/>
      <c r="B3" s="14"/>
      <c r="C3" s="14"/>
      <c r="D3" s="14"/>
      <c r="E3" s="11" t="s">
        <v>388</v>
      </c>
      <c r="F3" s="14"/>
      <c r="G3" s="14"/>
      <c r="H3" s="3"/>
      <c r="I3" s="3"/>
      <c r="J3" s="2"/>
      <c r="K3" s="2"/>
    </row>
    <row r="4" spans="1:11" ht="18" x14ac:dyDescent="0.35">
      <c r="A4" s="15"/>
      <c r="B4" s="15"/>
      <c r="C4" s="15"/>
      <c r="D4" s="15"/>
      <c r="E4" s="11" t="s">
        <v>387</v>
      </c>
      <c r="F4" s="15"/>
      <c r="G4" s="15"/>
      <c r="H4" s="4"/>
      <c r="I4" s="4"/>
      <c r="J4" s="4"/>
      <c r="K4" s="4"/>
    </row>
    <row r="5" spans="1:11" ht="18" x14ac:dyDescent="0.35">
      <c r="A5" s="16"/>
      <c r="B5" s="16"/>
      <c r="C5" s="16"/>
      <c r="D5" s="16"/>
      <c r="E5" s="11" t="s">
        <v>495</v>
      </c>
      <c r="F5" s="17"/>
      <c r="G5" s="16"/>
    </row>
    <row r="6" spans="1:11" ht="18" x14ac:dyDescent="0.35">
      <c r="A6" s="18"/>
      <c r="B6" s="18"/>
      <c r="C6" s="18"/>
      <c r="D6" s="18"/>
      <c r="E6" s="18"/>
      <c r="F6" s="18"/>
      <c r="G6" s="18"/>
    </row>
    <row r="7" spans="1:11" ht="57" customHeight="1" x14ac:dyDescent="0.35">
      <c r="A7" s="45" t="s">
        <v>471</v>
      </c>
      <c r="B7" s="45"/>
      <c r="C7" s="45"/>
      <c r="D7" s="45"/>
      <c r="E7" s="45"/>
      <c r="F7" s="45"/>
      <c r="G7" s="45"/>
    </row>
    <row r="8" spans="1:11" ht="18" x14ac:dyDescent="0.35">
      <c r="A8" s="10"/>
      <c r="B8" s="10"/>
      <c r="C8" s="10"/>
      <c r="D8" s="10"/>
      <c r="E8" s="10"/>
      <c r="F8" s="10"/>
      <c r="G8" s="16" t="s">
        <v>385</v>
      </c>
      <c r="H8" s="1"/>
      <c r="I8" s="1"/>
      <c r="J8" s="1"/>
      <c r="K8" s="1"/>
    </row>
    <row r="9" spans="1:11" ht="18" x14ac:dyDescent="0.25">
      <c r="A9" s="46" t="s">
        <v>373</v>
      </c>
      <c r="B9" s="44" t="s">
        <v>374</v>
      </c>
      <c r="C9" s="44" t="s">
        <v>375</v>
      </c>
      <c r="D9" s="44" t="s">
        <v>382</v>
      </c>
      <c r="E9" s="47"/>
      <c r="F9" s="44" t="s">
        <v>473</v>
      </c>
      <c r="G9" s="44" t="s">
        <v>474</v>
      </c>
    </row>
    <row r="10" spans="1:11" ht="47.25" customHeight="1" x14ac:dyDescent="0.25">
      <c r="A10" s="46"/>
      <c r="B10" s="44"/>
      <c r="C10" s="44"/>
      <c r="D10" s="19" t="s">
        <v>383</v>
      </c>
      <c r="E10" s="19" t="s">
        <v>472</v>
      </c>
      <c r="F10" s="44"/>
      <c r="G10" s="44"/>
    </row>
    <row r="11" spans="1:11" ht="18" x14ac:dyDescent="0.25">
      <c r="A11" s="19" t="s">
        <v>376</v>
      </c>
      <c r="B11" s="19" t="s">
        <v>377</v>
      </c>
      <c r="C11" s="19" t="s">
        <v>378</v>
      </c>
      <c r="D11" s="19" t="s">
        <v>379</v>
      </c>
      <c r="E11" s="19" t="s">
        <v>380</v>
      </c>
      <c r="F11" s="19" t="s">
        <v>381</v>
      </c>
      <c r="G11" s="19" t="s">
        <v>384</v>
      </c>
    </row>
    <row r="12" spans="1:11" ht="17.399999999999999" x14ac:dyDescent="0.3">
      <c r="A12" s="20" t="s">
        <v>0</v>
      </c>
      <c r="B12" s="21"/>
      <c r="C12" s="22">
        <f>C13+C210</f>
        <v>450487586.82999998</v>
      </c>
      <c r="D12" s="22">
        <f>D13+D210</f>
        <v>513198699.66999996</v>
      </c>
      <c r="E12" s="22">
        <f>E13+E210</f>
        <v>513198699.66999996</v>
      </c>
      <c r="F12" s="22">
        <f>F13+F210</f>
        <v>493644645.76999998</v>
      </c>
      <c r="G12" s="23">
        <f>F12/E12*100</f>
        <v>96.189769398758457</v>
      </c>
    </row>
    <row r="13" spans="1:11" ht="43.8" customHeight="1" x14ac:dyDescent="0.25">
      <c r="A13" s="24" t="s">
        <v>1</v>
      </c>
      <c r="B13" s="25" t="s">
        <v>2</v>
      </c>
      <c r="C13" s="26">
        <f>C14+C28+C42+C55+C88+C93+C118+C130+C142+C157+C206</f>
        <v>71033700</v>
      </c>
      <c r="D13" s="26">
        <f>D14+D28+D42+D55+D88+D93+D118+D130+D142+D157+D206</f>
        <v>76396022.409999996</v>
      </c>
      <c r="E13" s="26">
        <f>E14+E28+E42+E55+E88+E93+E118+E130+E142+E157+E206</f>
        <v>76396022.409999996</v>
      </c>
      <c r="F13" s="26">
        <f>F14+F28+F42+F55+F88+F93+F118+F130+F142+F157+F206</f>
        <v>77090506.170000002</v>
      </c>
      <c r="G13" s="23">
        <f t="shared" ref="G13:G75" si="0">F13/E13*100</f>
        <v>100.90905748505186</v>
      </c>
    </row>
    <row r="14" spans="1:11" ht="43.2" customHeight="1" outlineLevel="1" x14ac:dyDescent="0.25">
      <c r="A14" s="24" t="s">
        <v>3</v>
      </c>
      <c r="B14" s="25" t="s">
        <v>4</v>
      </c>
      <c r="C14" s="26">
        <f>C15</f>
        <v>19948000</v>
      </c>
      <c r="D14" s="26">
        <f t="shared" ref="D14:F14" si="1">D15</f>
        <v>22221230.18</v>
      </c>
      <c r="E14" s="26">
        <f t="shared" si="1"/>
        <v>22221230.18</v>
      </c>
      <c r="F14" s="26">
        <f t="shared" si="1"/>
        <v>22020385.599999998</v>
      </c>
      <c r="G14" s="23">
        <f t="shared" si="0"/>
        <v>99.096159040822272</v>
      </c>
    </row>
    <row r="15" spans="1:11" ht="37.200000000000003" customHeight="1" outlineLevel="2" x14ac:dyDescent="0.25">
      <c r="A15" s="19" t="s">
        <v>5</v>
      </c>
      <c r="B15" s="27" t="s">
        <v>6</v>
      </c>
      <c r="C15" s="28">
        <f>C16+C23+C26</f>
        <v>19948000</v>
      </c>
      <c r="D15" s="28">
        <f>D16+D23+D26+D27</f>
        <v>22221230.18</v>
      </c>
      <c r="E15" s="28">
        <f>E16+E23+E26+E27</f>
        <v>22221230.18</v>
      </c>
      <c r="F15" s="28">
        <f>F16+F23+F26+F27</f>
        <v>22020385.599999998</v>
      </c>
      <c r="G15" s="29">
        <f t="shared" si="0"/>
        <v>99.096159040822272</v>
      </c>
    </row>
    <row r="16" spans="1:11" ht="123.6" customHeight="1" outlineLevel="3" x14ac:dyDescent="0.25">
      <c r="A16" s="19" t="s">
        <v>7</v>
      </c>
      <c r="B16" s="30" t="s">
        <v>8</v>
      </c>
      <c r="C16" s="28">
        <v>19788000</v>
      </c>
      <c r="D16" s="28">
        <v>22061230.18</v>
      </c>
      <c r="E16" s="28">
        <v>22061230.18</v>
      </c>
      <c r="F16" s="28">
        <v>21883805.559999999</v>
      </c>
      <c r="G16" s="29">
        <f t="shared" si="0"/>
        <v>99.195762799479567</v>
      </c>
      <c r="H16" s="6"/>
    </row>
    <row r="17" spans="1:8" ht="188.4" customHeight="1" outlineLevel="4" x14ac:dyDescent="0.25">
      <c r="A17" s="19" t="s">
        <v>9</v>
      </c>
      <c r="B17" s="30" t="s">
        <v>10</v>
      </c>
      <c r="C17" s="28">
        <v>19788000</v>
      </c>
      <c r="D17" s="28">
        <v>19788000</v>
      </c>
      <c r="E17" s="28">
        <v>4547000</v>
      </c>
      <c r="F17" s="28">
        <v>4592584.8600000003</v>
      </c>
      <c r="G17" s="29">
        <f t="shared" si="0"/>
        <v>101.00252606113922</v>
      </c>
    </row>
    <row r="18" spans="1:8" ht="180" outlineLevel="7" x14ac:dyDescent="0.25">
      <c r="A18" s="19" t="s">
        <v>9</v>
      </c>
      <c r="B18" s="30" t="s">
        <v>10</v>
      </c>
      <c r="C18" s="28">
        <v>19788000</v>
      </c>
      <c r="D18" s="28">
        <v>19788000</v>
      </c>
      <c r="E18" s="28">
        <v>4547000</v>
      </c>
      <c r="F18" s="28">
        <v>4592584.8600000003</v>
      </c>
      <c r="G18" s="29">
        <f t="shared" si="0"/>
        <v>101.00252606113922</v>
      </c>
    </row>
    <row r="19" spans="1:8" ht="138" customHeight="1" outlineLevel="4" x14ac:dyDescent="0.25">
      <c r="A19" s="19" t="s">
        <v>11</v>
      </c>
      <c r="B19" s="30" t="s">
        <v>12</v>
      </c>
      <c r="C19" s="28">
        <v>0</v>
      </c>
      <c r="D19" s="28">
        <v>0</v>
      </c>
      <c r="E19" s="28">
        <v>0</v>
      </c>
      <c r="F19" s="28">
        <v>1049.44</v>
      </c>
      <c r="G19" s="29" t="e">
        <f t="shared" si="0"/>
        <v>#DIV/0!</v>
      </c>
    </row>
    <row r="20" spans="1:8" ht="146.4" customHeight="1" outlineLevel="7" x14ac:dyDescent="0.25">
      <c r="A20" s="19" t="s">
        <v>11</v>
      </c>
      <c r="B20" s="30" t="s">
        <v>12</v>
      </c>
      <c r="C20" s="28">
        <v>0</v>
      </c>
      <c r="D20" s="28">
        <v>0</v>
      </c>
      <c r="E20" s="28">
        <v>0</v>
      </c>
      <c r="F20" s="28">
        <v>1049.44</v>
      </c>
      <c r="G20" s="29" t="e">
        <f t="shared" si="0"/>
        <v>#DIV/0!</v>
      </c>
    </row>
    <row r="21" spans="1:8" ht="180" outlineLevel="4" x14ac:dyDescent="0.25">
      <c r="A21" s="19" t="s">
        <v>13</v>
      </c>
      <c r="B21" s="30" t="s">
        <v>14</v>
      </c>
      <c r="C21" s="28">
        <v>0</v>
      </c>
      <c r="D21" s="28">
        <v>0</v>
      </c>
      <c r="E21" s="28">
        <v>0</v>
      </c>
      <c r="F21" s="28">
        <v>1014.31</v>
      </c>
      <c r="G21" s="29" t="e">
        <f t="shared" si="0"/>
        <v>#DIV/0!</v>
      </c>
    </row>
    <row r="22" spans="1:8" ht="180" outlineLevel="7" x14ac:dyDescent="0.25">
      <c r="A22" s="19" t="s">
        <v>13</v>
      </c>
      <c r="B22" s="30" t="s">
        <v>14</v>
      </c>
      <c r="C22" s="28">
        <v>0</v>
      </c>
      <c r="D22" s="28">
        <v>0</v>
      </c>
      <c r="E22" s="28">
        <v>0</v>
      </c>
      <c r="F22" s="28">
        <v>1014.31</v>
      </c>
      <c r="G22" s="29" t="e">
        <f t="shared" si="0"/>
        <v>#DIV/0!</v>
      </c>
    </row>
    <row r="23" spans="1:8" ht="198" outlineLevel="3" x14ac:dyDescent="0.25">
      <c r="A23" s="19" t="s">
        <v>15</v>
      </c>
      <c r="B23" s="30" t="s">
        <v>16</v>
      </c>
      <c r="C23" s="28">
        <v>0</v>
      </c>
      <c r="D23" s="28">
        <v>29807.22</v>
      </c>
      <c r="E23" s="28">
        <v>29807.22</v>
      </c>
      <c r="F23" s="28">
        <v>30477.22</v>
      </c>
      <c r="G23" s="29">
        <f t="shared" si="0"/>
        <v>102.24777755188173</v>
      </c>
    </row>
    <row r="24" spans="1:8" ht="252" outlineLevel="4" x14ac:dyDescent="0.25">
      <c r="A24" s="19" t="s">
        <v>17</v>
      </c>
      <c r="B24" s="30" t="s">
        <v>18</v>
      </c>
      <c r="C24" s="28">
        <v>0</v>
      </c>
      <c r="D24" s="28">
        <v>0</v>
      </c>
      <c r="E24" s="28">
        <v>0</v>
      </c>
      <c r="F24" s="28">
        <v>502.5</v>
      </c>
      <c r="G24" s="29" t="e">
        <f t="shared" si="0"/>
        <v>#DIV/0!</v>
      </c>
    </row>
    <row r="25" spans="1:8" ht="252" outlineLevel="7" x14ac:dyDescent="0.25">
      <c r="A25" s="19" t="s">
        <v>17</v>
      </c>
      <c r="B25" s="30" t="s">
        <v>18</v>
      </c>
      <c r="C25" s="28">
        <v>0</v>
      </c>
      <c r="D25" s="28">
        <v>0</v>
      </c>
      <c r="E25" s="28">
        <v>0</v>
      </c>
      <c r="F25" s="28">
        <v>502.5</v>
      </c>
      <c r="G25" s="29" t="e">
        <f t="shared" si="0"/>
        <v>#DIV/0!</v>
      </c>
    </row>
    <row r="26" spans="1:8" ht="72" outlineLevel="3" x14ac:dyDescent="0.25">
      <c r="A26" s="19" t="s">
        <v>19</v>
      </c>
      <c r="B26" s="27" t="s">
        <v>20</v>
      </c>
      <c r="C26" s="28">
        <v>160000</v>
      </c>
      <c r="D26" s="28">
        <v>127232.78</v>
      </c>
      <c r="E26" s="28">
        <v>127232.78</v>
      </c>
      <c r="F26" s="28">
        <v>102402.82</v>
      </c>
      <c r="G26" s="29">
        <f t="shared" si="0"/>
        <v>80.484620394209742</v>
      </c>
    </row>
    <row r="27" spans="1:8" ht="144" outlineLevel="4" x14ac:dyDescent="0.25">
      <c r="A27" s="19" t="s">
        <v>475</v>
      </c>
      <c r="B27" s="31" t="s">
        <v>492</v>
      </c>
      <c r="C27" s="28">
        <v>0</v>
      </c>
      <c r="D27" s="28">
        <v>2960</v>
      </c>
      <c r="E27" s="28">
        <v>2960</v>
      </c>
      <c r="F27" s="28">
        <v>3700</v>
      </c>
      <c r="G27" s="29">
        <f t="shared" si="0"/>
        <v>125</v>
      </c>
    </row>
    <row r="28" spans="1:8" s="7" customFormat="1" ht="69.599999999999994" outlineLevel="1" x14ac:dyDescent="0.2">
      <c r="A28" s="24" t="s">
        <v>21</v>
      </c>
      <c r="B28" s="25" t="s">
        <v>22</v>
      </c>
      <c r="C28" s="26">
        <f>C29</f>
        <v>7997000</v>
      </c>
      <c r="D28" s="26">
        <f t="shared" ref="D28:F28" si="2">D29</f>
        <v>7997000</v>
      </c>
      <c r="E28" s="26">
        <f t="shared" si="2"/>
        <v>7997000</v>
      </c>
      <c r="F28" s="26">
        <f t="shared" si="2"/>
        <v>7937377.3800000008</v>
      </c>
      <c r="G28" s="23">
        <f t="shared" si="0"/>
        <v>99.254437664124069</v>
      </c>
    </row>
    <row r="29" spans="1:8" ht="54" outlineLevel="2" x14ac:dyDescent="0.25">
      <c r="A29" s="19" t="s">
        <v>23</v>
      </c>
      <c r="B29" s="27" t="s">
        <v>24</v>
      </c>
      <c r="C29" s="28">
        <f>C30+C33+C36+C39</f>
        <v>7997000</v>
      </c>
      <c r="D29" s="28">
        <f t="shared" ref="D29:F29" si="3">D30+D33+D36+D39</f>
        <v>7997000</v>
      </c>
      <c r="E29" s="28">
        <f t="shared" si="3"/>
        <v>7997000</v>
      </c>
      <c r="F29" s="28">
        <f t="shared" si="3"/>
        <v>7937377.3800000008</v>
      </c>
      <c r="G29" s="29">
        <f t="shared" si="0"/>
        <v>99.254437664124069</v>
      </c>
      <c r="H29" s="6"/>
    </row>
    <row r="30" spans="1:8" ht="108" outlineLevel="3" x14ac:dyDescent="0.25">
      <c r="A30" s="19" t="s">
        <v>25</v>
      </c>
      <c r="B30" s="27" t="s">
        <v>26</v>
      </c>
      <c r="C30" s="28">
        <f>C31</f>
        <v>3614000</v>
      </c>
      <c r="D30" s="28">
        <f t="shared" ref="D30:F30" si="4">D31</f>
        <v>3614000</v>
      </c>
      <c r="E30" s="28">
        <f t="shared" si="4"/>
        <v>3614000</v>
      </c>
      <c r="F30" s="28">
        <f t="shared" si="4"/>
        <v>3661018.12</v>
      </c>
      <c r="G30" s="29">
        <f t="shared" si="0"/>
        <v>101.30099944659656</v>
      </c>
    </row>
    <row r="31" spans="1:8" ht="180" outlineLevel="4" x14ac:dyDescent="0.25">
      <c r="A31" s="19" t="s">
        <v>27</v>
      </c>
      <c r="B31" s="30" t="s">
        <v>28</v>
      </c>
      <c r="C31" s="28">
        <v>3614000</v>
      </c>
      <c r="D31" s="28">
        <v>3614000</v>
      </c>
      <c r="E31" s="28">
        <v>3614000</v>
      </c>
      <c r="F31" s="28">
        <v>3661018.12</v>
      </c>
      <c r="G31" s="29">
        <f t="shared" si="0"/>
        <v>101.30099944659656</v>
      </c>
    </row>
    <row r="32" spans="1:8" ht="180" outlineLevel="7" x14ac:dyDescent="0.25">
      <c r="A32" s="19" t="s">
        <v>27</v>
      </c>
      <c r="B32" s="30" t="s">
        <v>28</v>
      </c>
      <c r="C32" s="28">
        <v>3614000</v>
      </c>
      <c r="D32" s="28">
        <v>3614000</v>
      </c>
      <c r="E32" s="28">
        <v>903500</v>
      </c>
      <c r="F32" s="28">
        <v>877858.29</v>
      </c>
      <c r="G32" s="29">
        <f t="shared" si="0"/>
        <v>97.161957941339239</v>
      </c>
    </row>
    <row r="33" spans="1:7" ht="144" outlineLevel="3" x14ac:dyDescent="0.25">
      <c r="A33" s="19" t="s">
        <v>29</v>
      </c>
      <c r="B33" s="30" t="s">
        <v>30</v>
      </c>
      <c r="C33" s="28">
        <f>C34</f>
        <v>28000</v>
      </c>
      <c r="D33" s="28">
        <f t="shared" ref="D33:F33" si="5">D34</f>
        <v>28000</v>
      </c>
      <c r="E33" s="28">
        <f t="shared" si="5"/>
        <v>28000</v>
      </c>
      <c r="F33" s="28">
        <f t="shared" si="5"/>
        <v>26186.25</v>
      </c>
      <c r="G33" s="29">
        <f t="shared" si="0"/>
        <v>93.522321428571431</v>
      </c>
    </row>
    <row r="34" spans="1:7" ht="216" outlineLevel="4" x14ac:dyDescent="0.25">
      <c r="A34" s="19" t="s">
        <v>31</v>
      </c>
      <c r="B34" s="30" t="s">
        <v>32</v>
      </c>
      <c r="C34" s="28">
        <v>28000</v>
      </c>
      <c r="D34" s="28">
        <v>28000</v>
      </c>
      <c r="E34" s="28">
        <v>28000</v>
      </c>
      <c r="F34" s="28">
        <v>26186.25</v>
      </c>
      <c r="G34" s="29">
        <f t="shared" si="0"/>
        <v>93.522321428571431</v>
      </c>
    </row>
    <row r="35" spans="1:7" ht="216" outlineLevel="7" x14ac:dyDescent="0.25">
      <c r="A35" s="19" t="s">
        <v>31</v>
      </c>
      <c r="B35" s="30" t="s">
        <v>32</v>
      </c>
      <c r="C35" s="28">
        <v>28000</v>
      </c>
      <c r="D35" s="28">
        <v>28000</v>
      </c>
      <c r="E35" s="28">
        <v>7000</v>
      </c>
      <c r="F35" s="28">
        <v>5722.74</v>
      </c>
      <c r="G35" s="29">
        <f t="shared" si="0"/>
        <v>81.753428571428572</v>
      </c>
    </row>
    <row r="36" spans="1:7" ht="126" outlineLevel="3" x14ac:dyDescent="0.25">
      <c r="A36" s="19" t="s">
        <v>33</v>
      </c>
      <c r="B36" s="27" t="s">
        <v>34</v>
      </c>
      <c r="C36" s="28">
        <f>C37</f>
        <v>4998000</v>
      </c>
      <c r="D36" s="28">
        <f t="shared" ref="D36:F36" si="6">D37</f>
        <v>4998000</v>
      </c>
      <c r="E36" s="28">
        <f t="shared" si="6"/>
        <v>4998000</v>
      </c>
      <c r="F36" s="28">
        <f t="shared" si="6"/>
        <v>4925097.95</v>
      </c>
      <c r="G36" s="29">
        <f t="shared" si="0"/>
        <v>98.541375550220096</v>
      </c>
    </row>
    <row r="37" spans="1:7" ht="198" outlineLevel="4" x14ac:dyDescent="0.25">
      <c r="A37" s="19" t="s">
        <v>35</v>
      </c>
      <c r="B37" s="30" t="s">
        <v>36</v>
      </c>
      <c r="C37" s="28">
        <v>4998000</v>
      </c>
      <c r="D37" s="28">
        <v>4998000</v>
      </c>
      <c r="E37" s="28">
        <v>4998000</v>
      </c>
      <c r="F37" s="28">
        <v>4925097.95</v>
      </c>
      <c r="G37" s="29">
        <f t="shared" si="0"/>
        <v>98.541375550220096</v>
      </c>
    </row>
    <row r="38" spans="1:7" ht="198" outlineLevel="7" x14ac:dyDescent="0.25">
      <c r="A38" s="19" t="s">
        <v>35</v>
      </c>
      <c r="B38" s="30" t="s">
        <v>36</v>
      </c>
      <c r="C38" s="28">
        <v>4998000</v>
      </c>
      <c r="D38" s="28">
        <v>4998000</v>
      </c>
      <c r="E38" s="28">
        <v>1249500</v>
      </c>
      <c r="F38" s="28">
        <v>1232120.8</v>
      </c>
      <c r="G38" s="29">
        <f t="shared" si="0"/>
        <v>98.609107643057229</v>
      </c>
    </row>
    <row r="39" spans="1:7" ht="108" outlineLevel="3" x14ac:dyDescent="0.25">
      <c r="A39" s="19" t="s">
        <v>37</v>
      </c>
      <c r="B39" s="27" t="s">
        <v>38</v>
      </c>
      <c r="C39" s="28">
        <f>C40</f>
        <v>-643000</v>
      </c>
      <c r="D39" s="28">
        <f t="shared" ref="D39:F39" si="7">D40</f>
        <v>-643000</v>
      </c>
      <c r="E39" s="28">
        <f t="shared" si="7"/>
        <v>-643000</v>
      </c>
      <c r="F39" s="28">
        <f t="shared" si="7"/>
        <v>-674924.94</v>
      </c>
      <c r="G39" s="29">
        <f t="shared" si="0"/>
        <v>104.96499844479004</v>
      </c>
    </row>
    <row r="40" spans="1:7" ht="180" outlineLevel="4" x14ac:dyDescent="0.25">
      <c r="A40" s="19" t="s">
        <v>39</v>
      </c>
      <c r="B40" s="30" t="s">
        <v>40</v>
      </c>
      <c r="C40" s="28">
        <v>-643000</v>
      </c>
      <c r="D40" s="28">
        <v>-643000</v>
      </c>
      <c r="E40" s="28">
        <v>-643000</v>
      </c>
      <c r="F40" s="28">
        <v>-674924.94</v>
      </c>
      <c r="G40" s="29">
        <f t="shared" si="0"/>
        <v>104.96499844479004</v>
      </c>
    </row>
    <row r="41" spans="1:7" ht="180" outlineLevel="7" x14ac:dyDescent="0.25">
      <c r="A41" s="19" t="s">
        <v>39</v>
      </c>
      <c r="B41" s="30" t="s">
        <v>40</v>
      </c>
      <c r="C41" s="28">
        <v>-643000</v>
      </c>
      <c r="D41" s="28">
        <v>-643000</v>
      </c>
      <c r="E41" s="28">
        <v>-160750</v>
      </c>
      <c r="F41" s="28">
        <v>-181327.82</v>
      </c>
      <c r="G41" s="29">
        <f t="shared" si="0"/>
        <v>112.80113219284604</v>
      </c>
    </row>
    <row r="42" spans="1:7" s="7" customFormat="1" ht="17.399999999999999" outlineLevel="1" x14ac:dyDescent="0.2">
      <c r="A42" s="24" t="s">
        <v>41</v>
      </c>
      <c r="B42" s="25" t="s">
        <v>42</v>
      </c>
      <c r="C42" s="26">
        <f>C43+C45+C51</f>
        <v>255700</v>
      </c>
      <c r="D42" s="26">
        <f>D43+D45+D51</f>
        <v>1060866.8599999999</v>
      </c>
      <c r="E42" s="26">
        <f>E43+E45+E51</f>
        <v>1060866.8599999999</v>
      </c>
      <c r="F42" s="26">
        <f>F43+F45+F51</f>
        <v>1151619.55</v>
      </c>
      <c r="G42" s="23">
        <f t="shared" si="0"/>
        <v>108.55457865843789</v>
      </c>
    </row>
    <row r="43" spans="1:7" ht="36" outlineLevel="2" x14ac:dyDescent="0.25">
      <c r="A43" s="19" t="s">
        <v>43</v>
      </c>
      <c r="B43" s="27" t="s">
        <v>44</v>
      </c>
      <c r="C43" s="28">
        <f>C44</f>
        <v>0</v>
      </c>
      <c r="D43" s="28">
        <f t="shared" ref="D43:F43" si="8">D44</f>
        <v>603850.34</v>
      </c>
      <c r="E43" s="28">
        <f t="shared" si="8"/>
        <v>603850.34</v>
      </c>
      <c r="F43" s="28">
        <f t="shared" si="8"/>
        <v>622564.75</v>
      </c>
      <c r="G43" s="29">
        <f t="shared" si="0"/>
        <v>103.09918017103377</v>
      </c>
    </row>
    <row r="44" spans="1:7" ht="36" outlineLevel="3" x14ac:dyDescent="0.25">
      <c r="A44" s="19" t="s">
        <v>45</v>
      </c>
      <c r="B44" s="27" t="s">
        <v>44</v>
      </c>
      <c r="C44" s="28">
        <v>0</v>
      </c>
      <c r="D44" s="28">
        <v>603850.34</v>
      </c>
      <c r="E44" s="28">
        <v>603850.34</v>
      </c>
      <c r="F44" s="28">
        <v>622564.75</v>
      </c>
      <c r="G44" s="29">
        <f t="shared" si="0"/>
        <v>103.09918017103377</v>
      </c>
    </row>
    <row r="45" spans="1:7" ht="18" outlineLevel="2" x14ac:dyDescent="0.25">
      <c r="A45" s="19" t="s">
        <v>46</v>
      </c>
      <c r="B45" s="27" t="s">
        <v>47</v>
      </c>
      <c r="C45" s="28">
        <f>C46</f>
        <v>102000</v>
      </c>
      <c r="D45" s="28">
        <f t="shared" ref="D45:F45" si="9">D46</f>
        <v>78816.52</v>
      </c>
      <c r="E45" s="28">
        <f t="shared" si="9"/>
        <v>78816.52</v>
      </c>
      <c r="F45" s="28">
        <f t="shared" si="9"/>
        <v>78816.52</v>
      </c>
      <c r="G45" s="29">
        <f t="shared" si="0"/>
        <v>100</v>
      </c>
    </row>
    <row r="46" spans="1:7" ht="18" outlineLevel="3" x14ac:dyDescent="0.25">
      <c r="A46" s="19" t="s">
        <v>48</v>
      </c>
      <c r="B46" s="27" t="s">
        <v>47</v>
      </c>
      <c r="C46" s="28">
        <v>102000</v>
      </c>
      <c r="D46" s="28">
        <v>78816.52</v>
      </c>
      <c r="E46" s="28">
        <v>78816.52</v>
      </c>
      <c r="F46" s="28">
        <v>78816.52</v>
      </c>
      <c r="G46" s="29">
        <f t="shared" si="0"/>
        <v>100</v>
      </c>
    </row>
    <row r="47" spans="1:7" ht="72" outlineLevel="4" x14ac:dyDescent="0.25">
      <c r="A47" s="19" t="s">
        <v>49</v>
      </c>
      <c r="B47" s="27" t="s">
        <v>50</v>
      </c>
      <c r="C47" s="28">
        <v>102000</v>
      </c>
      <c r="D47" s="28">
        <v>102000</v>
      </c>
      <c r="E47" s="28">
        <v>51000</v>
      </c>
      <c r="F47" s="28">
        <v>3080</v>
      </c>
      <c r="G47" s="29">
        <f t="shared" si="0"/>
        <v>6.0392156862745097</v>
      </c>
    </row>
    <row r="48" spans="1:7" ht="72" outlineLevel="7" x14ac:dyDescent="0.25">
      <c r="A48" s="19" t="s">
        <v>49</v>
      </c>
      <c r="B48" s="27" t="s">
        <v>50</v>
      </c>
      <c r="C48" s="28">
        <v>102000</v>
      </c>
      <c r="D48" s="28">
        <v>102000</v>
      </c>
      <c r="E48" s="28">
        <v>51000</v>
      </c>
      <c r="F48" s="28">
        <v>3080</v>
      </c>
      <c r="G48" s="29">
        <f t="shared" si="0"/>
        <v>6.0392156862745097</v>
      </c>
    </row>
    <row r="49" spans="1:7" ht="36" outlineLevel="4" x14ac:dyDescent="0.25">
      <c r="A49" s="19" t="s">
        <v>51</v>
      </c>
      <c r="B49" s="27" t="s">
        <v>52</v>
      </c>
      <c r="C49" s="28">
        <v>0</v>
      </c>
      <c r="D49" s="28">
        <v>0</v>
      </c>
      <c r="E49" s="28">
        <v>0</v>
      </c>
      <c r="F49" s="28">
        <v>1.51</v>
      </c>
      <c r="G49" s="29" t="e">
        <f t="shared" si="0"/>
        <v>#DIV/0!</v>
      </c>
    </row>
    <row r="50" spans="1:7" ht="36" outlineLevel="7" x14ac:dyDescent="0.25">
      <c r="A50" s="19" t="s">
        <v>51</v>
      </c>
      <c r="B50" s="27" t="s">
        <v>52</v>
      </c>
      <c r="C50" s="28">
        <v>0</v>
      </c>
      <c r="D50" s="28">
        <v>0</v>
      </c>
      <c r="E50" s="28">
        <v>0</v>
      </c>
      <c r="F50" s="28">
        <v>1.51</v>
      </c>
      <c r="G50" s="29" t="e">
        <f t="shared" si="0"/>
        <v>#DIV/0!</v>
      </c>
    </row>
    <row r="51" spans="1:7" ht="36" outlineLevel="2" x14ac:dyDescent="0.25">
      <c r="A51" s="19" t="s">
        <v>53</v>
      </c>
      <c r="B51" s="27" t="s">
        <v>54</v>
      </c>
      <c r="C51" s="28">
        <f>C52</f>
        <v>153700</v>
      </c>
      <c r="D51" s="28">
        <f t="shared" ref="D51:F51" si="10">D52</f>
        <v>378200</v>
      </c>
      <c r="E51" s="28">
        <f t="shared" si="10"/>
        <v>378200</v>
      </c>
      <c r="F51" s="28">
        <f t="shared" si="10"/>
        <v>450238.28</v>
      </c>
      <c r="G51" s="29">
        <f t="shared" si="0"/>
        <v>119.0476679005817</v>
      </c>
    </row>
    <row r="52" spans="1:7" ht="54" outlineLevel="3" x14ac:dyDescent="0.25">
      <c r="A52" s="19" t="s">
        <v>55</v>
      </c>
      <c r="B52" s="27" t="s">
        <v>56</v>
      </c>
      <c r="C52" s="28">
        <v>153700</v>
      </c>
      <c r="D52" s="28">
        <v>378200</v>
      </c>
      <c r="E52" s="28">
        <v>378200</v>
      </c>
      <c r="F52" s="28">
        <v>450238.28</v>
      </c>
      <c r="G52" s="29">
        <f t="shared" si="0"/>
        <v>119.0476679005817</v>
      </c>
    </row>
    <row r="53" spans="1:7" ht="108" outlineLevel="4" x14ac:dyDescent="0.25">
      <c r="A53" s="19" t="s">
        <v>57</v>
      </c>
      <c r="B53" s="27" t="s">
        <v>58</v>
      </c>
      <c r="C53" s="28">
        <v>153700</v>
      </c>
      <c r="D53" s="28">
        <v>153700</v>
      </c>
      <c r="E53" s="28">
        <v>38400</v>
      </c>
      <c r="F53" s="28">
        <v>239710.5</v>
      </c>
      <c r="G53" s="29">
        <f t="shared" si="0"/>
        <v>624.24609375</v>
      </c>
    </row>
    <row r="54" spans="1:7" ht="108" outlineLevel="7" x14ac:dyDescent="0.25">
      <c r="A54" s="19" t="s">
        <v>57</v>
      </c>
      <c r="B54" s="27" t="s">
        <v>58</v>
      </c>
      <c r="C54" s="28">
        <v>153700</v>
      </c>
      <c r="D54" s="28">
        <v>153700</v>
      </c>
      <c r="E54" s="28">
        <v>38400</v>
      </c>
      <c r="F54" s="28">
        <v>239710.5</v>
      </c>
      <c r="G54" s="29">
        <f t="shared" si="0"/>
        <v>624.24609375</v>
      </c>
    </row>
    <row r="55" spans="1:7" ht="17.399999999999999" outlineLevel="1" x14ac:dyDescent="0.25">
      <c r="A55" s="24" t="s">
        <v>59</v>
      </c>
      <c r="B55" s="25" t="s">
        <v>60</v>
      </c>
      <c r="C55" s="26">
        <f>C56+C62+C75</f>
        <v>15308000</v>
      </c>
      <c r="D55" s="26">
        <f t="shared" ref="D55:F55" si="11">D56+D62+D75</f>
        <v>14770000</v>
      </c>
      <c r="E55" s="26">
        <f t="shared" si="11"/>
        <v>14770000</v>
      </c>
      <c r="F55" s="26">
        <f t="shared" si="11"/>
        <v>14937101.84</v>
      </c>
      <c r="G55" s="23">
        <f t="shared" si="0"/>
        <v>101.13135978334462</v>
      </c>
    </row>
    <row r="56" spans="1:7" ht="18" outlineLevel="2" x14ac:dyDescent="0.25">
      <c r="A56" s="19" t="s">
        <v>61</v>
      </c>
      <c r="B56" s="27" t="s">
        <v>62</v>
      </c>
      <c r="C56" s="28">
        <f>C57</f>
        <v>2326000</v>
      </c>
      <c r="D56" s="28">
        <f t="shared" ref="D56:F56" si="12">D57</f>
        <v>2048000</v>
      </c>
      <c r="E56" s="28">
        <f t="shared" si="12"/>
        <v>2048000</v>
      </c>
      <c r="F56" s="28">
        <f t="shared" si="12"/>
        <v>2172278.9</v>
      </c>
      <c r="G56" s="29">
        <f t="shared" si="0"/>
        <v>106.06830566406249</v>
      </c>
    </row>
    <row r="57" spans="1:7" ht="72" outlineLevel="3" x14ac:dyDescent="0.25">
      <c r="A57" s="19" t="s">
        <v>63</v>
      </c>
      <c r="B57" s="27" t="s">
        <v>64</v>
      </c>
      <c r="C57" s="28">
        <v>2326000</v>
      </c>
      <c r="D57" s="28">
        <v>2048000</v>
      </c>
      <c r="E57" s="28">
        <v>2048000</v>
      </c>
      <c r="F57" s="28">
        <v>2172278.9</v>
      </c>
      <c r="G57" s="29">
        <f t="shared" si="0"/>
        <v>106.06830566406249</v>
      </c>
    </row>
    <row r="58" spans="1:7" ht="126" outlineLevel="4" x14ac:dyDescent="0.25">
      <c r="A58" s="19" t="s">
        <v>65</v>
      </c>
      <c r="B58" s="27" t="s">
        <v>66</v>
      </c>
      <c r="C58" s="28">
        <v>2326000</v>
      </c>
      <c r="D58" s="28">
        <v>2326000</v>
      </c>
      <c r="E58" s="28">
        <v>100000</v>
      </c>
      <c r="F58" s="28">
        <v>163884.23000000001</v>
      </c>
      <c r="G58" s="29">
        <f t="shared" si="0"/>
        <v>163.88423</v>
      </c>
    </row>
    <row r="59" spans="1:7" ht="126" outlineLevel="7" x14ac:dyDescent="0.25">
      <c r="A59" s="19" t="s">
        <v>65</v>
      </c>
      <c r="B59" s="27" t="s">
        <v>66</v>
      </c>
      <c r="C59" s="28">
        <v>2326000</v>
      </c>
      <c r="D59" s="28">
        <v>2326000</v>
      </c>
      <c r="E59" s="28">
        <v>100000</v>
      </c>
      <c r="F59" s="28">
        <v>163884.23000000001</v>
      </c>
      <c r="G59" s="29">
        <f t="shared" si="0"/>
        <v>163.88423</v>
      </c>
    </row>
    <row r="60" spans="1:7" ht="90" outlineLevel="4" x14ac:dyDescent="0.25">
      <c r="A60" s="19" t="s">
        <v>67</v>
      </c>
      <c r="B60" s="27" t="s">
        <v>68</v>
      </c>
      <c r="C60" s="28">
        <v>0</v>
      </c>
      <c r="D60" s="28">
        <v>0</v>
      </c>
      <c r="E60" s="28">
        <v>0</v>
      </c>
      <c r="F60" s="28">
        <v>-1588.04</v>
      </c>
      <c r="G60" s="29" t="e">
        <f t="shared" si="0"/>
        <v>#DIV/0!</v>
      </c>
    </row>
    <row r="61" spans="1:7" ht="90" outlineLevel="7" x14ac:dyDescent="0.25">
      <c r="A61" s="19" t="s">
        <v>67</v>
      </c>
      <c r="B61" s="27" t="s">
        <v>68</v>
      </c>
      <c r="C61" s="28">
        <v>0</v>
      </c>
      <c r="D61" s="28">
        <v>0</v>
      </c>
      <c r="E61" s="28">
        <v>0</v>
      </c>
      <c r="F61" s="28">
        <v>-1588.04</v>
      </c>
      <c r="G61" s="29" t="e">
        <f t="shared" si="0"/>
        <v>#DIV/0!</v>
      </c>
    </row>
    <row r="62" spans="1:7" ht="18" outlineLevel="2" x14ac:dyDescent="0.25">
      <c r="A62" s="19" t="s">
        <v>69</v>
      </c>
      <c r="B62" s="27" t="s">
        <v>70</v>
      </c>
      <c r="C62" s="28">
        <f>C63+C70</f>
        <v>10449000</v>
      </c>
      <c r="D62" s="28">
        <f t="shared" ref="D62:F62" si="13">D63+D70</f>
        <v>10449000</v>
      </c>
      <c r="E62" s="28">
        <f t="shared" si="13"/>
        <v>10449000</v>
      </c>
      <c r="F62" s="28">
        <f t="shared" si="13"/>
        <v>10545953.699999999</v>
      </c>
      <c r="G62" s="29">
        <f t="shared" si="0"/>
        <v>100.92787539477462</v>
      </c>
    </row>
    <row r="63" spans="1:7" ht="18" outlineLevel="3" x14ac:dyDescent="0.25">
      <c r="A63" s="19" t="s">
        <v>71</v>
      </c>
      <c r="B63" s="27" t="s">
        <v>72</v>
      </c>
      <c r="C63" s="28">
        <v>871000</v>
      </c>
      <c r="D63" s="28">
        <v>871000</v>
      </c>
      <c r="E63" s="28">
        <v>871000</v>
      </c>
      <c r="F63" s="28">
        <v>850862.41</v>
      </c>
      <c r="G63" s="29">
        <f t="shared" si="0"/>
        <v>97.687991963260629</v>
      </c>
    </row>
    <row r="64" spans="1:7" ht="72" outlineLevel="4" x14ac:dyDescent="0.25">
      <c r="A64" s="19" t="s">
        <v>73</v>
      </c>
      <c r="B64" s="27" t="s">
        <v>74</v>
      </c>
      <c r="C64" s="28">
        <v>871000</v>
      </c>
      <c r="D64" s="28">
        <v>871000</v>
      </c>
      <c r="E64" s="28">
        <v>436750</v>
      </c>
      <c r="F64" s="28">
        <v>424951.8</v>
      </c>
      <c r="G64" s="29">
        <f t="shared" si="0"/>
        <v>97.298637664567835</v>
      </c>
    </row>
    <row r="65" spans="1:7" ht="72" outlineLevel="7" x14ac:dyDescent="0.25">
      <c r="A65" s="19" t="s">
        <v>73</v>
      </c>
      <c r="B65" s="27" t="s">
        <v>74</v>
      </c>
      <c r="C65" s="28">
        <v>871000</v>
      </c>
      <c r="D65" s="28">
        <v>871000</v>
      </c>
      <c r="E65" s="28">
        <v>436750</v>
      </c>
      <c r="F65" s="28">
        <v>424951.8</v>
      </c>
      <c r="G65" s="29">
        <f t="shared" si="0"/>
        <v>97.298637664567835</v>
      </c>
    </row>
    <row r="66" spans="1:7" ht="36" outlineLevel="4" x14ac:dyDescent="0.25">
      <c r="A66" s="19" t="s">
        <v>75</v>
      </c>
      <c r="B66" s="27" t="s">
        <v>76</v>
      </c>
      <c r="C66" s="28">
        <v>0</v>
      </c>
      <c r="D66" s="28">
        <v>0</v>
      </c>
      <c r="E66" s="28">
        <v>0</v>
      </c>
      <c r="F66" s="28">
        <v>10711.88</v>
      </c>
      <c r="G66" s="29" t="e">
        <f t="shared" si="0"/>
        <v>#DIV/0!</v>
      </c>
    </row>
    <row r="67" spans="1:7" ht="36" outlineLevel="7" x14ac:dyDescent="0.25">
      <c r="A67" s="19" t="s">
        <v>75</v>
      </c>
      <c r="B67" s="27" t="s">
        <v>76</v>
      </c>
      <c r="C67" s="28">
        <v>0</v>
      </c>
      <c r="D67" s="28">
        <v>0</v>
      </c>
      <c r="E67" s="28">
        <v>0</v>
      </c>
      <c r="F67" s="28">
        <v>10711.88</v>
      </c>
      <c r="G67" s="29" t="e">
        <f t="shared" si="0"/>
        <v>#DIV/0!</v>
      </c>
    </row>
    <row r="68" spans="1:7" ht="72" outlineLevel="4" x14ac:dyDescent="0.25">
      <c r="A68" s="19" t="s">
        <v>77</v>
      </c>
      <c r="B68" s="27" t="s">
        <v>78</v>
      </c>
      <c r="C68" s="28">
        <v>0</v>
      </c>
      <c r="D68" s="28">
        <v>0</v>
      </c>
      <c r="E68" s="28">
        <v>0</v>
      </c>
      <c r="F68" s="28">
        <v>1015.05</v>
      </c>
      <c r="G68" s="29" t="e">
        <f t="shared" si="0"/>
        <v>#DIV/0!</v>
      </c>
    </row>
    <row r="69" spans="1:7" ht="72" outlineLevel="7" x14ac:dyDescent="0.25">
      <c r="A69" s="19" t="s">
        <v>77</v>
      </c>
      <c r="B69" s="27" t="s">
        <v>78</v>
      </c>
      <c r="C69" s="28">
        <v>0</v>
      </c>
      <c r="D69" s="28">
        <v>0</v>
      </c>
      <c r="E69" s="28">
        <v>0</v>
      </c>
      <c r="F69" s="28">
        <v>1015.05</v>
      </c>
      <c r="G69" s="29" t="e">
        <f t="shared" si="0"/>
        <v>#DIV/0!</v>
      </c>
    </row>
    <row r="70" spans="1:7" ht="18" outlineLevel="3" x14ac:dyDescent="0.25">
      <c r="A70" s="19" t="s">
        <v>79</v>
      </c>
      <c r="B70" s="27" t="s">
        <v>80</v>
      </c>
      <c r="C70" s="28">
        <v>9578000</v>
      </c>
      <c r="D70" s="28">
        <v>9578000</v>
      </c>
      <c r="E70" s="28">
        <v>9578000</v>
      </c>
      <c r="F70" s="28">
        <v>9695091.2899999991</v>
      </c>
      <c r="G70" s="29">
        <f t="shared" si="0"/>
        <v>101.22250250574231</v>
      </c>
    </row>
    <row r="71" spans="1:7" ht="72" outlineLevel="4" x14ac:dyDescent="0.25">
      <c r="A71" s="19" t="s">
        <v>81</v>
      </c>
      <c r="B71" s="27" t="s">
        <v>82</v>
      </c>
      <c r="C71" s="28">
        <v>9578000</v>
      </c>
      <c r="D71" s="28">
        <v>9578000</v>
      </c>
      <c r="E71" s="28">
        <v>681000</v>
      </c>
      <c r="F71" s="28">
        <v>704466.55</v>
      </c>
      <c r="G71" s="29">
        <f t="shared" si="0"/>
        <v>103.44589574155654</v>
      </c>
    </row>
    <row r="72" spans="1:7" ht="72" outlineLevel="7" x14ac:dyDescent="0.25">
      <c r="A72" s="19" t="s">
        <v>81</v>
      </c>
      <c r="B72" s="27" t="s">
        <v>82</v>
      </c>
      <c r="C72" s="28">
        <v>9578000</v>
      </c>
      <c r="D72" s="28">
        <v>9578000</v>
      </c>
      <c r="E72" s="28">
        <v>681000</v>
      </c>
      <c r="F72" s="28">
        <v>704466.55</v>
      </c>
      <c r="G72" s="29">
        <f t="shared" si="0"/>
        <v>103.44589574155654</v>
      </c>
    </row>
    <row r="73" spans="1:7" ht="36" outlineLevel="4" x14ac:dyDescent="0.25">
      <c r="A73" s="19" t="s">
        <v>83</v>
      </c>
      <c r="B73" s="27" t="s">
        <v>84</v>
      </c>
      <c r="C73" s="28">
        <v>0</v>
      </c>
      <c r="D73" s="28">
        <v>0</v>
      </c>
      <c r="E73" s="28">
        <v>0</v>
      </c>
      <c r="F73" s="28">
        <v>20948.29</v>
      </c>
      <c r="G73" s="29" t="e">
        <f t="shared" si="0"/>
        <v>#DIV/0!</v>
      </c>
    </row>
    <row r="74" spans="1:7" ht="36" outlineLevel="7" x14ac:dyDescent="0.25">
      <c r="A74" s="19" t="s">
        <v>83</v>
      </c>
      <c r="B74" s="27" t="s">
        <v>84</v>
      </c>
      <c r="C74" s="28">
        <v>0</v>
      </c>
      <c r="D74" s="28">
        <v>0</v>
      </c>
      <c r="E74" s="28">
        <v>0</v>
      </c>
      <c r="F74" s="28">
        <v>20948.29</v>
      </c>
      <c r="G74" s="29" t="e">
        <f t="shared" si="0"/>
        <v>#DIV/0!</v>
      </c>
    </row>
    <row r="75" spans="1:7" ht="18" outlineLevel="2" x14ac:dyDescent="0.25">
      <c r="A75" s="19" t="s">
        <v>85</v>
      </c>
      <c r="B75" s="27" t="s">
        <v>86</v>
      </c>
      <c r="C75" s="28">
        <f>C76+C82</f>
        <v>2533000</v>
      </c>
      <c r="D75" s="28">
        <f t="shared" ref="D75:F75" si="14">D76+D82</f>
        <v>2273000</v>
      </c>
      <c r="E75" s="28">
        <f t="shared" si="14"/>
        <v>2273000</v>
      </c>
      <c r="F75" s="28">
        <f t="shared" si="14"/>
        <v>2218869.2399999998</v>
      </c>
      <c r="G75" s="29">
        <f t="shared" si="0"/>
        <v>97.618532336119657</v>
      </c>
    </row>
    <row r="76" spans="1:7" ht="18" outlineLevel="3" x14ac:dyDescent="0.25">
      <c r="A76" s="19" t="s">
        <v>87</v>
      </c>
      <c r="B76" s="27" t="s">
        <v>88</v>
      </c>
      <c r="C76" s="28">
        <f>C77</f>
        <v>1044000</v>
      </c>
      <c r="D76" s="28">
        <f t="shared" ref="D76:F76" si="15">D77</f>
        <v>1044000</v>
      </c>
      <c r="E76" s="28">
        <f t="shared" si="15"/>
        <v>1044000</v>
      </c>
      <c r="F76" s="28">
        <f t="shared" si="15"/>
        <v>949474.33</v>
      </c>
      <c r="G76" s="29">
        <f t="shared" ref="G76:G139" si="16">F76/E76*100</f>
        <v>90.945817049808426</v>
      </c>
    </row>
    <row r="77" spans="1:7" ht="54" outlineLevel="4" x14ac:dyDescent="0.25">
      <c r="A77" s="19" t="s">
        <v>89</v>
      </c>
      <c r="B77" s="27" t="s">
        <v>90</v>
      </c>
      <c r="C77" s="28">
        <v>1044000</v>
      </c>
      <c r="D77" s="28">
        <v>1044000</v>
      </c>
      <c r="E77" s="28">
        <v>1044000</v>
      </c>
      <c r="F77" s="28">
        <v>949474.33</v>
      </c>
      <c r="G77" s="29">
        <f t="shared" si="16"/>
        <v>90.945817049808426</v>
      </c>
    </row>
    <row r="78" spans="1:7" ht="108" outlineLevel="5" x14ac:dyDescent="0.25">
      <c r="A78" s="19" t="s">
        <v>91</v>
      </c>
      <c r="B78" s="27" t="s">
        <v>92</v>
      </c>
      <c r="C78" s="28">
        <v>1044000</v>
      </c>
      <c r="D78" s="28">
        <v>1044000</v>
      </c>
      <c r="E78" s="28">
        <v>261000</v>
      </c>
      <c r="F78" s="28">
        <v>197207.62</v>
      </c>
      <c r="G78" s="29">
        <f t="shared" si="16"/>
        <v>75.55847509578544</v>
      </c>
    </row>
    <row r="79" spans="1:7" ht="108" outlineLevel="7" x14ac:dyDescent="0.25">
      <c r="A79" s="19" t="s">
        <v>91</v>
      </c>
      <c r="B79" s="27" t="s">
        <v>92</v>
      </c>
      <c r="C79" s="28">
        <v>1044000</v>
      </c>
      <c r="D79" s="28">
        <v>1044000</v>
      </c>
      <c r="E79" s="28">
        <v>261000</v>
      </c>
      <c r="F79" s="28">
        <v>197207.62</v>
      </c>
      <c r="G79" s="29">
        <f t="shared" si="16"/>
        <v>75.55847509578544</v>
      </c>
    </row>
    <row r="80" spans="1:7" ht="72" outlineLevel="5" x14ac:dyDescent="0.25">
      <c r="A80" s="19" t="s">
        <v>93</v>
      </c>
      <c r="B80" s="27" t="s">
        <v>94</v>
      </c>
      <c r="C80" s="28">
        <v>0</v>
      </c>
      <c r="D80" s="28">
        <v>0</v>
      </c>
      <c r="E80" s="28">
        <v>0</v>
      </c>
      <c r="F80" s="28">
        <v>1443.07</v>
      </c>
      <c r="G80" s="29" t="e">
        <f t="shared" si="16"/>
        <v>#DIV/0!</v>
      </c>
    </row>
    <row r="81" spans="1:7" ht="72" outlineLevel="7" x14ac:dyDescent="0.25">
      <c r="A81" s="19" t="s">
        <v>93</v>
      </c>
      <c r="B81" s="27" t="s">
        <v>94</v>
      </c>
      <c r="C81" s="28">
        <v>0</v>
      </c>
      <c r="D81" s="28">
        <v>0</v>
      </c>
      <c r="E81" s="28">
        <v>0</v>
      </c>
      <c r="F81" s="28">
        <v>1443.07</v>
      </c>
      <c r="G81" s="29" t="e">
        <f t="shared" si="16"/>
        <v>#DIV/0!</v>
      </c>
    </row>
    <row r="82" spans="1:7" ht="18" outlineLevel="3" x14ac:dyDescent="0.25">
      <c r="A82" s="19" t="s">
        <v>95</v>
      </c>
      <c r="B82" s="27" t="s">
        <v>96</v>
      </c>
      <c r="C82" s="28">
        <f>C83</f>
        <v>1489000</v>
      </c>
      <c r="D82" s="28">
        <f t="shared" ref="D82:F82" si="17">D83</f>
        <v>1229000</v>
      </c>
      <c r="E82" s="28">
        <f t="shared" si="17"/>
        <v>1229000</v>
      </c>
      <c r="F82" s="28">
        <f t="shared" si="17"/>
        <v>1269394.9099999999</v>
      </c>
      <c r="G82" s="29">
        <f t="shared" si="16"/>
        <v>103.28681122864116</v>
      </c>
    </row>
    <row r="83" spans="1:7" ht="72" outlineLevel="4" x14ac:dyDescent="0.25">
      <c r="A83" s="19" t="s">
        <v>97</v>
      </c>
      <c r="B83" s="27" t="s">
        <v>98</v>
      </c>
      <c r="C83" s="28">
        <v>1489000</v>
      </c>
      <c r="D83" s="28">
        <v>1229000</v>
      </c>
      <c r="E83" s="28">
        <v>1229000</v>
      </c>
      <c r="F83" s="28">
        <v>1269394.9099999999</v>
      </c>
      <c r="G83" s="29">
        <f t="shared" si="16"/>
        <v>103.28681122864116</v>
      </c>
    </row>
    <row r="84" spans="1:7" ht="126" outlineLevel="5" x14ac:dyDescent="0.25">
      <c r="A84" s="19" t="s">
        <v>99</v>
      </c>
      <c r="B84" s="27" t="s">
        <v>100</v>
      </c>
      <c r="C84" s="28">
        <v>1489000</v>
      </c>
      <c r="D84" s="28">
        <v>1489000</v>
      </c>
      <c r="E84" s="28">
        <v>230000</v>
      </c>
      <c r="F84" s="28">
        <v>277509.53000000003</v>
      </c>
      <c r="G84" s="29">
        <f t="shared" si="16"/>
        <v>120.65631739130436</v>
      </c>
    </row>
    <row r="85" spans="1:7" ht="126" outlineLevel="7" x14ac:dyDescent="0.25">
      <c r="A85" s="19" t="s">
        <v>99</v>
      </c>
      <c r="B85" s="27" t="s">
        <v>100</v>
      </c>
      <c r="C85" s="28">
        <v>1489000</v>
      </c>
      <c r="D85" s="28">
        <v>1489000</v>
      </c>
      <c r="E85" s="28">
        <v>230000</v>
      </c>
      <c r="F85" s="28">
        <v>277509.53000000003</v>
      </c>
      <c r="G85" s="29">
        <f t="shared" si="16"/>
        <v>120.65631739130436</v>
      </c>
    </row>
    <row r="86" spans="1:7" ht="90" outlineLevel="5" x14ac:dyDescent="0.25">
      <c r="A86" s="19" t="s">
        <v>101</v>
      </c>
      <c r="B86" s="27" t="s">
        <v>102</v>
      </c>
      <c r="C86" s="28">
        <v>0</v>
      </c>
      <c r="D86" s="28">
        <v>0</v>
      </c>
      <c r="E86" s="28">
        <v>0</v>
      </c>
      <c r="F86" s="28">
        <v>5364.52</v>
      </c>
      <c r="G86" s="29" t="e">
        <f t="shared" si="16"/>
        <v>#DIV/0!</v>
      </c>
    </row>
    <row r="87" spans="1:7" ht="90" outlineLevel="7" x14ac:dyDescent="0.25">
      <c r="A87" s="19" t="s">
        <v>101</v>
      </c>
      <c r="B87" s="27" t="s">
        <v>102</v>
      </c>
      <c r="C87" s="28">
        <v>0</v>
      </c>
      <c r="D87" s="28">
        <v>0</v>
      </c>
      <c r="E87" s="28">
        <v>0</v>
      </c>
      <c r="F87" s="28">
        <v>5364.52</v>
      </c>
      <c r="G87" s="29" t="e">
        <f t="shared" si="16"/>
        <v>#DIV/0!</v>
      </c>
    </row>
    <row r="88" spans="1:7" s="7" customFormat="1" ht="17.399999999999999" outlineLevel="1" x14ac:dyDescent="0.2">
      <c r="A88" s="24" t="s">
        <v>103</v>
      </c>
      <c r="B88" s="25" t="s">
        <v>104</v>
      </c>
      <c r="C88" s="26">
        <f>C89</f>
        <v>836000</v>
      </c>
      <c r="D88" s="26">
        <f t="shared" ref="D88:F89" si="18">D89</f>
        <v>753000</v>
      </c>
      <c r="E88" s="26">
        <f t="shared" si="18"/>
        <v>753000</v>
      </c>
      <c r="F88" s="26">
        <f t="shared" si="18"/>
        <v>757839.39</v>
      </c>
      <c r="G88" s="23">
        <f t="shared" si="16"/>
        <v>100.6426812749004</v>
      </c>
    </row>
    <row r="89" spans="1:7" ht="54" outlineLevel="2" x14ac:dyDescent="0.25">
      <c r="A89" s="19" t="s">
        <v>105</v>
      </c>
      <c r="B89" s="27" t="s">
        <v>106</v>
      </c>
      <c r="C89" s="28">
        <f>C90</f>
        <v>836000</v>
      </c>
      <c r="D89" s="28">
        <f t="shared" si="18"/>
        <v>753000</v>
      </c>
      <c r="E89" s="28">
        <f t="shared" si="18"/>
        <v>753000</v>
      </c>
      <c r="F89" s="28">
        <f t="shared" si="18"/>
        <v>757839.39</v>
      </c>
      <c r="G89" s="29">
        <f t="shared" si="16"/>
        <v>100.6426812749004</v>
      </c>
    </row>
    <row r="90" spans="1:7" ht="90" outlineLevel="3" x14ac:dyDescent="0.25">
      <c r="A90" s="19" t="s">
        <v>107</v>
      </c>
      <c r="B90" s="27" t="s">
        <v>108</v>
      </c>
      <c r="C90" s="28">
        <v>836000</v>
      </c>
      <c r="D90" s="28">
        <v>753000</v>
      </c>
      <c r="E90" s="28">
        <v>753000</v>
      </c>
      <c r="F90" s="28">
        <v>757839.39</v>
      </c>
      <c r="G90" s="29">
        <f t="shared" si="16"/>
        <v>100.6426812749004</v>
      </c>
    </row>
    <row r="91" spans="1:7" ht="144" outlineLevel="4" x14ac:dyDescent="0.25">
      <c r="A91" s="19" t="s">
        <v>109</v>
      </c>
      <c r="B91" s="30" t="s">
        <v>110</v>
      </c>
      <c r="C91" s="28">
        <v>836000</v>
      </c>
      <c r="D91" s="28">
        <v>836000</v>
      </c>
      <c r="E91" s="28">
        <v>209000</v>
      </c>
      <c r="F91" s="28">
        <v>171839.03</v>
      </c>
      <c r="G91" s="29">
        <f t="shared" si="16"/>
        <v>82.219631578947372</v>
      </c>
    </row>
    <row r="92" spans="1:7" ht="144" outlineLevel="7" x14ac:dyDescent="0.25">
      <c r="A92" s="19" t="s">
        <v>109</v>
      </c>
      <c r="B92" s="30" t="s">
        <v>110</v>
      </c>
      <c r="C92" s="28">
        <v>836000</v>
      </c>
      <c r="D92" s="28">
        <v>836000</v>
      </c>
      <c r="E92" s="28">
        <v>209000</v>
      </c>
      <c r="F92" s="28">
        <v>171839.03</v>
      </c>
      <c r="G92" s="29">
        <f t="shared" si="16"/>
        <v>82.219631578947372</v>
      </c>
    </row>
    <row r="93" spans="1:7" s="7" customFormat="1" ht="87" outlineLevel="1" x14ac:dyDescent="0.2">
      <c r="A93" s="24" t="s">
        <v>111</v>
      </c>
      <c r="B93" s="25" t="s">
        <v>112</v>
      </c>
      <c r="C93" s="26">
        <f>C94+C107+C111</f>
        <v>20104900</v>
      </c>
      <c r="D93" s="26">
        <f t="shared" ref="D93:F93" si="19">D94+D107+D111</f>
        <v>22328418</v>
      </c>
      <c r="E93" s="26">
        <f t="shared" si="19"/>
        <v>22328418</v>
      </c>
      <c r="F93" s="26">
        <f t="shared" si="19"/>
        <v>22389784.740000002</v>
      </c>
      <c r="G93" s="23">
        <f t="shared" si="16"/>
        <v>100.2748369364995</v>
      </c>
    </row>
    <row r="94" spans="1:7" ht="162" outlineLevel="2" x14ac:dyDescent="0.25">
      <c r="A94" s="19" t="s">
        <v>113</v>
      </c>
      <c r="B94" s="30" t="s">
        <v>114</v>
      </c>
      <c r="C94" s="28">
        <f>C95+C98+C101+C104</f>
        <v>19815200</v>
      </c>
      <c r="D94" s="28">
        <f t="shared" ref="D94:F94" si="20">D95+D98+D101+D104</f>
        <v>22075468</v>
      </c>
      <c r="E94" s="28">
        <f t="shared" si="20"/>
        <v>22075468</v>
      </c>
      <c r="F94" s="28">
        <f t="shared" si="20"/>
        <v>22191102.740000002</v>
      </c>
      <c r="G94" s="29">
        <f t="shared" si="16"/>
        <v>100.52381557663921</v>
      </c>
    </row>
    <row r="95" spans="1:7" ht="108" outlineLevel="3" x14ac:dyDescent="0.25">
      <c r="A95" s="19" t="s">
        <v>115</v>
      </c>
      <c r="B95" s="27" t="s">
        <v>116</v>
      </c>
      <c r="C95" s="28">
        <f>C96</f>
        <v>18937600</v>
      </c>
      <c r="D95" s="28">
        <f t="shared" ref="D95:F95" si="21">D96</f>
        <v>20774510</v>
      </c>
      <c r="E95" s="28">
        <f t="shared" si="21"/>
        <v>20774510</v>
      </c>
      <c r="F95" s="28">
        <f t="shared" si="21"/>
        <v>20968355.510000002</v>
      </c>
      <c r="G95" s="29">
        <f t="shared" si="16"/>
        <v>100.93309305490239</v>
      </c>
    </row>
    <row r="96" spans="1:7" ht="126" outlineLevel="4" x14ac:dyDescent="0.25">
      <c r="A96" s="19" t="s">
        <v>117</v>
      </c>
      <c r="B96" s="30" t="s">
        <v>118</v>
      </c>
      <c r="C96" s="28">
        <v>18937600</v>
      </c>
      <c r="D96" s="28">
        <v>20774510</v>
      </c>
      <c r="E96" s="28">
        <v>20774510</v>
      </c>
      <c r="F96" s="28">
        <v>20968355.510000002</v>
      </c>
      <c r="G96" s="29">
        <f t="shared" si="16"/>
        <v>100.93309305490239</v>
      </c>
    </row>
    <row r="97" spans="1:7" ht="126" outlineLevel="7" x14ac:dyDescent="0.25">
      <c r="A97" s="19" t="s">
        <v>117</v>
      </c>
      <c r="B97" s="30" t="s">
        <v>118</v>
      </c>
      <c r="C97" s="28">
        <v>18937600</v>
      </c>
      <c r="D97" s="28">
        <v>18937600</v>
      </c>
      <c r="E97" s="28">
        <v>154000</v>
      </c>
      <c r="F97" s="28">
        <v>153037.79999999999</v>
      </c>
      <c r="G97" s="29">
        <f t="shared" si="16"/>
        <v>99.375194805194795</v>
      </c>
    </row>
    <row r="98" spans="1:7" ht="144" outlineLevel="3" x14ac:dyDescent="0.25">
      <c r="A98" s="19" t="s">
        <v>119</v>
      </c>
      <c r="B98" s="30" t="s">
        <v>120</v>
      </c>
      <c r="C98" s="28">
        <f>C99</f>
        <v>85500</v>
      </c>
      <c r="D98" s="28">
        <f t="shared" ref="D98:F98" si="22">D99</f>
        <v>758858</v>
      </c>
      <c r="E98" s="28">
        <f t="shared" si="22"/>
        <v>758858</v>
      </c>
      <c r="F98" s="28">
        <f t="shared" si="22"/>
        <v>759982.3</v>
      </c>
      <c r="G98" s="29">
        <f t="shared" si="16"/>
        <v>100.14815683566623</v>
      </c>
    </row>
    <row r="99" spans="1:7" ht="126" outlineLevel="4" x14ac:dyDescent="0.25">
      <c r="A99" s="19" t="s">
        <v>121</v>
      </c>
      <c r="B99" s="27" t="s">
        <v>122</v>
      </c>
      <c r="C99" s="28">
        <v>85500</v>
      </c>
      <c r="D99" s="28">
        <v>758858</v>
      </c>
      <c r="E99" s="28">
        <v>758858</v>
      </c>
      <c r="F99" s="28">
        <v>759982.3</v>
      </c>
      <c r="G99" s="29">
        <f t="shared" si="16"/>
        <v>100.14815683566623</v>
      </c>
    </row>
    <row r="100" spans="1:7" ht="126" outlineLevel="7" x14ac:dyDescent="0.25">
      <c r="A100" s="19" t="s">
        <v>121</v>
      </c>
      <c r="B100" s="27" t="s">
        <v>122</v>
      </c>
      <c r="C100" s="28">
        <v>85500</v>
      </c>
      <c r="D100" s="28">
        <v>85500</v>
      </c>
      <c r="E100" s="28">
        <v>20400</v>
      </c>
      <c r="F100" s="28">
        <v>6969.97</v>
      </c>
      <c r="G100" s="29">
        <f t="shared" si="16"/>
        <v>34.166519607843135</v>
      </c>
    </row>
    <row r="101" spans="1:7" ht="126" outlineLevel="3" x14ac:dyDescent="0.25">
      <c r="A101" s="19" t="s">
        <v>123</v>
      </c>
      <c r="B101" s="30" t="s">
        <v>124</v>
      </c>
      <c r="C101" s="28">
        <f>C102</f>
        <v>124900</v>
      </c>
      <c r="D101" s="28">
        <f t="shared" ref="D101:F101" si="23">D102</f>
        <v>124900</v>
      </c>
      <c r="E101" s="28">
        <f t="shared" si="23"/>
        <v>124900</v>
      </c>
      <c r="F101" s="28">
        <f t="shared" si="23"/>
        <v>82230.12</v>
      </c>
      <c r="G101" s="29">
        <f t="shared" si="16"/>
        <v>65.836765412329854</v>
      </c>
    </row>
    <row r="102" spans="1:7" ht="108" outlineLevel="4" x14ac:dyDescent="0.25">
      <c r="A102" s="19" t="s">
        <v>125</v>
      </c>
      <c r="B102" s="27" t="s">
        <v>126</v>
      </c>
      <c r="C102" s="28">
        <v>124900</v>
      </c>
      <c r="D102" s="28">
        <v>124900</v>
      </c>
      <c r="E102" s="28">
        <v>124900</v>
      </c>
      <c r="F102" s="28">
        <v>82230.12</v>
      </c>
      <c r="G102" s="29">
        <f t="shared" si="16"/>
        <v>65.836765412329854</v>
      </c>
    </row>
    <row r="103" spans="1:7" ht="108" outlineLevel="7" x14ac:dyDescent="0.25">
      <c r="A103" s="19" t="s">
        <v>125</v>
      </c>
      <c r="B103" s="27" t="s">
        <v>126</v>
      </c>
      <c r="C103" s="28">
        <v>124900</v>
      </c>
      <c r="D103" s="28">
        <v>124900</v>
      </c>
      <c r="E103" s="28">
        <v>31225</v>
      </c>
      <c r="F103" s="28">
        <v>18521.330000000002</v>
      </c>
      <c r="G103" s="29">
        <f t="shared" si="16"/>
        <v>59.315708566853488</v>
      </c>
    </row>
    <row r="104" spans="1:7" ht="72" outlineLevel="3" x14ac:dyDescent="0.25">
      <c r="A104" s="19" t="s">
        <v>127</v>
      </c>
      <c r="B104" s="27" t="s">
        <v>128</v>
      </c>
      <c r="C104" s="28">
        <f>C105</f>
        <v>667200</v>
      </c>
      <c r="D104" s="28">
        <f t="shared" ref="D104:F104" si="24">D105</f>
        <v>417200</v>
      </c>
      <c r="E104" s="28">
        <f t="shared" si="24"/>
        <v>417200</v>
      </c>
      <c r="F104" s="28">
        <f t="shared" si="24"/>
        <v>380534.81</v>
      </c>
      <c r="G104" s="29">
        <f t="shared" si="16"/>
        <v>91.211603547459248</v>
      </c>
    </row>
    <row r="105" spans="1:7" ht="54" outlineLevel="4" x14ac:dyDescent="0.25">
      <c r="A105" s="19" t="s">
        <v>129</v>
      </c>
      <c r="B105" s="27" t="s">
        <v>130</v>
      </c>
      <c r="C105" s="28">
        <v>667200</v>
      </c>
      <c r="D105" s="28">
        <v>417200</v>
      </c>
      <c r="E105" s="28">
        <v>417200</v>
      </c>
      <c r="F105" s="28">
        <v>380534.81</v>
      </c>
      <c r="G105" s="29">
        <f t="shared" si="16"/>
        <v>91.211603547459248</v>
      </c>
    </row>
    <row r="106" spans="1:7" ht="54" outlineLevel="7" x14ac:dyDescent="0.25">
      <c r="A106" s="19" t="s">
        <v>129</v>
      </c>
      <c r="B106" s="27" t="s">
        <v>130</v>
      </c>
      <c r="C106" s="28">
        <v>667200</v>
      </c>
      <c r="D106" s="28">
        <v>667200</v>
      </c>
      <c r="E106" s="28">
        <v>166800</v>
      </c>
      <c r="F106" s="28">
        <v>70247.78</v>
      </c>
      <c r="G106" s="29">
        <f t="shared" si="16"/>
        <v>42.114976019184653</v>
      </c>
    </row>
    <row r="107" spans="1:7" ht="36" outlineLevel="2" x14ac:dyDescent="0.25">
      <c r="A107" s="19" t="s">
        <v>131</v>
      </c>
      <c r="B107" s="27" t="s">
        <v>132</v>
      </c>
      <c r="C107" s="28">
        <f>C108</f>
        <v>47500</v>
      </c>
      <c r="D107" s="28">
        <f t="shared" ref="D107:F108" si="25">D108</f>
        <v>10750</v>
      </c>
      <c r="E107" s="28">
        <f t="shared" si="25"/>
        <v>10750</v>
      </c>
      <c r="F107" s="28">
        <f t="shared" si="25"/>
        <v>10750</v>
      </c>
      <c r="G107" s="29">
        <f t="shared" si="16"/>
        <v>100</v>
      </c>
    </row>
    <row r="108" spans="1:7" ht="72" outlineLevel="3" x14ac:dyDescent="0.25">
      <c r="A108" s="19" t="s">
        <v>133</v>
      </c>
      <c r="B108" s="27" t="s">
        <v>134</v>
      </c>
      <c r="C108" s="28">
        <f>C109</f>
        <v>47500</v>
      </c>
      <c r="D108" s="28">
        <f t="shared" si="25"/>
        <v>10750</v>
      </c>
      <c r="E108" s="28">
        <f t="shared" si="25"/>
        <v>10750</v>
      </c>
      <c r="F108" s="28">
        <f t="shared" si="25"/>
        <v>10750</v>
      </c>
      <c r="G108" s="29">
        <f t="shared" si="16"/>
        <v>100</v>
      </c>
    </row>
    <row r="109" spans="1:7" ht="90" outlineLevel="4" x14ac:dyDescent="0.25">
      <c r="A109" s="19" t="s">
        <v>135</v>
      </c>
      <c r="B109" s="27" t="s">
        <v>136</v>
      </c>
      <c r="C109" s="28">
        <v>47500</v>
      </c>
      <c r="D109" s="28">
        <v>10750</v>
      </c>
      <c r="E109" s="28">
        <v>10750</v>
      </c>
      <c r="F109" s="28">
        <v>10750</v>
      </c>
      <c r="G109" s="29">
        <f t="shared" si="16"/>
        <v>100</v>
      </c>
    </row>
    <row r="110" spans="1:7" ht="90" outlineLevel="7" x14ac:dyDescent="0.25">
      <c r="A110" s="19" t="s">
        <v>135</v>
      </c>
      <c r="B110" s="27" t="s">
        <v>136</v>
      </c>
      <c r="C110" s="28">
        <v>47500</v>
      </c>
      <c r="D110" s="28">
        <v>47500</v>
      </c>
      <c r="E110" s="28">
        <v>0</v>
      </c>
      <c r="F110" s="28">
        <v>0</v>
      </c>
      <c r="G110" s="29" t="e">
        <f t="shared" si="16"/>
        <v>#DIV/0!</v>
      </c>
    </row>
    <row r="111" spans="1:7" ht="144" outlineLevel="2" x14ac:dyDescent="0.25">
      <c r="A111" s="19" t="s">
        <v>137</v>
      </c>
      <c r="B111" s="30" t="s">
        <v>138</v>
      </c>
      <c r="C111" s="28">
        <f>C112+C115</f>
        <v>242200</v>
      </c>
      <c r="D111" s="28">
        <f t="shared" ref="D111:F111" si="26">D112+D115</f>
        <v>242200</v>
      </c>
      <c r="E111" s="28">
        <f t="shared" si="26"/>
        <v>242200</v>
      </c>
      <c r="F111" s="28">
        <f t="shared" si="26"/>
        <v>187932</v>
      </c>
      <c r="G111" s="29">
        <f t="shared" si="16"/>
        <v>77.593724194880267</v>
      </c>
    </row>
    <row r="112" spans="1:7" ht="108" outlineLevel="3" x14ac:dyDescent="0.25">
      <c r="A112" s="19" t="s">
        <v>139</v>
      </c>
      <c r="B112" s="27" t="s">
        <v>140</v>
      </c>
      <c r="C112" s="28">
        <v>242200</v>
      </c>
      <c r="D112" s="28">
        <v>0</v>
      </c>
      <c r="E112" s="28">
        <v>0</v>
      </c>
      <c r="F112" s="28">
        <v>0</v>
      </c>
      <c r="G112" s="29">
        <v>0</v>
      </c>
    </row>
    <row r="113" spans="1:7" ht="90" outlineLevel="4" x14ac:dyDescent="0.25">
      <c r="A113" s="19" t="s">
        <v>141</v>
      </c>
      <c r="B113" s="27" t="s">
        <v>142</v>
      </c>
      <c r="C113" s="28">
        <v>242200</v>
      </c>
      <c r="D113" s="28">
        <v>0</v>
      </c>
      <c r="E113" s="28">
        <v>0</v>
      </c>
      <c r="F113" s="28">
        <v>0</v>
      </c>
      <c r="G113" s="29">
        <v>0</v>
      </c>
    </row>
    <row r="114" spans="1:7" ht="90" outlineLevel="7" x14ac:dyDescent="0.25">
      <c r="A114" s="19" t="s">
        <v>141</v>
      </c>
      <c r="B114" s="27" t="s">
        <v>142</v>
      </c>
      <c r="C114" s="28">
        <v>242200</v>
      </c>
      <c r="D114" s="28">
        <v>0</v>
      </c>
      <c r="E114" s="28">
        <v>0</v>
      </c>
      <c r="F114" s="28">
        <v>0</v>
      </c>
      <c r="G114" s="29" t="e">
        <f t="shared" si="16"/>
        <v>#DIV/0!</v>
      </c>
    </row>
    <row r="115" spans="1:7" ht="144" outlineLevel="3" x14ac:dyDescent="0.25">
      <c r="A115" s="19" t="s">
        <v>143</v>
      </c>
      <c r="B115" s="30" t="s">
        <v>144</v>
      </c>
      <c r="C115" s="28">
        <f>C116</f>
        <v>0</v>
      </c>
      <c r="D115" s="28">
        <f t="shared" ref="D115:F115" si="27">D116</f>
        <v>242200</v>
      </c>
      <c r="E115" s="28">
        <f t="shared" si="27"/>
        <v>242200</v>
      </c>
      <c r="F115" s="28">
        <f t="shared" si="27"/>
        <v>187932</v>
      </c>
      <c r="G115" s="29">
        <f t="shared" si="16"/>
        <v>77.593724194880267</v>
      </c>
    </row>
    <row r="116" spans="1:7" ht="126" outlineLevel="4" x14ac:dyDescent="0.25">
      <c r="A116" s="19" t="s">
        <v>145</v>
      </c>
      <c r="B116" s="27" t="s">
        <v>146</v>
      </c>
      <c r="C116" s="28">
        <v>0</v>
      </c>
      <c r="D116" s="28">
        <v>242200</v>
      </c>
      <c r="E116" s="28">
        <v>242200</v>
      </c>
      <c r="F116" s="28">
        <v>187932</v>
      </c>
      <c r="G116" s="29">
        <f t="shared" si="16"/>
        <v>77.593724194880267</v>
      </c>
    </row>
    <row r="117" spans="1:7" ht="126" outlineLevel="7" x14ac:dyDescent="0.25">
      <c r="A117" s="19" t="s">
        <v>145</v>
      </c>
      <c r="B117" s="27" t="s">
        <v>146</v>
      </c>
      <c r="C117" s="28">
        <v>0</v>
      </c>
      <c r="D117" s="28">
        <v>242200</v>
      </c>
      <c r="E117" s="28">
        <v>60550</v>
      </c>
      <c r="F117" s="28">
        <v>8029.54</v>
      </c>
      <c r="G117" s="29">
        <f t="shared" si="16"/>
        <v>13.261007431874482</v>
      </c>
    </row>
    <row r="118" spans="1:7" s="7" customFormat="1" ht="34.799999999999997" outlineLevel="1" x14ac:dyDescent="0.2">
      <c r="A118" s="24" t="s">
        <v>147</v>
      </c>
      <c r="B118" s="25" t="s">
        <v>148</v>
      </c>
      <c r="C118" s="26">
        <f>C119</f>
        <v>48500</v>
      </c>
      <c r="D118" s="26">
        <f t="shared" ref="D118:F118" si="28">D119</f>
        <v>56864.439999999995</v>
      </c>
      <c r="E118" s="26">
        <f t="shared" si="28"/>
        <v>56864.439999999995</v>
      </c>
      <c r="F118" s="26">
        <f t="shared" si="28"/>
        <v>56864.43</v>
      </c>
      <c r="G118" s="23">
        <f t="shared" si="16"/>
        <v>99.999982414317287</v>
      </c>
    </row>
    <row r="119" spans="1:7" ht="36" outlineLevel="2" x14ac:dyDescent="0.25">
      <c r="A119" s="19" t="s">
        <v>149</v>
      </c>
      <c r="B119" s="27" t="s">
        <v>150</v>
      </c>
      <c r="C119" s="28">
        <f>C120+C123+C127</f>
        <v>48500</v>
      </c>
      <c r="D119" s="28">
        <f t="shared" ref="D119:F119" si="29">D120+D123+D127</f>
        <v>56864.439999999995</v>
      </c>
      <c r="E119" s="28">
        <f t="shared" si="29"/>
        <v>56864.439999999995</v>
      </c>
      <c r="F119" s="28">
        <f t="shared" si="29"/>
        <v>56864.43</v>
      </c>
      <c r="G119" s="29">
        <f t="shared" si="16"/>
        <v>99.999982414317287</v>
      </c>
    </row>
    <row r="120" spans="1:7" ht="54" outlineLevel="3" x14ac:dyDescent="0.25">
      <c r="A120" s="19" t="s">
        <v>151</v>
      </c>
      <c r="B120" s="27" t="s">
        <v>152</v>
      </c>
      <c r="C120" s="28">
        <v>47400</v>
      </c>
      <c r="D120" s="28">
        <v>39397.99</v>
      </c>
      <c r="E120" s="28">
        <v>39397.99</v>
      </c>
      <c r="F120" s="28">
        <v>39397.980000000003</v>
      </c>
      <c r="G120" s="29">
        <f t="shared" si="16"/>
        <v>99.999974617994482</v>
      </c>
    </row>
    <row r="121" spans="1:7" ht="108" outlineLevel="4" x14ac:dyDescent="0.25">
      <c r="A121" s="19" t="s">
        <v>153</v>
      </c>
      <c r="B121" s="27" t="s">
        <v>154</v>
      </c>
      <c r="C121" s="28">
        <v>47400</v>
      </c>
      <c r="D121" s="28">
        <v>47400</v>
      </c>
      <c r="E121" s="28">
        <v>23700</v>
      </c>
      <c r="F121" s="28">
        <v>29820.5</v>
      </c>
      <c r="G121" s="29">
        <f t="shared" si="16"/>
        <v>125.82489451476792</v>
      </c>
    </row>
    <row r="122" spans="1:7" ht="108" outlineLevel="7" x14ac:dyDescent="0.25">
      <c r="A122" s="19" t="s">
        <v>153</v>
      </c>
      <c r="B122" s="27" t="s">
        <v>154</v>
      </c>
      <c r="C122" s="28">
        <v>47400</v>
      </c>
      <c r="D122" s="28">
        <v>47400</v>
      </c>
      <c r="E122" s="28">
        <v>23700</v>
      </c>
      <c r="F122" s="28">
        <v>29820.5</v>
      </c>
      <c r="G122" s="29">
        <f t="shared" si="16"/>
        <v>125.82489451476792</v>
      </c>
    </row>
    <row r="123" spans="1:7" ht="36" outlineLevel="3" x14ac:dyDescent="0.25">
      <c r="A123" s="19" t="s">
        <v>155</v>
      </c>
      <c r="B123" s="27" t="s">
        <v>156</v>
      </c>
      <c r="C123" s="28">
        <f>C124</f>
        <v>300</v>
      </c>
      <c r="D123" s="28">
        <f t="shared" ref="D123:F123" si="30">D124</f>
        <v>1264.8399999999999</v>
      </c>
      <c r="E123" s="28">
        <f t="shared" si="30"/>
        <v>1264.8399999999999</v>
      </c>
      <c r="F123" s="28">
        <f t="shared" si="30"/>
        <v>1264.8399999999999</v>
      </c>
      <c r="G123" s="29">
        <f t="shared" si="16"/>
        <v>100</v>
      </c>
    </row>
    <row r="124" spans="1:7" ht="18" outlineLevel="4" x14ac:dyDescent="0.25">
      <c r="A124" s="19" t="s">
        <v>157</v>
      </c>
      <c r="B124" s="27" t="s">
        <v>158</v>
      </c>
      <c r="C124" s="28">
        <v>300</v>
      </c>
      <c r="D124" s="28">
        <v>1264.8399999999999</v>
      </c>
      <c r="E124" s="28">
        <v>1264.8399999999999</v>
      </c>
      <c r="F124" s="28">
        <v>1264.8399999999999</v>
      </c>
      <c r="G124" s="29">
        <f t="shared" si="16"/>
        <v>100</v>
      </c>
    </row>
    <row r="125" spans="1:7" ht="90" outlineLevel="5" x14ac:dyDescent="0.25">
      <c r="A125" s="19" t="s">
        <v>159</v>
      </c>
      <c r="B125" s="27" t="s">
        <v>160</v>
      </c>
      <c r="C125" s="28">
        <v>300</v>
      </c>
      <c r="D125" s="28">
        <v>300</v>
      </c>
      <c r="E125" s="28">
        <v>150</v>
      </c>
      <c r="F125" s="28">
        <v>1264.8399999999999</v>
      </c>
      <c r="G125" s="29">
        <f t="shared" si="16"/>
        <v>843.22666666666657</v>
      </c>
    </row>
    <row r="126" spans="1:7" ht="90" outlineLevel="7" x14ac:dyDescent="0.25">
      <c r="A126" s="19" t="s">
        <v>159</v>
      </c>
      <c r="B126" s="27" t="s">
        <v>160</v>
      </c>
      <c r="C126" s="28">
        <v>300</v>
      </c>
      <c r="D126" s="28">
        <v>300</v>
      </c>
      <c r="E126" s="28">
        <v>150</v>
      </c>
      <c r="F126" s="28">
        <v>1264.8399999999999</v>
      </c>
      <c r="G126" s="29">
        <f t="shared" si="16"/>
        <v>843.22666666666657</v>
      </c>
    </row>
    <row r="127" spans="1:7" ht="72" outlineLevel="3" x14ac:dyDescent="0.25">
      <c r="A127" s="19" t="s">
        <v>161</v>
      </c>
      <c r="B127" s="27" t="s">
        <v>162</v>
      </c>
      <c r="C127" s="28">
        <v>800</v>
      </c>
      <c r="D127" s="28">
        <v>16201.61</v>
      </c>
      <c r="E127" s="28">
        <v>16201.61</v>
      </c>
      <c r="F127" s="28">
        <v>16201.61</v>
      </c>
      <c r="G127" s="29">
        <f t="shared" si="16"/>
        <v>100</v>
      </c>
    </row>
    <row r="128" spans="1:7" ht="144" outlineLevel="4" x14ac:dyDescent="0.25">
      <c r="A128" s="19" t="s">
        <v>163</v>
      </c>
      <c r="B128" s="30" t="s">
        <v>164</v>
      </c>
      <c r="C128" s="28">
        <v>800</v>
      </c>
      <c r="D128" s="28">
        <v>800</v>
      </c>
      <c r="E128" s="28">
        <v>400</v>
      </c>
      <c r="F128" s="28">
        <v>9005.9599999999991</v>
      </c>
      <c r="G128" s="29">
        <f t="shared" si="16"/>
        <v>2251.4899999999998</v>
      </c>
    </row>
    <row r="129" spans="1:7" ht="144" outlineLevel="7" x14ac:dyDescent="0.25">
      <c r="A129" s="19" t="s">
        <v>163</v>
      </c>
      <c r="B129" s="30" t="s">
        <v>164</v>
      </c>
      <c r="C129" s="28">
        <v>800</v>
      </c>
      <c r="D129" s="28">
        <v>800</v>
      </c>
      <c r="E129" s="28">
        <v>400</v>
      </c>
      <c r="F129" s="28">
        <v>9005.9599999999991</v>
      </c>
      <c r="G129" s="29">
        <f t="shared" si="16"/>
        <v>2251.4899999999998</v>
      </c>
    </row>
    <row r="130" spans="1:7" s="7" customFormat="1" ht="52.2" outlineLevel="1" x14ac:dyDescent="0.2">
      <c r="A130" s="24" t="s">
        <v>165</v>
      </c>
      <c r="B130" s="25" t="s">
        <v>166</v>
      </c>
      <c r="C130" s="26">
        <f>C131+C135</f>
        <v>5246600</v>
      </c>
      <c r="D130" s="26">
        <f t="shared" ref="D130:F130" si="31">D131+D135</f>
        <v>6624852.9600000009</v>
      </c>
      <c r="E130" s="26">
        <f t="shared" si="31"/>
        <v>6624852.9600000009</v>
      </c>
      <c r="F130" s="26">
        <f t="shared" si="31"/>
        <v>7191278.4900000002</v>
      </c>
      <c r="G130" s="23">
        <f t="shared" si="16"/>
        <v>108.55000908578656</v>
      </c>
    </row>
    <row r="131" spans="1:7" ht="18" outlineLevel="2" x14ac:dyDescent="0.25">
      <c r="A131" s="19" t="s">
        <v>167</v>
      </c>
      <c r="B131" s="27" t="s">
        <v>168</v>
      </c>
      <c r="C131" s="28">
        <f>C132</f>
        <v>4471300</v>
      </c>
      <c r="D131" s="28">
        <f t="shared" ref="D131:F132" si="32">D132</f>
        <v>5621809.7300000004</v>
      </c>
      <c r="E131" s="28">
        <f t="shared" si="32"/>
        <v>5621809.7300000004</v>
      </c>
      <c r="F131" s="28">
        <f t="shared" si="32"/>
        <v>5895079.21</v>
      </c>
      <c r="G131" s="29">
        <f t="shared" si="16"/>
        <v>104.86088098182576</v>
      </c>
    </row>
    <row r="132" spans="1:7" ht="36" outlineLevel="3" x14ac:dyDescent="0.25">
      <c r="A132" s="19" t="s">
        <v>169</v>
      </c>
      <c r="B132" s="27" t="s">
        <v>170</v>
      </c>
      <c r="C132" s="28">
        <f>C133</f>
        <v>4471300</v>
      </c>
      <c r="D132" s="28">
        <f t="shared" si="32"/>
        <v>5621809.7300000004</v>
      </c>
      <c r="E132" s="28">
        <f t="shared" si="32"/>
        <v>5621809.7300000004</v>
      </c>
      <c r="F132" s="28">
        <f t="shared" si="32"/>
        <v>5895079.21</v>
      </c>
      <c r="G132" s="29">
        <f t="shared" si="16"/>
        <v>104.86088098182576</v>
      </c>
    </row>
    <row r="133" spans="1:7" ht="54" outlineLevel="4" x14ac:dyDescent="0.25">
      <c r="A133" s="19" t="s">
        <v>171</v>
      </c>
      <c r="B133" s="27" t="s">
        <v>172</v>
      </c>
      <c r="C133" s="28">
        <v>4471300</v>
      </c>
      <c r="D133" s="28">
        <v>5621809.7300000004</v>
      </c>
      <c r="E133" s="28">
        <v>5621809.7300000004</v>
      </c>
      <c r="F133" s="28">
        <v>5895079.21</v>
      </c>
      <c r="G133" s="29">
        <f t="shared" si="16"/>
        <v>104.86088098182576</v>
      </c>
    </row>
    <row r="134" spans="1:7" ht="54" outlineLevel="7" x14ac:dyDescent="0.25">
      <c r="A134" s="19" t="s">
        <v>171</v>
      </c>
      <c r="B134" s="27" t="s">
        <v>172</v>
      </c>
      <c r="C134" s="28">
        <v>4471300</v>
      </c>
      <c r="D134" s="28">
        <v>4471300</v>
      </c>
      <c r="E134" s="28">
        <v>870800</v>
      </c>
      <c r="F134" s="28">
        <v>385644.47</v>
      </c>
      <c r="G134" s="29">
        <f t="shared" si="16"/>
        <v>44.286227606798349</v>
      </c>
    </row>
    <row r="135" spans="1:7" ht="18" outlineLevel="2" x14ac:dyDescent="0.25">
      <c r="A135" s="19" t="s">
        <v>173</v>
      </c>
      <c r="B135" s="27" t="s">
        <v>174</v>
      </c>
      <c r="C135" s="28">
        <f>C136+C139</f>
        <v>775300</v>
      </c>
      <c r="D135" s="28">
        <f t="shared" ref="D135:F135" si="33">D136+D139</f>
        <v>1003043.23</v>
      </c>
      <c r="E135" s="28">
        <f t="shared" si="33"/>
        <v>1003043.23</v>
      </c>
      <c r="F135" s="28">
        <f t="shared" si="33"/>
        <v>1296199.28</v>
      </c>
      <c r="G135" s="29">
        <f t="shared" si="16"/>
        <v>129.226661546781</v>
      </c>
    </row>
    <row r="136" spans="1:7" ht="54" outlineLevel="3" x14ac:dyDescent="0.25">
      <c r="A136" s="19" t="s">
        <v>175</v>
      </c>
      <c r="B136" s="27" t="s">
        <v>176</v>
      </c>
      <c r="C136" s="28">
        <f>C137</f>
        <v>775300</v>
      </c>
      <c r="D136" s="28">
        <f t="shared" ref="D136:F136" si="34">D137</f>
        <v>699794</v>
      </c>
      <c r="E136" s="28">
        <f t="shared" si="34"/>
        <v>699794</v>
      </c>
      <c r="F136" s="28">
        <f t="shared" si="34"/>
        <v>719871.02</v>
      </c>
      <c r="G136" s="29">
        <f t="shared" si="16"/>
        <v>102.86899001706216</v>
      </c>
    </row>
    <row r="137" spans="1:7" ht="54" outlineLevel="4" x14ac:dyDescent="0.25">
      <c r="A137" s="19" t="s">
        <v>177</v>
      </c>
      <c r="B137" s="27" t="s">
        <v>178</v>
      </c>
      <c r="C137" s="28">
        <v>775300</v>
      </c>
      <c r="D137" s="28">
        <v>699794</v>
      </c>
      <c r="E137" s="28">
        <v>699794</v>
      </c>
      <c r="F137" s="28">
        <v>719871.02</v>
      </c>
      <c r="G137" s="29">
        <f t="shared" si="16"/>
        <v>102.86899001706216</v>
      </c>
    </row>
    <row r="138" spans="1:7" ht="54" outlineLevel="7" x14ac:dyDescent="0.25">
      <c r="A138" s="19" t="s">
        <v>177</v>
      </c>
      <c r="B138" s="27" t="s">
        <v>178</v>
      </c>
      <c r="C138" s="28">
        <v>775300</v>
      </c>
      <c r="D138" s="28">
        <v>775300</v>
      </c>
      <c r="E138" s="28">
        <v>179450</v>
      </c>
      <c r="F138" s="28">
        <v>27045.82</v>
      </c>
      <c r="G138" s="29">
        <f t="shared" si="16"/>
        <v>15.07150738367233</v>
      </c>
    </row>
    <row r="139" spans="1:7" ht="36" outlineLevel="3" x14ac:dyDescent="0.25">
      <c r="A139" s="19" t="s">
        <v>179</v>
      </c>
      <c r="B139" s="27" t="s">
        <v>180</v>
      </c>
      <c r="C139" s="28">
        <f>C140</f>
        <v>0</v>
      </c>
      <c r="D139" s="28">
        <f t="shared" ref="D139:F139" si="35">D140</f>
        <v>303249.23</v>
      </c>
      <c r="E139" s="28">
        <f t="shared" si="35"/>
        <v>303249.23</v>
      </c>
      <c r="F139" s="28">
        <f t="shared" si="35"/>
        <v>576328.26</v>
      </c>
      <c r="G139" s="29">
        <f t="shared" si="16"/>
        <v>190.05102172889278</v>
      </c>
    </row>
    <row r="140" spans="1:7" ht="36" outlineLevel="4" x14ac:dyDescent="0.25">
      <c r="A140" s="19" t="s">
        <v>181</v>
      </c>
      <c r="B140" s="27" t="s">
        <v>182</v>
      </c>
      <c r="C140" s="28">
        <v>0</v>
      </c>
      <c r="D140" s="28">
        <v>303249.23</v>
      </c>
      <c r="E140" s="28">
        <v>303249.23</v>
      </c>
      <c r="F140" s="28">
        <v>576328.26</v>
      </c>
      <c r="G140" s="29">
        <f t="shared" ref="G140:G201" si="36">F140/E140*100</f>
        <v>190.05102172889278</v>
      </c>
    </row>
    <row r="141" spans="1:7" ht="36" outlineLevel="7" x14ac:dyDescent="0.25">
      <c r="A141" s="19" t="s">
        <v>181</v>
      </c>
      <c r="B141" s="27" t="s">
        <v>182</v>
      </c>
      <c r="C141" s="28">
        <v>0</v>
      </c>
      <c r="D141" s="28">
        <v>0</v>
      </c>
      <c r="E141" s="28">
        <v>0</v>
      </c>
      <c r="F141" s="28">
        <v>10032.4</v>
      </c>
      <c r="G141" s="29" t="e">
        <f t="shared" si="36"/>
        <v>#DIV/0!</v>
      </c>
    </row>
    <row r="142" spans="1:7" s="7" customFormat="1" ht="52.2" outlineLevel="1" x14ac:dyDescent="0.2">
      <c r="A142" s="24" t="s">
        <v>183</v>
      </c>
      <c r="B142" s="25" t="s">
        <v>184</v>
      </c>
      <c r="C142" s="26">
        <f>C143+C148</f>
        <v>1170000</v>
      </c>
      <c r="D142" s="26">
        <f>D143+D148</f>
        <v>129700</v>
      </c>
      <c r="E142" s="26">
        <f>E143+E148</f>
        <v>129700</v>
      </c>
      <c r="F142" s="26">
        <f>F143+F148</f>
        <v>140199.81</v>
      </c>
      <c r="G142" s="23">
        <f t="shared" si="36"/>
        <v>108.09545875096376</v>
      </c>
    </row>
    <row r="143" spans="1:7" ht="144" outlineLevel="2" x14ac:dyDescent="0.25">
      <c r="A143" s="19" t="s">
        <v>185</v>
      </c>
      <c r="B143" s="30" t="s">
        <v>186</v>
      </c>
      <c r="C143" s="28">
        <f>C144</f>
        <v>845000</v>
      </c>
      <c r="D143" s="28">
        <f t="shared" ref="D143:F143" si="37">D144</f>
        <v>0</v>
      </c>
      <c r="E143" s="28">
        <f t="shared" si="37"/>
        <v>0</v>
      </c>
      <c r="F143" s="28">
        <f t="shared" si="37"/>
        <v>0</v>
      </c>
      <c r="G143" s="29">
        <v>0</v>
      </c>
    </row>
    <row r="144" spans="1:7" ht="144" outlineLevel="3" x14ac:dyDescent="0.25">
      <c r="A144" s="19" t="s">
        <v>187</v>
      </c>
      <c r="B144" s="30" t="s">
        <v>188</v>
      </c>
      <c r="C144" s="28">
        <v>845000</v>
      </c>
      <c r="D144" s="28">
        <v>0</v>
      </c>
      <c r="E144" s="28">
        <v>0</v>
      </c>
      <c r="F144" s="28">
        <f>F145</f>
        <v>0</v>
      </c>
      <c r="G144" s="29">
        <v>0</v>
      </c>
    </row>
    <row r="145" spans="1:8" ht="144" outlineLevel="4" x14ac:dyDescent="0.25">
      <c r="A145" s="19" t="s">
        <v>189</v>
      </c>
      <c r="B145" s="30" t="s">
        <v>190</v>
      </c>
      <c r="C145" s="28">
        <v>845000</v>
      </c>
      <c r="D145" s="28">
        <v>0</v>
      </c>
      <c r="E145" s="28">
        <v>0</v>
      </c>
      <c r="F145" s="28">
        <v>0</v>
      </c>
      <c r="G145" s="29">
        <v>0</v>
      </c>
    </row>
    <row r="146" spans="1:8" ht="144" outlineLevel="7" x14ac:dyDescent="0.25">
      <c r="A146" s="19" t="s">
        <v>187</v>
      </c>
      <c r="B146" s="30" t="s">
        <v>188</v>
      </c>
      <c r="C146" s="28">
        <v>845000</v>
      </c>
      <c r="D146" s="28">
        <v>0</v>
      </c>
      <c r="E146" s="28">
        <v>0</v>
      </c>
      <c r="F146" s="28">
        <v>0</v>
      </c>
      <c r="G146" s="29" t="e">
        <f t="shared" si="36"/>
        <v>#DIV/0!</v>
      </c>
    </row>
    <row r="147" spans="1:8" ht="144" outlineLevel="7" x14ac:dyDescent="0.25">
      <c r="A147" s="19" t="s">
        <v>189</v>
      </c>
      <c r="B147" s="30" t="s">
        <v>190</v>
      </c>
      <c r="C147" s="28">
        <v>0</v>
      </c>
      <c r="D147" s="28">
        <v>845000</v>
      </c>
      <c r="E147" s="28">
        <v>0</v>
      </c>
      <c r="F147" s="28">
        <v>0</v>
      </c>
      <c r="G147" s="29" t="e">
        <f t="shared" si="36"/>
        <v>#DIV/0!</v>
      </c>
    </row>
    <row r="148" spans="1:8" ht="54" outlineLevel="2" x14ac:dyDescent="0.25">
      <c r="A148" s="19" t="s">
        <v>191</v>
      </c>
      <c r="B148" s="27" t="s">
        <v>192</v>
      </c>
      <c r="C148" s="28">
        <f>C149+C152</f>
        <v>325000</v>
      </c>
      <c r="D148" s="28">
        <f>D149+D152+D155</f>
        <v>129700</v>
      </c>
      <c r="E148" s="28">
        <f t="shared" ref="E148:F148" si="38">E149+E152+E155</f>
        <v>129700</v>
      </c>
      <c r="F148" s="28">
        <f t="shared" si="38"/>
        <v>140199.81</v>
      </c>
      <c r="G148" s="29">
        <f t="shared" si="36"/>
        <v>108.09545875096376</v>
      </c>
    </row>
    <row r="149" spans="1:8" ht="54" outlineLevel="3" x14ac:dyDescent="0.25">
      <c r="A149" s="19" t="s">
        <v>193</v>
      </c>
      <c r="B149" s="27" t="s">
        <v>194</v>
      </c>
      <c r="C149" s="28">
        <f>C150</f>
        <v>25500</v>
      </c>
      <c r="D149" s="28">
        <f t="shared" ref="D149:F149" si="39">D150</f>
        <v>129700</v>
      </c>
      <c r="E149" s="28">
        <f t="shared" si="39"/>
        <v>129700</v>
      </c>
      <c r="F149" s="28">
        <f t="shared" si="39"/>
        <v>28895.11</v>
      </c>
      <c r="G149" s="29">
        <f t="shared" si="36"/>
        <v>22.278419429452583</v>
      </c>
    </row>
    <row r="150" spans="1:8" ht="72" outlineLevel="4" x14ac:dyDescent="0.25">
      <c r="A150" s="19" t="s">
        <v>195</v>
      </c>
      <c r="B150" s="27" t="s">
        <v>196</v>
      </c>
      <c r="C150" s="28">
        <v>25500</v>
      </c>
      <c r="D150" s="28">
        <v>129700</v>
      </c>
      <c r="E150" s="28">
        <v>129700</v>
      </c>
      <c r="F150" s="28">
        <v>28895.11</v>
      </c>
      <c r="G150" s="29">
        <f t="shared" si="36"/>
        <v>22.278419429452583</v>
      </c>
    </row>
    <row r="151" spans="1:8" ht="72" outlineLevel="7" x14ac:dyDescent="0.25">
      <c r="A151" s="19" t="s">
        <v>195</v>
      </c>
      <c r="B151" s="27" t="s">
        <v>196</v>
      </c>
      <c r="C151" s="28">
        <v>25500</v>
      </c>
      <c r="D151" s="28">
        <v>25500</v>
      </c>
      <c r="E151" s="28">
        <v>5000</v>
      </c>
      <c r="F151" s="28">
        <v>10056.69</v>
      </c>
      <c r="G151" s="29">
        <f t="shared" si="36"/>
        <v>201.13380000000004</v>
      </c>
    </row>
    <row r="152" spans="1:8" ht="90" outlineLevel="3" x14ac:dyDescent="0.25">
      <c r="A152" s="19" t="s">
        <v>197</v>
      </c>
      <c r="B152" s="27" t="s">
        <v>198</v>
      </c>
      <c r="C152" s="28">
        <f>C153</f>
        <v>299500</v>
      </c>
      <c r="D152" s="28">
        <f t="shared" ref="D152:F152" si="40">D153</f>
        <v>0</v>
      </c>
      <c r="E152" s="28">
        <f t="shared" si="40"/>
        <v>0</v>
      </c>
      <c r="F152" s="28">
        <f t="shared" si="40"/>
        <v>0</v>
      </c>
      <c r="G152" s="29">
        <v>0</v>
      </c>
    </row>
    <row r="153" spans="1:8" ht="90" outlineLevel="4" x14ac:dyDescent="0.25">
      <c r="A153" s="19" t="s">
        <v>199</v>
      </c>
      <c r="B153" s="27" t="s">
        <v>200</v>
      </c>
      <c r="C153" s="28">
        <v>299500</v>
      </c>
      <c r="D153" s="28">
        <v>0</v>
      </c>
      <c r="E153" s="28">
        <v>0</v>
      </c>
      <c r="F153" s="28">
        <v>0</v>
      </c>
      <c r="G153" s="29">
        <v>0</v>
      </c>
    </row>
    <row r="154" spans="1:8" ht="90" outlineLevel="7" x14ac:dyDescent="0.25">
      <c r="A154" s="19" t="s">
        <v>199</v>
      </c>
      <c r="B154" s="27" t="s">
        <v>200</v>
      </c>
      <c r="C154" s="28">
        <v>299500</v>
      </c>
      <c r="D154" s="28">
        <v>299500</v>
      </c>
      <c r="E154" s="28">
        <v>0</v>
      </c>
      <c r="F154" s="28">
        <v>0</v>
      </c>
      <c r="G154" s="29" t="e">
        <f t="shared" si="36"/>
        <v>#DIV/0!</v>
      </c>
    </row>
    <row r="155" spans="1:8" ht="126" outlineLevel="7" x14ac:dyDescent="0.25">
      <c r="A155" s="19" t="s">
        <v>481</v>
      </c>
      <c r="B155" s="27" t="s">
        <v>494</v>
      </c>
      <c r="C155" s="28">
        <f>C156</f>
        <v>0</v>
      </c>
      <c r="D155" s="28">
        <f t="shared" ref="D155:F155" si="41">D156</f>
        <v>0</v>
      </c>
      <c r="E155" s="28">
        <f t="shared" si="41"/>
        <v>0</v>
      </c>
      <c r="F155" s="28">
        <f t="shared" si="41"/>
        <v>111304.7</v>
      </c>
      <c r="G155" s="29">
        <v>0</v>
      </c>
    </row>
    <row r="156" spans="1:8" ht="144" outlineLevel="7" x14ac:dyDescent="0.25">
      <c r="A156" s="19" t="s">
        <v>482</v>
      </c>
      <c r="B156" s="31" t="s">
        <v>493</v>
      </c>
      <c r="C156" s="28">
        <v>0</v>
      </c>
      <c r="D156" s="28">
        <v>0</v>
      </c>
      <c r="E156" s="28">
        <v>0</v>
      </c>
      <c r="F156" s="28">
        <v>111304.7</v>
      </c>
      <c r="G156" s="29">
        <v>0</v>
      </c>
    </row>
    <row r="157" spans="1:8" s="7" customFormat="1" ht="34.799999999999997" outlineLevel="1" x14ac:dyDescent="0.2">
      <c r="A157" s="24" t="s">
        <v>201</v>
      </c>
      <c r="B157" s="25" t="s">
        <v>202</v>
      </c>
      <c r="C157" s="26">
        <f>C158+C185+C192+C204</f>
        <v>119000</v>
      </c>
      <c r="D157" s="26">
        <f t="shared" ref="D157:E157" si="42">D158+D183+D185+D192+D204</f>
        <v>454089.97</v>
      </c>
      <c r="E157" s="26">
        <f t="shared" si="42"/>
        <v>454089.97</v>
      </c>
      <c r="F157" s="26">
        <f>F158+F183+F185+F192+F204</f>
        <v>512440.24</v>
      </c>
      <c r="G157" s="23">
        <f t="shared" si="36"/>
        <v>112.84993588385139</v>
      </c>
    </row>
    <row r="158" spans="1:8" ht="54" outlineLevel="2" x14ac:dyDescent="0.25">
      <c r="A158" s="19" t="s">
        <v>203</v>
      </c>
      <c r="B158" s="27" t="s">
        <v>204</v>
      </c>
      <c r="C158" s="28">
        <f>C159+C163+C173+C177+C161+C165+C167+C169+C171+C183</f>
        <v>0</v>
      </c>
      <c r="D158" s="28">
        <f t="shared" ref="D158:E158" si="43">D159+D161+D163+D165+D167+D169+D171+D174+D177</f>
        <v>212689.5</v>
      </c>
      <c r="E158" s="28">
        <f t="shared" si="43"/>
        <v>212689.5</v>
      </c>
      <c r="F158" s="28">
        <f>F159+F161+F163+F165+F167+F169+F171+F174+F177</f>
        <v>242539.51</v>
      </c>
      <c r="G158" s="29">
        <f t="shared" si="36"/>
        <v>114.03454801482913</v>
      </c>
    </row>
    <row r="159" spans="1:8" ht="90" outlineLevel="3" x14ac:dyDescent="0.25">
      <c r="A159" s="19" t="s">
        <v>205</v>
      </c>
      <c r="B159" s="27" t="s">
        <v>206</v>
      </c>
      <c r="C159" s="28">
        <f t="shared" ref="C159:E159" si="44">C160</f>
        <v>0</v>
      </c>
      <c r="D159" s="28">
        <f t="shared" si="44"/>
        <v>4379.53</v>
      </c>
      <c r="E159" s="28">
        <f t="shared" si="44"/>
        <v>4379.53</v>
      </c>
      <c r="F159" s="28">
        <f>F160</f>
        <v>5379.54</v>
      </c>
      <c r="G159" s="29">
        <f t="shared" si="36"/>
        <v>122.83372873344858</v>
      </c>
      <c r="H159" s="6"/>
    </row>
    <row r="160" spans="1:8" ht="126" outlineLevel="4" x14ac:dyDescent="0.25">
      <c r="A160" s="19" t="s">
        <v>207</v>
      </c>
      <c r="B160" s="30" t="s">
        <v>208</v>
      </c>
      <c r="C160" s="28">
        <v>0</v>
      </c>
      <c r="D160" s="28">
        <v>4379.53</v>
      </c>
      <c r="E160" s="28">
        <v>4379.53</v>
      </c>
      <c r="F160" s="28">
        <v>5379.54</v>
      </c>
      <c r="G160" s="29">
        <f t="shared" si="36"/>
        <v>122.83372873344858</v>
      </c>
    </row>
    <row r="161" spans="1:7" ht="126" outlineLevel="5" x14ac:dyDescent="0.25">
      <c r="A161" s="19" t="s">
        <v>429</v>
      </c>
      <c r="B161" s="30" t="s">
        <v>428</v>
      </c>
      <c r="C161" s="28">
        <f>C162</f>
        <v>0</v>
      </c>
      <c r="D161" s="28">
        <f t="shared" ref="D161:F161" si="45">D162</f>
        <v>48750</v>
      </c>
      <c r="E161" s="28">
        <f t="shared" si="45"/>
        <v>48750</v>
      </c>
      <c r="F161" s="28">
        <f t="shared" si="45"/>
        <v>51500</v>
      </c>
      <c r="G161" s="29">
        <f t="shared" si="36"/>
        <v>105.64102564102565</v>
      </c>
    </row>
    <row r="162" spans="1:7" ht="162" outlineLevel="7" x14ac:dyDescent="0.25">
      <c r="A162" s="19" t="s">
        <v>430</v>
      </c>
      <c r="B162" s="30" t="s">
        <v>431</v>
      </c>
      <c r="C162" s="28">
        <v>0</v>
      </c>
      <c r="D162" s="28">
        <v>48750</v>
      </c>
      <c r="E162" s="28">
        <v>48750</v>
      </c>
      <c r="F162" s="28">
        <v>51500</v>
      </c>
      <c r="G162" s="29">
        <f t="shared" si="36"/>
        <v>105.64102564102565</v>
      </c>
    </row>
    <row r="163" spans="1:7" ht="90" outlineLevel="3" x14ac:dyDescent="0.25">
      <c r="A163" s="19" t="s">
        <v>209</v>
      </c>
      <c r="B163" s="27" t="s">
        <v>210</v>
      </c>
      <c r="C163" s="28">
        <f>C164</f>
        <v>0</v>
      </c>
      <c r="D163" s="28">
        <f t="shared" ref="D163:F163" si="46">D164</f>
        <v>30209.97</v>
      </c>
      <c r="E163" s="28">
        <f t="shared" si="46"/>
        <v>30209.97</v>
      </c>
      <c r="F163" s="28">
        <f t="shared" si="46"/>
        <v>32209.97</v>
      </c>
      <c r="G163" s="29">
        <f t="shared" si="36"/>
        <v>106.6203309702062</v>
      </c>
    </row>
    <row r="164" spans="1:7" ht="126" outlineLevel="4" x14ac:dyDescent="0.25">
      <c r="A164" s="19" t="s">
        <v>211</v>
      </c>
      <c r="B164" s="30" t="s">
        <v>212</v>
      </c>
      <c r="C164" s="28">
        <v>0</v>
      </c>
      <c r="D164" s="28">
        <v>30209.97</v>
      </c>
      <c r="E164" s="28">
        <v>30209.97</v>
      </c>
      <c r="F164" s="28">
        <v>32209.97</v>
      </c>
      <c r="G164" s="29">
        <f t="shared" si="36"/>
        <v>106.6203309702062</v>
      </c>
    </row>
    <row r="165" spans="1:7" ht="108" outlineLevel="5" x14ac:dyDescent="0.25">
      <c r="A165" s="19" t="s">
        <v>432</v>
      </c>
      <c r="B165" s="30" t="s">
        <v>434</v>
      </c>
      <c r="C165" s="28">
        <f>C166</f>
        <v>0</v>
      </c>
      <c r="D165" s="28">
        <f t="shared" ref="D165:F165" si="47">D166</f>
        <v>19500</v>
      </c>
      <c r="E165" s="28">
        <f t="shared" si="47"/>
        <v>19500</v>
      </c>
      <c r="F165" s="28">
        <f t="shared" si="47"/>
        <v>34500</v>
      </c>
      <c r="G165" s="29">
        <f t="shared" si="36"/>
        <v>176.92307692307691</v>
      </c>
    </row>
    <row r="166" spans="1:7" ht="144" outlineLevel="7" x14ac:dyDescent="0.25">
      <c r="A166" s="19" t="s">
        <v>433</v>
      </c>
      <c r="B166" s="30" t="s">
        <v>435</v>
      </c>
      <c r="C166" s="28">
        <v>0</v>
      </c>
      <c r="D166" s="28">
        <v>19500</v>
      </c>
      <c r="E166" s="28">
        <v>19500</v>
      </c>
      <c r="F166" s="28">
        <v>34500</v>
      </c>
      <c r="G166" s="29">
        <f t="shared" si="36"/>
        <v>176.92307692307691</v>
      </c>
    </row>
    <row r="167" spans="1:7" ht="126" outlineLevel="7" x14ac:dyDescent="0.25">
      <c r="A167" s="19" t="s">
        <v>436</v>
      </c>
      <c r="B167" s="30" t="s">
        <v>438</v>
      </c>
      <c r="C167" s="28">
        <f>C168</f>
        <v>0</v>
      </c>
      <c r="D167" s="28">
        <f t="shared" ref="D167:F167" si="48">D168</f>
        <v>2250</v>
      </c>
      <c r="E167" s="28">
        <f t="shared" si="48"/>
        <v>2250</v>
      </c>
      <c r="F167" s="28">
        <f t="shared" si="48"/>
        <v>2250</v>
      </c>
      <c r="G167" s="29">
        <f t="shared" si="36"/>
        <v>100</v>
      </c>
    </row>
    <row r="168" spans="1:7" ht="162" outlineLevel="7" x14ac:dyDescent="0.25">
      <c r="A168" s="19" t="s">
        <v>437</v>
      </c>
      <c r="B168" s="30" t="s">
        <v>439</v>
      </c>
      <c r="C168" s="28">
        <v>0</v>
      </c>
      <c r="D168" s="28">
        <v>2250</v>
      </c>
      <c r="E168" s="28">
        <v>2250</v>
      </c>
      <c r="F168" s="28">
        <v>2250</v>
      </c>
      <c r="G168" s="29">
        <f t="shared" si="36"/>
        <v>100</v>
      </c>
    </row>
    <row r="169" spans="1:7" ht="108" outlineLevel="7" x14ac:dyDescent="0.25">
      <c r="A169" s="19" t="s">
        <v>440</v>
      </c>
      <c r="B169" s="30" t="s">
        <v>442</v>
      </c>
      <c r="C169" s="28">
        <f>C170</f>
        <v>0</v>
      </c>
      <c r="D169" s="28">
        <f t="shared" ref="D169:F169" si="49">D170</f>
        <v>1050</v>
      </c>
      <c r="E169" s="28">
        <f t="shared" si="49"/>
        <v>1050</v>
      </c>
      <c r="F169" s="28">
        <f t="shared" si="49"/>
        <v>1050</v>
      </c>
      <c r="G169" s="29">
        <f t="shared" si="36"/>
        <v>100</v>
      </c>
    </row>
    <row r="170" spans="1:7" ht="198" outlineLevel="7" x14ac:dyDescent="0.25">
      <c r="A170" s="19" t="s">
        <v>441</v>
      </c>
      <c r="B170" s="30" t="s">
        <v>443</v>
      </c>
      <c r="C170" s="28">
        <v>0</v>
      </c>
      <c r="D170" s="28">
        <v>1050</v>
      </c>
      <c r="E170" s="28">
        <v>1050</v>
      </c>
      <c r="F170" s="28">
        <v>1050</v>
      </c>
      <c r="G170" s="29">
        <f t="shared" si="36"/>
        <v>100</v>
      </c>
    </row>
    <row r="171" spans="1:7" ht="108" outlineLevel="7" x14ac:dyDescent="0.25">
      <c r="A171" s="19" t="s">
        <v>444</v>
      </c>
      <c r="B171" s="30" t="s">
        <v>446</v>
      </c>
      <c r="C171" s="28">
        <f>C172</f>
        <v>0</v>
      </c>
      <c r="D171" s="28">
        <f t="shared" ref="D171:F171" si="50">D172</f>
        <v>3000</v>
      </c>
      <c r="E171" s="28">
        <f t="shared" si="50"/>
        <v>3000</v>
      </c>
      <c r="F171" s="28">
        <f t="shared" si="50"/>
        <v>3000</v>
      </c>
      <c r="G171" s="29">
        <f t="shared" si="36"/>
        <v>100</v>
      </c>
    </row>
    <row r="172" spans="1:7" ht="144" outlineLevel="7" x14ac:dyDescent="0.25">
      <c r="A172" s="19" t="s">
        <v>445</v>
      </c>
      <c r="B172" s="30" t="s">
        <v>447</v>
      </c>
      <c r="C172" s="28">
        <v>0</v>
      </c>
      <c r="D172" s="28">
        <v>3000</v>
      </c>
      <c r="E172" s="28">
        <v>3000</v>
      </c>
      <c r="F172" s="28">
        <v>3000</v>
      </c>
      <c r="G172" s="29">
        <f t="shared" si="36"/>
        <v>100</v>
      </c>
    </row>
    <row r="173" spans="1:7" ht="90" outlineLevel="3" x14ac:dyDescent="0.25">
      <c r="A173" s="19" t="s">
        <v>213</v>
      </c>
      <c r="B173" s="27" t="s">
        <v>214</v>
      </c>
      <c r="C173" s="28">
        <v>0</v>
      </c>
      <c r="D173" s="28">
        <v>50500</v>
      </c>
      <c r="E173" s="28">
        <v>50500</v>
      </c>
      <c r="F173" s="28">
        <f>F174</f>
        <v>52100</v>
      </c>
      <c r="G173" s="29">
        <f t="shared" si="36"/>
        <v>103.16831683168317</v>
      </c>
    </row>
    <row r="174" spans="1:7" ht="126" outlineLevel="4" x14ac:dyDescent="0.25">
      <c r="A174" s="19" t="s">
        <v>215</v>
      </c>
      <c r="B174" s="30" t="s">
        <v>216</v>
      </c>
      <c r="C174" s="28">
        <v>0</v>
      </c>
      <c r="D174" s="28">
        <v>50500</v>
      </c>
      <c r="E174" s="28">
        <v>50500</v>
      </c>
      <c r="F174" s="28">
        <v>52100</v>
      </c>
      <c r="G174" s="29">
        <f t="shared" si="36"/>
        <v>103.16831683168317</v>
      </c>
    </row>
    <row r="175" spans="1:7" ht="162" outlineLevel="5" x14ac:dyDescent="0.25">
      <c r="A175" s="19" t="s">
        <v>217</v>
      </c>
      <c r="B175" s="30" t="s">
        <v>218</v>
      </c>
      <c r="C175" s="28">
        <v>0</v>
      </c>
      <c r="D175" s="28">
        <v>0</v>
      </c>
      <c r="E175" s="28">
        <v>0</v>
      </c>
      <c r="F175" s="28">
        <v>500</v>
      </c>
      <c r="G175" s="29" t="e">
        <f t="shared" si="36"/>
        <v>#DIV/0!</v>
      </c>
    </row>
    <row r="176" spans="1:7" ht="162" outlineLevel="7" x14ac:dyDescent="0.25">
      <c r="A176" s="19" t="s">
        <v>217</v>
      </c>
      <c r="B176" s="30" t="s">
        <v>218</v>
      </c>
      <c r="C176" s="28">
        <v>0</v>
      </c>
      <c r="D176" s="28">
        <v>0</v>
      </c>
      <c r="E176" s="28">
        <v>0</v>
      </c>
      <c r="F176" s="28">
        <v>500</v>
      </c>
      <c r="G176" s="29" t="e">
        <f t="shared" si="36"/>
        <v>#DIV/0!</v>
      </c>
    </row>
    <row r="177" spans="1:7" ht="108" outlineLevel="3" x14ac:dyDescent="0.25">
      <c r="A177" s="19" t="s">
        <v>219</v>
      </c>
      <c r="B177" s="27" t="s">
        <v>220</v>
      </c>
      <c r="C177" s="28">
        <f>C178</f>
        <v>0</v>
      </c>
      <c r="D177" s="28">
        <f t="shared" ref="D177:F177" si="51">D178</f>
        <v>53050</v>
      </c>
      <c r="E177" s="28">
        <f t="shared" si="51"/>
        <v>53050</v>
      </c>
      <c r="F177" s="28">
        <f t="shared" si="51"/>
        <v>60550</v>
      </c>
      <c r="G177" s="29">
        <f t="shared" si="36"/>
        <v>114.13760603204524</v>
      </c>
    </row>
    <row r="178" spans="1:7" ht="144" outlineLevel="4" x14ac:dyDescent="0.25">
      <c r="A178" s="19" t="s">
        <v>221</v>
      </c>
      <c r="B178" s="30" t="s">
        <v>222</v>
      </c>
      <c r="C178" s="28">
        <v>0</v>
      </c>
      <c r="D178" s="28">
        <v>53050</v>
      </c>
      <c r="E178" s="28">
        <v>53050</v>
      </c>
      <c r="F178" s="28">
        <v>60550</v>
      </c>
      <c r="G178" s="29">
        <f t="shared" si="36"/>
        <v>114.13760603204524</v>
      </c>
    </row>
    <row r="179" spans="1:7" ht="144" outlineLevel="5" x14ac:dyDescent="0.25">
      <c r="A179" s="19" t="s">
        <v>223</v>
      </c>
      <c r="B179" s="30" t="s">
        <v>222</v>
      </c>
      <c r="C179" s="28">
        <v>0</v>
      </c>
      <c r="D179" s="28">
        <v>0</v>
      </c>
      <c r="E179" s="28">
        <v>0</v>
      </c>
      <c r="F179" s="28">
        <v>10000</v>
      </c>
      <c r="G179" s="29" t="e">
        <f t="shared" si="36"/>
        <v>#DIV/0!</v>
      </c>
    </row>
    <row r="180" spans="1:7" ht="144" outlineLevel="7" x14ac:dyDescent="0.25">
      <c r="A180" s="19" t="s">
        <v>223</v>
      </c>
      <c r="B180" s="30" t="s">
        <v>222</v>
      </c>
      <c r="C180" s="28">
        <v>0</v>
      </c>
      <c r="D180" s="28">
        <v>0</v>
      </c>
      <c r="E180" s="28">
        <v>0</v>
      </c>
      <c r="F180" s="28">
        <v>10000</v>
      </c>
      <c r="G180" s="29" t="e">
        <f t="shared" si="36"/>
        <v>#DIV/0!</v>
      </c>
    </row>
    <row r="181" spans="1:7" ht="180" outlineLevel="5" x14ac:dyDescent="0.25">
      <c r="A181" s="19" t="s">
        <v>224</v>
      </c>
      <c r="B181" s="30" t="s">
        <v>225</v>
      </c>
      <c r="C181" s="28">
        <v>0</v>
      </c>
      <c r="D181" s="28">
        <v>0</v>
      </c>
      <c r="E181" s="28">
        <v>0</v>
      </c>
      <c r="F181" s="28">
        <v>250</v>
      </c>
      <c r="G181" s="29" t="e">
        <f t="shared" si="36"/>
        <v>#DIV/0!</v>
      </c>
    </row>
    <row r="182" spans="1:7" ht="180" outlineLevel="7" x14ac:dyDescent="0.25">
      <c r="A182" s="19" t="s">
        <v>224</v>
      </c>
      <c r="B182" s="30" t="s">
        <v>225</v>
      </c>
      <c r="C182" s="28">
        <v>0</v>
      </c>
      <c r="D182" s="28">
        <v>0</v>
      </c>
      <c r="E182" s="28">
        <v>0</v>
      </c>
      <c r="F182" s="28">
        <v>250</v>
      </c>
      <c r="G182" s="29" t="e">
        <f t="shared" si="36"/>
        <v>#DIV/0!</v>
      </c>
    </row>
    <row r="183" spans="1:7" ht="198" outlineLevel="3" x14ac:dyDescent="0.25">
      <c r="A183" s="19" t="s">
        <v>460</v>
      </c>
      <c r="B183" s="32" t="s">
        <v>461</v>
      </c>
      <c r="C183" s="28">
        <f>C184</f>
        <v>0</v>
      </c>
      <c r="D183" s="28">
        <f t="shared" ref="D183:F183" si="52">D184</f>
        <v>11250</v>
      </c>
      <c r="E183" s="28">
        <f t="shared" si="52"/>
        <v>11250</v>
      </c>
      <c r="F183" s="28">
        <f t="shared" si="52"/>
        <v>15000</v>
      </c>
      <c r="G183" s="29">
        <f t="shared" si="36"/>
        <v>133.33333333333331</v>
      </c>
    </row>
    <row r="184" spans="1:7" ht="234" outlineLevel="3" x14ac:dyDescent="0.25">
      <c r="A184" s="19" t="s">
        <v>458</v>
      </c>
      <c r="B184" s="32" t="s">
        <v>459</v>
      </c>
      <c r="C184" s="28">
        <v>0</v>
      </c>
      <c r="D184" s="28">
        <v>11250</v>
      </c>
      <c r="E184" s="28">
        <v>11250</v>
      </c>
      <c r="F184" s="28">
        <v>15000</v>
      </c>
      <c r="G184" s="29">
        <f t="shared" si="36"/>
        <v>133.33333333333331</v>
      </c>
    </row>
    <row r="185" spans="1:7" ht="198" outlineLevel="2" x14ac:dyDescent="0.25">
      <c r="A185" s="19" t="s">
        <v>226</v>
      </c>
      <c r="B185" s="30" t="s">
        <v>227</v>
      </c>
      <c r="C185" s="28">
        <f>C186+C189</f>
        <v>36000</v>
      </c>
      <c r="D185" s="28">
        <f>D186+D189</f>
        <v>31333.010000000002</v>
      </c>
      <c r="E185" s="28">
        <f>E186+E189</f>
        <v>31333.010000000002</v>
      </c>
      <c r="F185" s="28">
        <f>F186+F189</f>
        <v>50599.68</v>
      </c>
      <c r="G185" s="29">
        <f t="shared" si="36"/>
        <v>161.49000686496444</v>
      </c>
    </row>
    <row r="186" spans="1:7" ht="90" outlineLevel="3" x14ac:dyDescent="0.25">
      <c r="A186" s="19" t="s">
        <v>228</v>
      </c>
      <c r="B186" s="27" t="s">
        <v>229</v>
      </c>
      <c r="C186" s="28">
        <f>C187</f>
        <v>0</v>
      </c>
      <c r="D186" s="28">
        <f t="shared" ref="D186:F186" si="53">D187</f>
        <v>23969.06</v>
      </c>
      <c r="E186" s="28">
        <f t="shared" si="53"/>
        <v>23969.06</v>
      </c>
      <c r="F186" s="28">
        <f t="shared" si="53"/>
        <v>43235.73</v>
      </c>
      <c r="G186" s="29">
        <f t="shared" si="36"/>
        <v>180.38141670970828</v>
      </c>
    </row>
    <row r="187" spans="1:7" ht="126" outlineLevel="4" x14ac:dyDescent="0.25">
      <c r="A187" s="19" t="s">
        <v>230</v>
      </c>
      <c r="B187" s="27" t="s">
        <v>231</v>
      </c>
      <c r="C187" s="28">
        <v>0</v>
      </c>
      <c r="D187" s="28">
        <v>23969.06</v>
      </c>
      <c r="E187" s="28">
        <v>23969.06</v>
      </c>
      <c r="F187" s="28">
        <v>43235.73</v>
      </c>
      <c r="G187" s="29">
        <f t="shared" si="36"/>
        <v>180.38141670970828</v>
      </c>
    </row>
    <row r="188" spans="1:7" ht="126" outlineLevel="7" x14ac:dyDescent="0.25">
      <c r="A188" s="19" t="s">
        <v>230</v>
      </c>
      <c r="B188" s="27" t="s">
        <v>231</v>
      </c>
      <c r="C188" s="28">
        <v>0</v>
      </c>
      <c r="D188" s="28">
        <v>0</v>
      </c>
      <c r="E188" s="28">
        <v>0</v>
      </c>
      <c r="F188" s="28">
        <v>3724.12</v>
      </c>
      <c r="G188" s="29" t="e">
        <f t="shared" si="36"/>
        <v>#DIV/0!</v>
      </c>
    </row>
    <row r="189" spans="1:7" ht="144" outlineLevel="3" x14ac:dyDescent="0.25">
      <c r="A189" s="19" t="s">
        <v>232</v>
      </c>
      <c r="B189" s="30" t="s">
        <v>233</v>
      </c>
      <c r="C189" s="28">
        <f>C190</f>
        <v>36000</v>
      </c>
      <c r="D189" s="28">
        <f t="shared" ref="D189:F189" si="54">D190</f>
        <v>7363.95</v>
      </c>
      <c r="E189" s="28">
        <f t="shared" si="54"/>
        <v>7363.95</v>
      </c>
      <c r="F189" s="28">
        <f t="shared" si="54"/>
        <v>7363.95</v>
      </c>
      <c r="G189" s="29">
        <f t="shared" si="36"/>
        <v>100</v>
      </c>
    </row>
    <row r="190" spans="1:7" ht="108" outlineLevel="4" x14ac:dyDescent="0.25">
      <c r="A190" s="19" t="s">
        <v>234</v>
      </c>
      <c r="B190" s="27" t="s">
        <v>235</v>
      </c>
      <c r="C190" s="28">
        <v>36000</v>
      </c>
      <c r="D190" s="28">
        <v>7363.95</v>
      </c>
      <c r="E190" s="28">
        <v>7363.95</v>
      </c>
      <c r="F190" s="28">
        <v>7363.95</v>
      </c>
      <c r="G190" s="29">
        <f t="shared" si="36"/>
        <v>100</v>
      </c>
    </row>
    <row r="191" spans="1:7" ht="108" outlineLevel="7" x14ac:dyDescent="0.25">
      <c r="A191" s="19" t="s">
        <v>234</v>
      </c>
      <c r="B191" s="27" t="s">
        <v>235</v>
      </c>
      <c r="C191" s="28">
        <v>36000</v>
      </c>
      <c r="D191" s="28">
        <v>36000</v>
      </c>
      <c r="E191" s="28">
        <v>9000</v>
      </c>
      <c r="F191" s="28">
        <v>7363.95</v>
      </c>
      <c r="G191" s="29">
        <f t="shared" si="36"/>
        <v>81.821666666666658</v>
      </c>
    </row>
    <row r="192" spans="1:7" ht="36" outlineLevel="2" x14ac:dyDescent="0.25">
      <c r="A192" s="19" t="s">
        <v>236</v>
      </c>
      <c r="B192" s="27" t="s">
        <v>237</v>
      </c>
      <c r="C192" s="28">
        <f>C193+C197</f>
        <v>83000</v>
      </c>
      <c r="D192" s="28">
        <f>D193+D197</f>
        <v>121941.35</v>
      </c>
      <c r="E192" s="28">
        <f>E193+E197</f>
        <v>121941.35</v>
      </c>
      <c r="F192" s="28">
        <f>F193+F197</f>
        <v>122251.76</v>
      </c>
      <c r="G192" s="29">
        <f t="shared" si="36"/>
        <v>100.25455680128192</v>
      </c>
    </row>
    <row r="193" spans="1:7" ht="162" outlineLevel="3" x14ac:dyDescent="0.25">
      <c r="A193" s="19" t="s">
        <v>238</v>
      </c>
      <c r="B193" s="30" t="s">
        <v>239</v>
      </c>
      <c r="C193" s="28">
        <f>C194</f>
        <v>83000</v>
      </c>
      <c r="D193" s="28">
        <f t="shared" ref="D193:F193" si="55">D194</f>
        <v>0</v>
      </c>
      <c r="E193" s="28">
        <f t="shared" si="55"/>
        <v>0</v>
      </c>
      <c r="F193" s="28">
        <f t="shared" si="55"/>
        <v>0</v>
      </c>
      <c r="G193" s="29">
        <v>0</v>
      </c>
    </row>
    <row r="194" spans="1:7" ht="162" outlineLevel="4" x14ac:dyDescent="0.25">
      <c r="A194" s="19" t="s">
        <v>238</v>
      </c>
      <c r="B194" s="30" t="s">
        <v>239</v>
      </c>
      <c r="C194" s="28">
        <v>83000</v>
      </c>
      <c r="D194" s="28">
        <v>0</v>
      </c>
      <c r="E194" s="28">
        <v>0</v>
      </c>
      <c r="F194" s="28">
        <v>0</v>
      </c>
      <c r="G194" s="29">
        <v>0</v>
      </c>
    </row>
    <row r="195" spans="1:7" ht="162" outlineLevel="7" x14ac:dyDescent="0.25">
      <c r="A195" s="19" t="s">
        <v>238</v>
      </c>
      <c r="B195" s="30" t="s">
        <v>239</v>
      </c>
      <c r="C195" s="28">
        <v>83000</v>
      </c>
      <c r="D195" s="28">
        <v>0</v>
      </c>
      <c r="E195" s="28">
        <v>0</v>
      </c>
      <c r="F195" s="28">
        <v>0</v>
      </c>
      <c r="G195" s="29" t="e">
        <f t="shared" si="36"/>
        <v>#DIV/0!</v>
      </c>
    </row>
    <row r="196" spans="1:7" ht="108" outlineLevel="7" x14ac:dyDescent="0.25">
      <c r="A196" s="19" t="s">
        <v>240</v>
      </c>
      <c r="B196" s="27" t="s">
        <v>241</v>
      </c>
      <c r="C196" s="28">
        <v>0</v>
      </c>
      <c r="D196" s="28">
        <v>83000</v>
      </c>
      <c r="E196" s="28">
        <v>20750</v>
      </c>
      <c r="F196" s="28">
        <v>0</v>
      </c>
      <c r="G196" s="29">
        <f t="shared" si="36"/>
        <v>0</v>
      </c>
    </row>
    <row r="197" spans="1:7" ht="126" outlineLevel="3" x14ac:dyDescent="0.25">
      <c r="A197" s="19" t="s">
        <v>242</v>
      </c>
      <c r="B197" s="27" t="s">
        <v>243</v>
      </c>
      <c r="C197" s="28">
        <f>C198+C203</f>
        <v>0</v>
      </c>
      <c r="D197" s="28">
        <f t="shared" ref="D197:E197" si="56">D198+D203</f>
        <v>121941.35</v>
      </c>
      <c r="E197" s="28">
        <f t="shared" si="56"/>
        <v>121941.35</v>
      </c>
      <c r="F197" s="28">
        <f>F198+F203</f>
        <v>122251.76</v>
      </c>
      <c r="G197" s="29">
        <f>F197/E197*100</f>
        <v>100.25455680128192</v>
      </c>
    </row>
    <row r="198" spans="1:7" ht="108" outlineLevel="4" x14ac:dyDescent="0.25">
      <c r="A198" s="19" t="s">
        <v>244</v>
      </c>
      <c r="B198" s="27" t="s">
        <v>245</v>
      </c>
      <c r="C198" s="28">
        <f>C199+C201</f>
        <v>0</v>
      </c>
      <c r="D198" s="28">
        <f t="shared" ref="D198:F198" si="57">D199+D201</f>
        <v>121091.35</v>
      </c>
      <c r="E198" s="28">
        <f t="shared" si="57"/>
        <v>121091.35</v>
      </c>
      <c r="F198" s="28">
        <f t="shared" si="57"/>
        <v>121401.76</v>
      </c>
      <c r="G198" s="29">
        <f t="shared" si="36"/>
        <v>100.25634366121115</v>
      </c>
    </row>
    <row r="199" spans="1:7" ht="108" outlineLevel="5" x14ac:dyDescent="0.25">
      <c r="A199" s="19" t="s">
        <v>244</v>
      </c>
      <c r="B199" s="27" t="s">
        <v>245</v>
      </c>
      <c r="C199" s="28">
        <v>0</v>
      </c>
      <c r="D199" s="28">
        <v>121091.35</v>
      </c>
      <c r="E199" s="28">
        <v>121091.35</v>
      </c>
      <c r="F199" s="28">
        <v>121401.76</v>
      </c>
      <c r="G199" s="29">
        <f t="shared" si="36"/>
        <v>100.25634366121115</v>
      </c>
    </row>
    <row r="200" spans="1:7" ht="108" outlineLevel="7" x14ac:dyDescent="0.25">
      <c r="A200" s="19" t="s">
        <v>244</v>
      </c>
      <c r="B200" s="27" t="s">
        <v>245</v>
      </c>
      <c r="C200" s="28">
        <v>0</v>
      </c>
      <c r="D200" s="28">
        <v>0</v>
      </c>
      <c r="E200" s="28">
        <v>0</v>
      </c>
      <c r="F200" s="28">
        <v>3000</v>
      </c>
      <c r="G200" s="29" t="e">
        <f t="shared" si="36"/>
        <v>#DIV/0!</v>
      </c>
    </row>
    <row r="201" spans="1:7" ht="234" outlineLevel="5" x14ac:dyDescent="0.25">
      <c r="A201" s="19" t="s">
        <v>246</v>
      </c>
      <c r="B201" s="30" t="s">
        <v>247</v>
      </c>
      <c r="C201" s="28">
        <v>0</v>
      </c>
      <c r="D201" s="28">
        <v>0</v>
      </c>
      <c r="E201" s="28">
        <v>0</v>
      </c>
      <c r="F201" s="28">
        <v>0</v>
      </c>
      <c r="G201" s="29" t="e">
        <f t="shared" si="36"/>
        <v>#DIV/0!</v>
      </c>
    </row>
    <row r="202" spans="1:7" ht="234" outlineLevel="7" x14ac:dyDescent="0.25">
      <c r="A202" s="19" t="s">
        <v>246</v>
      </c>
      <c r="B202" s="30" t="s">
        <v>247</v>
      </c>
      <c r="C202" s="28">
        <v>0</v>
      </c>
      <c r="D202" s="28">
        <v>0</v>
      </c>
      <c r="E202" s="28">
        <v>0</v>
      </c>
      <c r="F202" s="28">
        <v>37600</v>
      </c>
      <c r="G202" s="29" t="e">
        <f t="shared" ref="G202:G265" si="58">F202/E202*100</f>
        <v>#DIV/0!</v>
      </c>
    </row>
    <row r="203" spans="1:7" ht="126" outlineLevel="4" x14ac:dyDescent="0.25">
      <c r="A203" s="19" t="s">
        <v>248</v>
      </c>
      <c r="B203" s="27" t="s">
        <v>249</v>
      </c>
      <c r="C203" s="28">
        <v>0</v>
      </c>
      <c r="D203" s="28">
        <v>850</v>
      </c>
      <c r="E203" s="28">
        <v>850</v>
      </c>
      <c r="F203" s="28">
        <v>850</v>
      </c>
      <c r="G203" s="29">
        <f t="shared" si="58"/>
        <v>100</v>
      </c>
    </row>
    <row r="204" spans="1:7" ht="36" outlineLevel="4" x14ac:dyDescent="0.25">
      <c r="A204" s="19" t="s">
        <v>448</v>
      </c>
      <c r="B204" s="27" t="s">
        <v>450</v>
      </c>
      <c r="C204" s="28">
        <f>C205</f>
        <v>0</v>
      </c>
      <c r="D204" s="28">
        <f t="shared" ref="D204:F204" si="59">D205</f>
        <v>76876.11</v>
      </c>
      <c r="E204" s="28">
        <f t="shared" si="59"/>
        <v>76876.11</v>
      </c>
      <c r="F204" s="28">
        <f t="shared" si="59"/>
        <v>82049.289999999994</v>
      </c>
      <c r="G204" s="29">
        <f t="shared" si="58"/>
        <v>106.72924267369928</v>
      </c>
    </row>
    <row r="205" spans="1:7" ht="162" outlineLevel="7" x14ac:dyDescent="0.25">
      <c r="A205" s="19" t="s">
        <v>449</v>
      </c>
      <c r="B205" s="31" t="s">
        <v>451</v>
      </c>
      <c r="C205" s="28">
        <v>0</v>
      </c>
      <c r="D205" s="28">
        <v>76876.11</v>
      </c>
      <c r="E205" s="28">
        <v>76876.11</v>
      </c>
      <c r="F205" s="28">
        <v>82049.289999999994</v>
      </c>
      <c r="G205" s="29">
        <f t="shared" si="58"/>
        <v>106.72924267369928</v>
      </c>
    </row>
    <row r="206" spans="1:7" s="7" customFormat="1" ht="17.399999999999999" outlineLevel="1" x14ac:dyDescent="0.2">
      <c r="A206" s="24" t="s">
        <v>250</v>
      </c>
      <c r="B206" s="25" t="s">
        <v>251</v>
      </c>
      <c r="C206" s="26">
        <f>C207</f>
        <v>0</v>
      </c>
      <c r="D206" s="26">
        <f t="shared" ref="D206:F207" si="60">D207</f>
        <v>0</v>
      </c>
      <c r="E206" s="26">
        <f t="shared" si="60"/>
        <v>0</v>
      </c>
      <c r="F206" s="26">
        <f t="shared" si="60"/>
        <v>-4385.3</v>
      </c>
      <c r="G206" s="23">
        <v>0</v>
      </c>
    </row>
    <row r="207" spans="1:7" ht="18" outlineLevel="2" x14ac:dyDescent="0.25">
      <c r="A207" s="19" t="s">
        <v>252</v>
      </c>
      <c r="B207" s="27" t="s">
        <v>253</v>
      </c>
      <c r="C207" s="28">
        <f>C208</f>
        <v>0</v>
      </c>
      <c r="D207" s="28">
        <f t="shared" si="60"/>
        <v>0</v>
      </c>
      <c r="E207" s="28">
        <f t="shared" si="60"/>
        <v>0</v>
      </c>
      <c r="F207" s="28">
        <f t="shared" si="60"/>
        <v>-4385.3</v>
      </c>
      <c r="G207" s="29">
        <v>0</v>
      </c>
    </row>
    <row r="208" spans="1:7" ht="36" outlineLevel="3" x14ac:dyDescent="0.25">
      <c r="A208" s="19" t="s">
        <v>254</v>
      </c>
      <c r="B208" s="27" t="s">
        <v>255</v>
      </c>
      <c r="C208" s="28">
        <v>0</v>
      </c>
      <c r="D208" s="28">
        <v>0</v>
      </c>
      <c r="E208" s="28">
        <v>0</v>
      </c>
      <c r="F208" s="28">
        <v>-4385.3</v>
      </c>
      <c r="G208" s="29">
        <v>0</v>
      </c>
    </row>
    <row r="209" spans="1:8" ht="36" outlineLevel="7" x14ac:dyDescent="0.25">
      <c r="A209" s="19" t="s">
        <v>254</v>
      </c>
      <c r="B209" s="27" t="s">
        <v>255</v>
      </c>
      <c r="C209" s="28">
        <v>0</v>
      </c>
      <c r="D209" s="28">
        <v>0</v>
      </c>
      <c r="E209" s="28">
        <v>0</v>
      </c>
      <c r="F209" s="28">
        <v>-4385.3</v>
      </c>
      <c r="G209" s="29" t="e">
        <f t="shared" si="58"/>
        <v>#DIV/0!</v>
      </c>
    </row>
    <row r="210" spans="1:8" s="7" customFormat="1" ht="17.399999999999999" x14ac:dyDescent="0.2">
      <c r="A210" s="24" t="s">
        <v>256</v>
      </c>
      <c r="B210" s="25" t="s">
        <v>257</v>
      </c>
      <c r="C210" s="26">
        <f>C211+C334+C340+C346</f>
        <v>379453886.82999998</v>
      </c>
      <c r="D210" s="26">
        <f>D211+D334+D340+D346</f>
        <v>436802677.25999999</v>
      </c>
      <c r="E210" s="26">
        <f t="shared" ref="E210:F210" si="61">E211+E334+E340+E346</f>
        <v>436802677.25999999</v>
      </c>
      <c r="F210" s="26">
        <f t="shared" si="61"/>
        <v>416554139.59999996</v>
      </c>
      <c r="G210" s="23">
        <f t="shared" si="58"/>
        <v>95.364374186757246</v>
      </c>
    </row>
    <row r="211" spans="1:8" s="7" customFormat="1" ht="69.599999999999994" outlineLevel="1" x14ac:dyDescent="0.2">
      <c r="A211" s="24" t="s">
        <v>258</v>
      </c>
      <c r="B211" s="25" t="s">
        <v>259</v>
      </c>
      <c r="C211" s="26">
        <f>C212+C223+C273+C314</f>
        <v>379131400</v>
      </c>
      <c r="D211" s="26">
        <f>D212+D223+D273+D314</f>
        <v>436310190.43000001</v>
      </c>
      <c r="E211" s="26">
        <f t="shared" ref="E211:F211" si="62">E212+E223+E273+E314</f>
        <v>436310190.43000001</v>
      </c>
      <c r="F211" s="26">
        <f t="shared" si="62"/>
        <v>418827143.08999997</v>
      </c>
      <c r="G211" s="23">
        <f t="shared" si="58"/>
        <v>95.992977536745173</v>
      </c>
    </row>
    <row r="212" spans="1:8" ht="36" outlineLevel="2" x14ac:dyDescent="0.25">
      <c r="A212" s="19" t="s">
        <v>260</v>
      </c>
      <c r="B212" s="27" t="s">
        <v>261</v>
      </c>
      <c r="C212" s="28">
        <f>C213+C218</f>
        <v>131975200</v>
      </c>
      <c r="D212" s="28">
        <f>D213+D218+D216</f>
        <v>139226136.02000001</v>
      </c>
      <c r="E212" s="28">
        <f t="shared" ref="E212:F212" si="63">E213+E218+E216</f>
        <v>139226136.02000001</v>
      </c>
      <c r="F212" s="28">
        <f t="shared" si="63"/>
        <v>139226136.02000001</v>
      </c>
      <c r="G212" s="29">
        <f t="shared" si="58"/>
        <v>100</v>
      </c>
    </row>
    <row r="213" spans="1:8" ht="36" outlineLevel="3" x14ac:dyDescent="0.25">
      <c r="A213" s="19" t="s">
        <v>262</v>
      </c>
      <c r="B213" s="27" t="s">
        <v>263</v>
      </c>
      <c r="C213" s="28">
        <f>C214</f>
        <v>129290400</v>
      </c>
      <c r="D213" s="28">
        <f>D214</f>
        <v>129290400</v>
      </c>
      <c r="E213" s="28">
        <f t="shared" ref="E213:F213" si="64">E214</f>
        <v>129290400</v>
      </c>
      <c r="F213" s="28">
        <f t="shared" si="64"/>
        <v>129290400</v>
      </c>
      <c r="G213" s="29">
        <f t="shared" si="58"/>
        <v>100</v>
      </c>
    </row>
    <row r="214" spans="1:8" ht="54" outlineLevel="4" x14ac:dyDescent="0.25">
      <c r="A214" s="19" t="s">
        <v>264</v>
      </c>
      <c r="B214" s="27" t="s">
        <v>265</v>
      </c>
      <c r="C214" s="28">
        <v>129290400</v>
      </c>
      <c r="D214" s="28">
        <v>129290400</v>
      </c>
      <c r="E214" s="28">
        <v>129290400</v>
      </c>
      <c r="F214" s="28">
        <v>129290400</v>
      </c>
      <c r="G214" s="29">
        <f t="shared" si="58"/>
        <v>100</v>
      </c>
    </row>
    <row r="215" spans="1:8" ht="54" outlineLevel="7" x14ac:dyDescent="0.25">
      <c r="A215" s="19" t="s">
        <v>264</v>
      </c>
      <c r="B215" s="27" t="s">
        <v>265</v>
      </c>
      <c r="C215" s="28">
        <v>129290400</v>
      </c>
      <c r="D215" s="28">
        <v>129290400</v>
      </c>
      <c r="E215" s="28">
        <v>31030000</v>
      </c>
      <c r="F215" s="28">
        <v>31030000</v>
      </c>
      <c r="G215" s="29">
        <f t="shared" si="58"/>
        <v>100</v>
      </c>
    </row>
    <row r="216" spans="1:8" ht="54" outlineLevel="7" x14ac:dyDescent="0.25">
      <c r="A216" s="19" t="s">
        <v>476</v>
      </c>
      <c r="B216" s="27" t="s">
        <v>483</v>
      </c>
      <c r="C216" s="28">
        <v>0</v>
      </c>
      <c r="D216" s="28">
        <f>D217</f>
        <v>647178</v>
      </c>
      <c r="E216" s="28">
        <f t="shared" ref="E216:F216" si="65">E217</f>
        <v>647178</v>
      </c>
      <c r="F216" s="28">
        <f t="shared" si="65"/>
        <v>647178</v>
      </c>
      <c r="G216" s="29">
        <f t="shared" si="58"/>
        <v>100</v>
      </c>
    </row>
    <row r="217" spans="1:8" ht="72" outlineLevel="7" x14ac:dyDescent="0.25">
      <c r="A217" s="19" t="s">
        <v>477</v>
      </c>
      <c r="B217" s="27" t="s">
        <v>491</v>
      </c>
      <c r="C217" s="28">
        <v>0</v>
      </c>
      <c r="D217" s="28">
        <v>647178</v>
      </c>
      <c r="E217" s="28">
        <v>647178</v>
      </c>
      <c r="F217" s="28">
        <v>647178</v>
      </c>
      <c r="G217" s="29">
        <f t="shared" si="58"/>
        <v>100</v>
      </c>
    </row>
    <row r="218" spans="1:8" ht="18" outlineLevel="3" x14ac:dyDescent="0.25">
      <c r="A218" s="19" t="s">
        <v>266</v>
      </c>
      <c r="B218" s="27" t="s">
        <v>267</v>
      </c>
      <c r="C218" s="28">
        <f>C219</f>
        <v>2684800</v>
      </c>
      <c r="D218" s="28">
        <f t="shared" ref="D218:F218" si="66">D219</f>
        <v>9288558.0199999996</v>
      </c>
      <c r="E218" s="28">
        <f t="shared" si="66"/>
        <v>9288558.0199999996</v>
      </c>
      <c r="F218" s="28">
        <f t="shared" si="66"/>
        <v>9288558.0199999996</v>
      </c>
      <c r="G218" s="29">
        <f t="shared" si="58"/>
        <v>100</v>
      </c>
    </row>
    <row r="219" spans="1:8" ht="36" outlineLevel="4" x14ac:dyDescent="0.25">
      <c r="A219" s="19" t="s">
        <v>268</v>
      </c>
      <c r="B219" s="27" t="s">
        <v>269</v>
      </c>
      <c r="C219" s="28">
        <f>C220+C221+C222</f>
        <v>2684800</v>
      </c>
      <c r="D219" s="28">
        <f>D220+D221+D222</f>
        <v>9288558.0199999996</v>
      </c>
      <c r="E219" s="28">
        <f t="shared" ref="E219:F219" si="67">E220+E221+E222</f>
        <v>9288558.0199999996</v>
      </c>
      <c r="F219" s="28">
        <f t="shared" si="67"/>
        <v>9288558.0199999996</v>
      </c>
      <c r="G219" s="29">
        <f t="shared" si="58"/>
        <v>100</v>
      </c>
    </row>
    <row r="220" spans="1:8" ht="54" outlineLevel="4" x14ac:dyDescent="0.25">
      <c r="A220" s="19"/>
      <c r="B220" s="27" t="s">
        <v>402</v>
      </c>
      <c r="C220" s="28">
        <v>2684800</v>
      </c>
      <c r="D220" s="28">
        <v>2684800</v>
      </c>
      <c r="E220" s="28">
        <v>2684800</v>
      </c>
      <c r="F220" s="28">
        <v>2684800</v>
      </c>
      <c r="G220" s="29">
        <f t="shared" si="58"/>
        <v>100</v>
      </c>
    </row>
    <row r="221" spans="1:8" ht="72" outlineLevel="4" x14ac:dyDescent="0.25">
      <c r="A221" s="19"/>
      <c r="B221" s="27" t="s">
        <v>403</v>
      </c>
      <c r="C221" s="28">
        <v>0</v>
      </c>
      <c r="D221" s="28">
        <v>5853500</v>
      </c>
      <c r="E221" s="28">
        <v>5853500</v>
      </c>
      <c r="F221" s="28">
        <v>5853500</v>
      </c>
      <c r="G221" s="29">
        <f t="shared" si="58"/>
        <v>100</v>
      </c>
    </row>
    <row r="222" spans="1:8" ht="54" outlineLevel="7" x14ac:dyDescent="0.25">
      <c r="A222" s="19"/>
      <c r="B222" s="27" t="s">
        <v>404</v>
      </c>
      <c r="C222" s="28">
        <v>0</v>
      </c>
      <c r="D222" s="28">
        <v>750258.02</v>
      </c>
      <c r="E222" s="28">
        <v>750258.02</v>
      </c>
      <c r="F222" s="28">
        <v>750258.02</v>
      </c>
      <c r="G222" s="29">
        <f t="shared" si="58"/>
        <v>100</v>
      </c>
    </row>
    <row r="223" spans="1:8" ht="54" outlineLevel="2" x14ac:dyDescent="0.25">
      <c r="A223" s="19" t="s">
        <v>270</v>
      </c>
      <c r="B223" s="27" t="s">
        <v>271</v>
      </c>
      <c r="C223" s="28">
        <f>C224+C230+C233+C236+C239+C244+C247+C253+C256+C259</f>
        <v>86373300</v>
      </c>
      <c r="D223" s="28">
        <f t="shared" ref="D223:F223" si="68">D224+D230+D233+D236+D239+D244+D247+D253+D256+D259</f>
        <v>102088931.26000002</v>
      </c>
      <c r="E223" s="28">
        <f t="shared" si="68"/>
        <v>102088931.26000002</v>
      </c>
      <c r="F223" s="28">
        <f t="shared" si="68"/>
        <v>90582626.019999996</v>
      </c>
      <c r="G223" s="29">
        <f t="shared" si="58"/>
        <v>88.729135374435671</v>
      </c>
      <c r="H223" s="6"/>
    </row>
    <row r="224" spans="1:8" ht="54" outlineLevel="2" x14ac:dyDescent="0.25">
      <c r="A224" s="33" t="s">
        <v>423</v>
      </c>
      <c r="B224" s="34" t="s">
        <v>297</v>
      </c>
      <c r="C224" s="35">
        <f>C225</f>
        <v>6642700</v>
      </c>
      <c r="D224" s="35">
        <f t="shared" ref="D224:F224" si="69">D225</f>
        <v>6498839.8499999996</v>
      </c>
      <c r="E224" s="35">
        <f t="shared" si="69"/>
        <v>6498839.8499999996</v>
      </c>
      <c r="F224" s="35">
        <f t="shared" si="69"/>
        <v>6397353.3499999996</v>
      </c>
      <c r="G224" s="29">
        <f t="shared" si="58"/>
        <v>98.438390507499591</v>
      </c>
      <c r="H224" s="6"/>
    </row>
    <row r="225" spans="1:8" ht="54" outlineLevel="2" x14ac:dyDescent="0.25">
      <c r="A225" s="33" t="s">
        <v>424</v>
      </c>
      <c r="B225" s="34" t="s">
        <v>299</v>
      </c>
      <c r="C225" s="35">
        <f>C226</f>
        <v>6642700</v>
      </c>
      <c r="D225" s="35">
        <f>D226+D227+D228+D229</f>
        <v>6498839.8499999996</v>
      </c>
      <c r="E225" s="35">
        <f t="shared" ref="E225:F225" si="70">E226+E227+E228+E229</f>
        <v>6498839.8499999996</v>
      </c>
      <c r="F225" s="35">
        <f t="shared" si="70"/>
        <v>6397353.3499999996</v>
      </c>
      <c r="G225" s="29">
        <f t="shared" si="58"/>
        <v>98.438390507499591</v>
      </c>
      <c r="H225" s="6"/>
    </row>
    <row r="226" spans="1:8" ht="90" outlineLevel="2" x14ac:dyDescent="0.25">
      <c r="A226" s="33"/>
      <c r="B226" s="34" t="s">
        <v>422</v>
      </c>
      <c r="C226" s="35">
        <v>6642700</v>
      </c>
      <c r="D226" s="28">
        <v>0</v>
      </c>
      <c r="E226" s="28">
        <v>0</v>
      </c>
      <c r="F226" s="28">
        <v>0</v>
      </c>
      <c r="G226" s="29">
        <v>0</v>
      </c>
      <c r="H226" s="6"/>
    </row>
    <row r="227" spans="1:8" ht="126" outlineLevel="2" x14ac:dyDescent="0.25">
      <c r="A227" s="33"/>
      <c r="B227" s="34" t="s">
        <v>452</v>
      </c>
      <c r="C227" s="35">
        <v>0</v>
      </c>
      <c r="D227" s="28">
        <v>276569.84999999998</v>
      </c>
      <c r="E227" s="28">
        <v>276569.84999999998</v>
      </c>
      <c r="F227" s="28">
        <v>276569.84999999998</v>
      </c>
      <c r="G227" s="29">
        <f t="shared" si="58"/>
        <v>100</v>
      </c>
      <c r="H227" s="6"/>
    </row>
    <row r="228" spans="1:8" ht="108" outlineLevel="2" x14ac:dyDescent="0.35">
      <c r="A228" s="33"/>
      <c r="B228" s="36" t="s">
        <v>453</v>
      </c>
      <c r="C228" s="35">
        <v>0</v>
      </c>
      <c r="D228" s="28">
        <v>2086470</v>
      </c>
      <c r="E228" s="28">
        <v>2086470</v>
      </c>
      <c r="F228" s="28">
        <v>2086470</v>
      </c>
      <c r="G228" s="29">
        <f t="shared" si="58"/>
        <v>100</v>
      </c>
      <c r="H228" s="6"/>
    </row>
    <row r="229" spans="1:8" ht="36" outlineLevel="2" x14ac:dyDescent="0.25">
      <c r="A229" s="33"/>
      <c r="B229" s="27" t="s">
        <v>407</v>
      </c>
      <c r="C229" s="35">
        <v>0</v>
      </c>
      <c r="D229" s="28">
        <v>4135800</v>
      </c>
      <c r="E229" s="28">
        <v>4135800</v>
      </c>
      <c r="F229" s="28">
        <v>4034313.5</v>
      </c>
      <c r="G229" s="29">
        <f t="shared" si="58"/>
        <v>97.546145848445292</v>
      </c>
      <c r="H229" s="6"/>
    </row>
    <row r="230" spans="1:8" ht="54" outlineLevel="3" x14ac:dyDescent="0.25">
      <c r="A230" s="19" t="s">
        <v>272</v>
      </c>
      <c r="B230" s="27" t="s">
        <v>273</v>
      </c>
      <c r="C230" s="28">
        <f>C231</f>
        <v>1555500</v>
      </c>
      <c r="D230" s="28">
        <f t="shared" ref="D230:F230" si="71">D231</f>
        <v>1555549.56</v>
      </c>
      <c r="E230" s="28">
        <f t="shared" si="71"/>
        <v>1555549.56</v>
      </c>
      <c r="F230" s="28">
        <f t="shared" si="71"/>
        <v>1555549.56</v>
      </c>
      <c r="G230" s="29">
        <f t="shared" si="58"/>
        <v>100</v>
      </c>
      <c r="H230" s="6"/>
    </row>
    <row r="231" spans="1:8" ht="72" outlineLevel="4" x14ac:dyDescent="0.25">
      <c r="A231" s="19" t="s">
        <v>274</v>
      </c>
      <c r="B231" s="27" t="s">
        <v>275</v>
      </c>
      <c r="C231" s="28">
        <v>1555500</v>
      </c>
      <c r="D231" s="28">
        <v>1555549.56</v>
      </c>
      <c r="E231" s="28">
        <v>1555549.56</v>
      </c>
      <c r="F231" s="28">
        <v>1555549.56</v>
      </c>
      <c r="G231" s="29">
        <f t="shared" si="58"/>
        <v>100</v>
      </c>
    </row>
    <row r="232" spans="1:8" ht="72" outlineLevel="7" x14ac:dyDescent="0.25">
      <c r="A232" s="19" t="s">
        <v>274</v>
      </c>
      <c r="B232" s="27" t="s">
        <v>275</v>
      </c>
      <c r="C232" s="28">
        <v>1555500</v>
      </c>
      <c r="D232" s="28">
        <v>1555549.56</v>
      </c>
      <c r="E232" s="28">
        <v>0</v>
      </c>
      <c r="F232" s="28">
        <v>0</v>
      </c>
      <c r="G232" s="29" t="e">
        <f t="shared" si="58"/>
        <v>#DIV/0!</v>
      </c>
    </row>
    <row r="233" spans="1:8" ht="90" outlineLevel="3" x14ac:dyDescent="0.25">
      <c r="A233" s="19" t="s">
        <v>276</v>
      </c>
      <c r="B233" s="27" t="s">
        <v>277</v>
      </c>
      <c r="C233" s="28">
        <f>C234</f>
        <v>0</v>
      </c>
      <c r="D233" s="28">
        <f t="shared" ref="D233:F233" si="72">D234</f>
        <v>1568750</v>
      </c>
      <c r="E233" s="28">
        <f t="shared" si="72"/>
        <v>1568750</v>
      </c>
      <c r="F233" s="28">
        <f t="shared" si="72"/>
        <v>1418801.95</v>
      </c>
      <c r="G233" s="29">
        <f t="shared" si="58"/>
        <v>90.44155856573704</v>
      </c>
    </row>
    <row r="234" spans="1:8" ht="90" outlineLevel="4" x14ac:dyDescent="0.25">
      <c r="A234" s="19" t="s">
        <v>278</v>
      </c>
      <c r="B234" s="27" t="s">
        <v>279</v>
      </c>
      <c r="C234" s="28">
        <v>0</v>
      </c>
      <c r="D234" s="28">
        <v>1568750</v>
      </c>
      <c r="E234" s="28">
        <v>1568750</v>
      </c>
      <c r="F234" s="28">
        <v>1418801.95</v>
      </c>
      <c r="G234" s="29">
        <f t="shared" si="58"/>
        <v>90.44155856573704</v>
      </c>
    </row>
    <row r="235" spans="1:8" ht="90" outlineLevel="7" x14ac:dyDescent="0.25">
      <c r="A235" s="19" t="s">
        <v>278</v>
      </c>
      <c r="B235" s="27" t="s">
        <v>279</v>
      </c>
      <c r="C235" s="28">
        <v>0</v>
      </c>
      <c r="D235" s="28">
        <v>1568750</v>
      </c>
      <c r="E235" s="28">
        <v>0</v>
      </c>
      <c r="F235" s="28">
        <v>0</v>
      </c>
      <c r="G235" s="29" t="e">
        <f t="shared" si="58"/>
        <v>#DIV/0!</v>
      </c>
    </row>
    <row r="236" spans="1:8" ht="54" outlineLevel="3" x14ac:dyDescent="0.25">
      <c r="A236" s="19" t="s">
        <v>280</v>
      </c>
      <c r="B236" s="27" t="s">
        <v>281</v>
      </c>
      <c r="C236" s="28">
        <f>C237</f>
        <v>0</v>
      </c>
      <c r="D236" s="28">
        <f t="shared" ref="D236:F236" si="73">D237</f>
        <v>896331</v>
      </c>
      <c r="E236" s="28">
        <f t="shared" si="73"/>
        <v>896331</v>
      </c>
      <c r="F236" s="28">
        <f t="shared" si="73"/>
        <v>896326.17</v>
      </c>
      <c r="G236" s="29">
        <f t="shared" si="58"/>
        <v>99.999461136566737</v>
      </c>
    </row>
    <row r="237" spans="1:8" ht="54" outlineLevel="4" x14ac:dyDescent="0.25">
      <c r="A237" s="19" t="s">
        <v>282</v>
      </c>
      <c r="B237" s="27" t="s">
        <v>283</v>
      </c>
      <c r="C237" s="28">
        <v>0</v>
      </c>
      <c r="D237" s="28">
        <v>896331</v>
      </c>
      <c r="E237" s="28">
        <v>896331</v>
      </c>
      <c r="F237" s="28">
        <v>896326.17</v>
      </c>
      <c r="G237" s="29">
        <f t="shared" si="58"/>
        <v>99.999461136566737</v>
      </c>
    </row>
    <row r="238" spans="1:8" ht="54" outlineLevel="7" x14ac:dyDescent="0.25">
      <c r="A238" s="19" t="s">
        <v>282</v>
      </c>
      <c r="B238" s="27" t="s">
        <v>283</v>
      </c>
      <c r="C238" s="28">
        <v>0</v>
      </c>
      <c r="D238" s="28">
        <v>1656951</v>
      </c>
      <c r="E238" s="28">
        <v>0</v>
      </c>
      <c r="F238" s="28">
        <v>0</v>
      </c>
      <c r="G238" s="29" t="e">
        <f t="shared" si="58"/>
        <v>#DIV/0!</v>
      </c>
    </row>
    <row r="239" spans="1:8" ht="36" outlineLevel="3" x14ac:dyDescent="0.25">
      <c r="A239" s="19" t="s">
        <v>284</v>
      </c>
      <c r="B239" s="27" t="s">
        <v>285</v>
      </c>
      <c r="C239" s="28">
        <f>C240</f>
        <v>0</v>
      </c>
      <c r="D239" s="28">
        <f t="shared" ref="D239:F239" si="74">D240</f>
        <v>250000</v>
      </c>
      <c r="E239" s="28">
        <f t="shared" si="74"/>
        <v>250000</v>
      </c>
      <c r="F239" s="28">
        <f t="shared" si="74"/>
        <v>250000</v>
      </c>
      <c r="G239" s="29">
        <f t="shared" si="58"/>
        <v>100</v>
      </c>
    </row>
    <row r="240" spans="1:8" ht="36" outlineLevel="4" x14ac:dyDescent="0.25">
      <c r="A240" s="19" t="s">
        <v>286</v>
      </c>
      <c r="B240" s="27" t="s">
        <v>287</v>
      </c>
      <c r="C240" s="28">
        <f>C242+C243</f>
        <v>0</v>
      </c>
      <c r="D240" s="28">
        <f t="shared" ref="D240:F240" si="75">D242+D243</f>
        <v>250000</v>
      </c>
      <c r="E240" s="28">
        <f t="shared" si="75"/>
        <v>250000</v>
      </c>
      <c r="F240" s="28">
        <f t="shared" si="75"/>
        <v>250000</v>
      </c>
      <c r="G240" s="29">
        <f t="shared" si="58"/>
        <v>100</v>
      </c>
    </row>
    <row r="241" spans="1:9" ht="36" outlineLevel="7" x14ac:dyDescent="0.25">
      <c r="A241" s="19" t="s">
        <v>286</v>
      </c>
      <c r="B241" s="27" t="s">
        <v>287</v>
      </c>
      <c r="C241" s="28">
        <v>0</v>
      </c>
      <c r="D241" s="28">
        <v>250000</v>
      </c>
      <c r="E241" s="28">
        <v>0</v>
      </c>
      <c r="F241" s="28">
        <v>0</v>
      </c>
      <c r="G241" s="29" t="e">
        <f t="shared" si="58"/>
        <v>#DIV/0!</v>
      </c>
    </row>
    <row r="242" spans="1:9" ht="72" outlineLevel="7" x14ac:dyDescent="0.25">
      <c r="A242" s="19"/>
      <c r="B242" s="27" t="s">
        <v>389</v>
      </c>
      <c r="C242" s="28">
        <v>0</v>
      </c>
      <c r="D242" s="28">
        <v>50000</v>
      </c>
      <c r="E242" s="28">
        <v>50000</v>
      </c>
      <c r="F242" s="28">
        <v>50000</v>
      </c>
      <c r="G242" s="29">
        <f t="shared" si="58"/>
        <v>100</v>
      </c>
    </row>
    <row r="243" spans="1:9" ht="72" outlineLevel="7" x14ac:dyDescent="0.25">
      <c r="A243" s="19"/>
      <c r="B243" s="27" t="s">
        <v>390</v>
      </c>
      <c r="C243" s="28">
        <v>0</v>
      </c>
      <c r="D243" s="28">
        <v>200000</v>
      </c>
      <c r="E243" s="28">
        <v>200000</v>
      </c>
      <c r="F243" s="28">
        <v>200000</v>
      </c>
      <c r="G243" s="29">
        <f t="shared" si="58"/>
        <v>100</v>
      </c>
    </row>
    <row r="244" spans="1:9" ht="54" outlineLevel="3" x14ac:dyDescent="0.25">
      <c r="A244" s="19" t="s">
        <v>288</v>
      </c>
      <c r="B244" s="27" t="s">
        <v>289</v>
      </c>
      <c r="C244" s="28">
        <f>C245</f>
        <v>3939000</v>
      </c>
      <c r="D244" s="28">
        <f t="shared" ref="D244:F244" si="76">D245</f>
        <v>3939008.55</v>
      </c>
      <c r="E244" s="28">
        <f t="shared" si="76"/>
        <v>3939008.55</v>
      </c>
      <c r="F244" s="28">
        <f t="shared" si="76"/>
        <v>3939008.34</v>
      </c>
      <c r="G244" s="29">
        <f t="shared" si="58"/>
        <v>99.999994668709206</v>
      </c>
    </row>
    <row r="245" spans="1:9" ht="54" outlineLevel="4" x14ac:dyDescent="0.25">
      <c r="A245" s="19" t="s">
        <v>290</v>
      </c>
      <c r="B245" s="27" t="s">
        <v>291</v>
      </c>
      <c r="C245" s="28">
        <v>3939000</v>
      </c>
      <c r="D245" s="28">
        <v>3939008.55</v>
      </c>
      <c r="E245" s="28">
        <v>3939008.55</v>
      </c>
      <c r="F245" s="28">
        <v>3939008.34</v>
      </c>
      <c r="G245" s="29">
        <f t="shared" si="58"/>
        <v>99.999994668709206</v>
      </c>
    </row>
    <row r="246" spans="1:9" ht="54" outlineLevel="7" x14ac:dyDescent="0.25">
      <c r="A246" s="19" t="s">
        <v>290</v>
      </c>
      <c r="B246" s="27" t="s">
        <v>291</v>
      </c>
      <c r="C246" s="28">
        <v>3939000</v>
      </c>
      <c r="D246" s="28">
        <v>3939008.53</v>
      </c>
      <c r="E246" s="28">
        <v>0</v>
      </c>
      <c r="F246" s="28">
        <v>0</v>
      </c>
      <c r="G246" s="29" t="e">
        <f t="shared" si="58"/>
        <v>#DIV/0!</v>
      </c>
    </row>
    <row r="247" spans="1:9" ht="36" outlineLevel="3" x14ac:dyDescent="0.25">
      <c r="A247" s="19" t="s">
        <v>292</v>
      </c>
      <c r="B247" s="27" t="s">
        <v>293</v>
      </c>
      <c r="C247" s="28">
        <f>C248</f>
        <v>10199400</v>
      </c>
      <c r="D247" s="28">
        <f>D248</f>
        <v>28216489.02</v>
      </c>
      <c r="E247" s="28">
        <f t="shared" ref="E247:F247" si="77">E248</f>
        <v>28216489.02</v>
      </c>
      <c r="F247" s="28">
        <f t="shared" si="77"/>
        <v>19854889.640000001</v>
      </c>
      <c r="G247" s="29">
        <f t="shared" si="58"/>
        <v>70.366265717633212</v>
      </c>
    </row>
    <row r="248" spans="1:9" ht="54" outlineLevel="4" x14ac:dyDescent="0.25">
      <c r="A248" s="19" t="s">
        <v>294</v>
      </c>
      <c r="B248" s="27" t="s">
        <v>295</v>
      </c>
      <c r="C248" s="28">
        <f>C250+C251</f>
        <v>10199400</v>
      </c>
      <c r="D248" s="28">
        <f>D250+D251+D252</f>
        <v>28216489.02</v>
      </c>
      <c r="E248" s="28">
        <f t="shared" ref="E248:F248" si="78">E250+E251+E252</f>
        <v>28216489.02</v>
      </c>
      <c r="F248" s="28">
        <f t="shared" si="78"/>
        <v>19854889.640000001</v>
      </c>
      <c r="G248" s="29">
        <f t="shared" si="58"/>
        <v>70.366265717633212</v>
      </c>
      <c r="I248" s="8"/>
    </row>
    <row r="249" spans="1:9" ht="72" outlineLevel="7" x14ac:dyDescent="0.25">
      <c r="A249" s="19" t="s">
        <v>294</v>
      </c>
      <c r="B249" s="27" t="s">
        <v>295</v>
      </c>
      <c r="C249" s="28">
        <v>10199400</v>
      </c>
      <c r="D249" s="28">
        <v>10199431.720000001</v>
      </c>
      <c r="E249" s="28">
        <v>0</v>
      </c>
      <c r="F249" s="28">
        <v>0</v>
      </c>
      <c r="G249" s="29" t="e">
        <f t="shared" si="58"/>
        <v>#DIV/0!</v>
      </c>
      <c r="I249" s="8" t="s">
        <v>391</v>
      </c>
    </row>
    <row r="250" spans="1:9" ht="54" outlineLevel="7" x14ac:dyDescent="0.25">
      <c r="A250" s="19"/>
      <c r="B250" s="27" t="s">
        <v>405</v>
      </c>
      <c r="C250" s="28">
        <v>8438900</v>
      </c>
      <c r="D250" s="28">
        <v>8438899.6099999994</v>
      </c>
      <c r="E250" s="28">
        <v>8438899.6099999994</v>
      </c>
      <c r="F250" s="28">
        <v>7523054.75</v>
      </c>
      <c r="G250" s="29">
        <f t="shared" si="58"/>
        <v>89.147342635588018</v>
      </c>
      <c r="I250" s="8"/>
    </row>
    <row r="251" spans="1:9" ht="54" outlineLevel="7" x14ac:dyDescent="0.25">
      <c r="A251" s="19"/>
      <c r="B251" s="27" t="s">
        <v>406</v>
      </c>
      <c r="C251" s="28">
        <v>1760500</v>
      </c>
      <c r="D251" s="28">
        <v>2049811.93</v>
      </c>
      <c r="E251" s="28">
        <v>2049811.93</v>
      </c>
      <c r="F251" s="28">
        <v>2049811.93</v>
      </c>
      <c r="G251" s="29">
        <f t="shared" si="58"/>
        <v>100</v>
      </c>
      <c r="I251" s="8"/>
    </row>
    <row r="252" spans="1:9" ht="126" outlineLevel="7" x14ac:dyDescent="0.25">
      <c r="A252" s="19"/>
      <c r="B252" s="27" t="s">
        <v>484</v>
      </c>
      <c r="C252" s="28">
        <v>0</v>
      </c>
      <c r="D252" s="28">
        <v>17727777.48</v>
      </c>
      <c r="E252" s="28">
        <v>17727777.48</v>
      </c>
      <c r="F252" s="28">
        <v>10282022.960000001</v>
      </c>
      <c r="G252" s="29">
        <f t="shared" si="58"/>
        <v>57.999503725720281</v>
      </c>
      <c r="I252" s="8"/>
    </row>
    <row r="253" spans="1:9" ht="54" outlineLevel="3" x14ac:dyDescent="0.25">
      <c r="A253" s="19" t="s">
        <v>296</v>
      </c>
      <c r="B253" s="27" t="s">
        <v>297</v>
      </c>
      <c r="C253" s="28">
        <f>C254</f>
        <v>4135800</v>
      </c>
      <c r="D253" s="28">
        <f t="shared" ref="D253:F253" si="79">D254</f>
        <v>0</v>
      </c>
      <c r="E253" s="28">
        <f t="shared" si="79"/>
        <v>0</v>
      </c>
      <c r="F253" s="28">
        <f t="shared" si="79"/>
        <v>0</v>
      </c>
      <c r="G253" s="29">
        <v>0</v>
      </c>
      <c r="I253" s="8"/>
    </row>
    <row r="254" spans="1:9" ht="54" outlineLevel="4" x14ac:dyDescent="0.25">
      <c r="A254" s="19" t="s">
        <v>298</v>
      </c>
      <c r="B254" s="27" t="s">
        <v>299</v>
      </c>
      <c r="C254" s="28">
        <f>C255</f>
        <v>4135800</v>
      </c>
      <c r="D254" s="28">
        <f t="shared" ref="D254:F254" si="80">D255</f>
        <v>0</v>
      </c>
      <c r="E254" s="28">
        <f t="shared" si="80"/>
        <v>0</v>
      </c>
      <c r="F254" s="28">
        <f t="shared" si="80"/>
        <v>0</v>
      </c>
      <c r="G254" s="29">
        <v>0</v>
      </c>
    </row>
    <row r="255" spans="1:9" ht="36" outlineLevel="7" x14ac:dyDescent="0.25">
      <c r="A255" s="19"/>
      <c r="B255" s="27" t="s">
        <v>407</v>
      </c>
      <c r="C255" s="28">
        <v>4135800</v>
      </c>
      <c r="D255" s="28">
        <v>0</v>
      </c>
      <c r="E255" s="28">
        <v>0</v>
      </c>
      <c r="F255" s="28">
        <v>0</v>
      </c>
      <c r="G255" s="29">
        <v>0</v>
      </c>
    </row>
    <row r="256" spans="1:9" ht="90" outlineLevel="3" x14ac:dyDescent="0.25">
      <c r="A256" s="19" t="s">
        <v>300</v>
      </c>
      <c r="B256" s="27" t="s">
        <v>301</v>
      </c>
      <c r="C256" s="28">
        <f>C257</f>
        <v>17727800</v>
      </c>
      <c r="D256" s="28">
        <f t="shared" ref="D256:F256" si="81">D257</f>
        <v>0</v>
      </c>
      <c r="E256" s="28">
        <f t="shared" si="81"/>
        <v>0</v>
      </c>
      <c r="F256" s="28">
        <f t="shared" si="81"/>
        <v>0</v>
      </c>
      <c r="G256" s="29">
        <v>0</v>
      </c>
    </row>
    <row r="257" spans="1:7" ht="90" outlineLevel="4" x14ac:dyDescent="0.25">
      <c r="A257" s="19" t="s">
        <v>302</v>
      </c>
      <c r="B257" s="27" t="s">
        <v>303</v>
      </c>
      <c r="C257" s="28">
        <f>C258</f>
        <v>17727800</v>
      </c>
      <c r="D257" s="28">
        <f t="shared" ref="D257:F257" si="82">D258</f>
        <v>0</v>
      </c>
      <c r="E257" s="28">
        <f t="shared" si="82"/>
        <v>0</v>
      </c>
      <c r="F257" s="28">
        <f t="shared" si="82"/>
        <v>0</v>
      </c>
      <c r="G257" s="29">
        <v>0</v>
      </c>
    </row>
    <row r="258" spans="1:7" ht="126" outlineLevel="7" x14ac:dyDescent="0.25">
      <c r="A258" s="19"/>
      <c r="B258" s="27" t="s">
        <v>408</v>
      </c>
      <c r="C258" s="28">
        <v>17727800</v>
      </c>
      <c r="D258" s="28">
        <v>0</v>
      </c>
      <c r="E258" s="28">
        <v>0</v>
      </c>
      <c r="F258" s="28">
        <v>0</v>
      </c>
      <c r="G258" s="29">
        <v>0</v>
      </c>
    </row>
    <row r="259" spans="1:7" ht="18" outlineLevel="3" x14ac:dyDescent="0.25">
      <c r="A259" s="19" t="s">
        <v>304</v>
      </c>
      <c r="B259" s="27" t="s">
        <v>305</v>
      </c>
      <c r="C259" s="28">
        <f>C260</f>
        <v>42173100</v>
      </c>
      <c r="D259" s="28">
        <f>D260</f>
        <v>59163963.280000009</v>
      </c>
      <c r="E259" s="28">
        <f t="shared" ref="E259:F259" si="83">E260</f>
        <v>59163963.280000009</v>
      </c>
      <c r="F259" s="28">
        <f t="shared" si="83"/>
        <v>56270697.009999998</v>
      </c>
      <c r="G259" s="29">
        <f>F259/E259*100</f>
        <v>95.10974906074614</v>
      </c>
    </row>
    <row r="260" spans="1:7" ht="36" outlineLevel="4" x14ac:dyDescent="0.25">
      <c r="A260" s="19" t="s">
        <v>306</v>
      </c>
      <c r="B260" s="27" t="s">
        <v>307</v>
      </c>
      <c r="C260" s="28">
        <f>C262+C263+C264+C265+C266+C267+C268+C269+C270+C271</f>
        <v>42173100</v>
      </c>
      <c r="D260" s="28">
        <f>D262+D263+D264+D265+D266+D267+D268+D269+D270+D271+D272</f>
        <v>59163963.280000009</v>
      </c>
      <c r="E260" s="28">
        <f t="shared" ref="E260:F260" si="84">E262+E263+E264+E265+E266+E267+E268+E269+E270+E271+E272</f>
        <v>59163963.280000009</v>
      </c>
      <c r="F260" s="28">
        <f t="shared" si="84"/>
        <v>56270697.009999998</v>
      </c>
      <c r="G260" s="29">
        <f t="shared" si="58"/>
        <v>95.10974906074614</v>
      </c>
    </row>
    <row r="261" spans="1:7" ht="36" outlineLevel="7" x14ac:dyDescent="0.25">
      <c r="A261" s="19" t="s">
        <v>306</v>
      </c>
      <c r="B261" s="27" t="s">
        <v>307</v>
      </c>
      <c r="C261" s="28">
        <v>48815800</v>
      </c>
      <c r="D261" s="28">
        <v>60795666.130000003</v>
      </c>
      <c r="E261" s="28">
        <v>0</v>
      </c>
      <c r="F261" s="28">
        <v>0</v>
      </c>
      <c r="G261" s="29" t="e">
        <f t="shared" si="58"/>
        <v>#DIV/0!</v>
      </c>
    </row>
    <row r="262" spans="1:7" ht="54" outlineLevel="7" x14ac:dyDescent="0.25">
      <c r="A262" s="19"/>
      <c r="B262" s="27" t="s">
        <v>392</v>
      </c>
      <c r="C262" s="28">
        <v>76900</v>
      </c>
      <c r="D262" s="28">
        <v>76900</v>
      </c>
      <c r="E262" s="28">
        <v>76900</v>
      </c>
      <c r="F262" s="28">
        <v>76900</v>
      </c>
      <c r="G262" s="29">
        <f t="shared" si="58"/>
        <v>100</v>
      </c>
    </row>
    <row r="263" spans="1:7" ht="36" outlineLevel="7" x14ac:dyDescent="0.25">
      <c r="A263" s="19"/>
      <c r="B263" s="27" t="s">
        <v>393</v>
      </c>
      <c r="C263" s="28">
        <v>0</v>
      </c>
      <c r="D263" s="28">
        <v>6000000</v>
      </c>
      <c r="E263" s="28">
        <v>6000000</v>
      </c>
      <c r="F263" s="28">
        <v>5775432.1100000003</v>
      </c>
      <c r="G263" s="29">
        <f t="shared" si="58"/>
        <v>96.25720183333334</v>
      </c>
    </row>
    <row r="264" spans="1:7" ht="36" outlineLevel="7" x14ac:dyDescent="0.25">
      <c r="A264" s="19"/>
      <c r="B264" s="27" t="s">
        <v>394</v>
      </c>
      <c r="C264" s="28">
        <v>70400</v>
      </c>
      <c r="D264" s="28">
        <v>70400</v>
      </c>
      <c r="E264" s="28">
        <v>70400</v>
      </c>
      <c r="F264" s="28">
        <v>70400</v>
      </c>
      <c r="G264" s="29">
        <f t="shared" si="58"/>
        <v>100</v>
      </c>
    </row>
    <row r="265" spans="1:7" ht="54" outlineLevel="7" x14ac:dyDescent="0.25">
      <c r="A265" s="19"/>
      <c r="B265" s="27" t="s">
        <v>395</v>
      </c>
      <c r="C265" s="28">
        <v>32025800</v>
      </c>
      <c r="D265" s="28">
        <v>33026920.09</v>
      </c>
      <c r="E265" s="28">
        <v>33026920.09</v>
      </c>
      <c r="F265" s="28">
        <v>32392564.850000001</v>
      </c>
      <c r="G265" s="29">
        <f t="shared" si="58"/>
        <v>98.079278242502326</v>
      </c>
    </row>
    <row r="266" spans="1:7" ht="90" outlineLevel="7" x14ac:dyDescent="0.25">
      <c r="A266" s="19"/>
      <c r="B266" s="27" t="s">
        <v>396</v>
      </c>
      <c r="C266" s="28">
        <v>0</v>
      </c>
      <c r="D266" s="28">
        <v>7117289.2300000004</v>
      </c>
      <c r="E266" s="28">
        <v>7117289.2300000004</v>
      </c>
      <c r="F266" s="28">
        <v>6362083.29</v>
      </c>
      <c r="G266" s="29">
        <f t="shared" ref="G266:G329" si="85">F266/E266*100</f>
        <v>89.38913516656396</v>
      </c>
    </row>
    <row r="267" spans="1:7" ht="36" outlineLevel="7" x14ac:dyDescent="0.25">
      <c r="A267" s="19"/>
      <c r="B267" s="27" t="s">
        <v>397</v>
      </c>
      <c r="C267" s="28">
        <v>0</v>
      </c>
      <c r="D267" s="28">
        <v>2648786.7599999998</v>
      </c>
      <c r="E267" s="28">
        <v>2648786.7599999998</v>
      </c>
      <c r="F267" s="28">
        <v>2648786.7599999998</v>
      </c>
      <c r="G267" s="29">
        <f t="shared" si="85"/>
        <v>100</v>
      </c>
    </row>
    <row r="268" spans="1:7" ht="54" outlineLevel="7" x14ac:dyDescent="0.25">
      <c r="A268" s="19"/>
      <c r="B268" s="27" t="s">
        <v>398</v>
      </c>
      <c r="C268" s="28">
        <v>10000000</v>
      </c>
      <c r="D268" s="28">
        <v>7913530</v>
      </c>
      <c r="E268" s="28">
        <v>7913530</v>
      </c>
      <c r="F268" s="28">
        <v>7913530</v>
      </c>
      <c r="G268" s="29">
        <f t="shared" si="85"/>
        <v>100</v>
      </c>
    </row>
    <row r="269" spans="1:7" ht="36" outlineLevel="7" x14ac:dyDescent="0.25">
      <c r="A269" s="19"/>
      <c r="B269" s="27" t="s">
        <v>399</v>
      </c>
      <c r="C269" s="28">
        <v>0</v>
      </c>
      <c r="D269" s="28">
        <v>180000</v>
      </c>
      <c r="E269" s="28">
        <v>180000</v>
      </c>
      <c r="F269" s="28">
        <v>180000</v>
      </c>
      <c r="G269" s="29">
        <f t="shared" si="85"/>
        <v>100</v>
      </c>
    </row>
    <row r="270" spans="1:7" ht="54" outlineLevel="7" x14ac:dyDescent="0.25">
      <c r="A270" s="19"/>
      <c r="B270" s="27" t="s">
        <v>400</v>
      </c>
      <c r="C270" s="28">
        <v>0</v>
      </c>
      <c r="D270" s="28">
        <v>1279137.2</v>
      </c>
      <c r="E270" s="28">
        <v>1279137.2</v>
      </c>
      <c r="F270" s="28">
        <v>0</v>
      </c>
      <c r="G270" s="29">
        <f t="shared" si="85"/>
        <v>0</v>
      </c>
    </row>
    <row r="271" spans="1:7" ht="90" outlineLevel="7" x14ac:dyDescent="0.25">
      <c r="A271" s="19"/>
      <c r="B271" s="27" t="s">
        <v>454</v>
      </c>
      <c r="C271" s="28">
        <v>0</v>
      </c>
      <c r="D271" s="28">
        <v>207500</v>
      </c>
      <c r="E271" s="28">
        <v>207500</v>
      </c>
      <c r="F271" s="28">
        <v>207500</v>
      </c>
      <c r="G271" s="29">
        <f t="shared" si="85"/>
        <v>100</v>
      </c>
    </row>
    <row r="272" spans="1:7" ht="54" outlineLevel="7" x14ac:dyDescent="0.25">
      <c r="A272" s="19"/>
      <c r="B272" s="27" t="s">
        <v>462</v>
      </c>
      <c r="C272" s="28">
        <v>0</v>
      </c>
      <c r="D272" s="28">
        <v>643500</v>
      </c>
      <c r="E272" s="28">
        <v>643500</v>
      </c>
      <c r="F272" s="28">
        <v>643500</v>
      </c>
      <c r="G272" s="29">
        <f t="shared" si="85"/>
        <v>100</v>
      </c>
    </row>
    <row r="273" spans="1:8" ht="36" outlineLevel="2" x14ac:dyDescent="0.25">
      <c r="A273" s="19" t="s">
        <v>308</v>
      </c>
      <c r="B273" s="27" t="s">
        <v>309</v>
      </c>
      <c r="C273" s="28">
        <f>C274+C291+C294+C297+C300+C303+C306+C309</f>
        <v>149889100</v>
      </c>
      <c r="D273" s="28">
        <f>D274+D291+D294+D297+D300+D303+D306+D309</f>
        <v>163900518.97</v>
      </c>
      <c r="E273" s="28">
        <f t="shared" ref="E273:F273" si="86">E274+E291+E294+E297+E300+E303+E306+E309</f>
        <v>163900518.97</v>
      </c>
      <c r="F273" s="28">
        <f t="shared" si="86"/>
        <v>163248885.59999999</v>
      </c>
      <c r="G273" s="29">
        <f t="shared" si="85"/>
        <v>99.602421411417694</v>
      </c>
      <c r="H273" s="6"/>
    </row>
    <row r="274" spans="1:8" ht="54" outlineLevel="3" x14ac:dyDescent="0.25">
      <c r="A274" s="19" t="s">
        <v>310</v>
      </c>
      <c r="B274" s="27" t="s">
        <v>311</v>
      </c>
      <c r="C274" s="28">
        <f>C275</f>
        <v>133873600</v>
      </c>
      <c r="D274" s="28">
        <f t="shared" ref="D274:F274" si="87">D275</f>
        <v>147832513</v>
      </c>
      <c r="E274" s="28">
        <f t="shared" si="87"/>
        <v>147832513</v>
      </c>
      <c r="F274" s="28">
        <f t="shared" si="87"/>
        <v>147181099.63</v>
      </c>
      <c r="G274" s="29">
        <f t="shared" si="85"/>
        <v>99.559357169285207</v>
      </c>
      <c r="H274" s="6"/>
    </row>
    <row r="275" spans="1:8" ht="54" outlineLevel="4" x14ac:dyDescent="0.25">
      <c r="A275" s="19" t="s">
        <v>312</v>
      </c>
      <c r="B275" s="27" t="s">
        <v>313</v>
      </c>
      <c r="C275" s="28">
        <f>C283+C280+C281+C282+C290+C286+C289+C288+C284+C279+C278+C285+C287+C277</f>
        <v>133873600</v>
      </c>
      <c r="D275" s="28">
        <f>D283+D280+D281+D282+D290+D286+D289+D288+D284+D279+D278+D285+D287+D277</f>
        <v>147832513</v>
      </c>
      <c r="E275" s="28">
        <f>E283+E280+E281+E282+E290+E286+E289+E288+E284+E279+E278+E285+E287+E277</f>
        <v>147832513</v>
      </c>
      <c r="F275" s="28">
        <f>F283+F280+F281+F282+F290+F286+F289+F288+F284+F279+F278+F285+F287+F277</f>
        <v>147181099.63</v>
      </c>
      <c r="G275" s="29">
        <f t="shared" si="85"/>
        <v>99.559357169285207</v>
      </c>
    </row>
    <row r="276" spans="1:8" ht="54" outlineLevel="7" x14ac:dyDescent="0.25">
      <c r="A276" s="19" t="s">
        <v>312</v>
      </c>
      <c r="B276" s="27" t="s">
        <v>313</v>
      </c>
      <c r="C276" s="28">
        <v>133873600</v>
      </c>
      <c r="D276" s="28">
        <v>132120000</v>
      </c>
      <c r="E276" s="28">
        <v>31083587.66</v>
      </c>
      <c r="F276" s="28">
        <v>24202387.66</v>
      </c>
      <c r="G276" s="29">
        <f t="shared" si="85"/>
        <v>77.86227228572109</v>
      </c>
    </row>
    <row r="277" spans="1:8" ht="54" outlineLevel="7" x14ac:dyDescent="0.25">
      <c r="A277" s="19"/>
      <c r="B277" s="37" t="s">
        <v>421</v>
      </c>
      <c r="C277" s="28">
        <v>125534500</v>
      </c>
      <c r="D277" s="28">
        <v>139282313</v>
      </c>
      <c r="E277" s="28">
        <v>139282313</v>
      </c>
      <c r="F277" s="28">
        <v>139282313</v>
      </c>
      <c r="G277" s="29">
        <f t="shared" si="85"/>
        <v>100</v>
      </c>
    </row>
    <row r="278" spans="1:8" ht="126" outlineLevel="7" x14ac:dyDescent="0.25">
      <c r="A278" s="19"/>
      <c r="B278" s="38" t="s">
        <v>418</v>
      </c>
      <c r="C278" s="28">
        <v>2100</v>
      </c>
      <c r="D278" s="28">
        <v>2100</v>
      </c>
      <c r="E278" s="28">
        <v>2100</v>
      </c>
      <c r="F278" s="28">
        <v>2100</v>
      </c>
      <c r="G278" s="29">
        <f t="shared" si="85"/>
        <v>100</v>
      </c>
    </row>
    <row r="279" spans="1:8" ht="36" outlineLevel="7" x14ac:dyDescent="0.25">
      <c r="A279" s="19"/>
      <c r="B279" s="38" t="s">
        <v>478</v>
      </c>
      <c r="C279" s="28">
        <v>30700</v>
      </c>
      <c r="D279" s="28">
        <v>43100</v>
      </c>
      <c r="E279" s="28">
        <v>43100</v>
      </c>
      <c r="F279" s="28">
        <v>43100</v>
      </c>
      <c r="G279" s="29">
        <f t="shared" si="85"/>
        <v>100</v>
      </c>
    </row>
    <row r="280" spans="1:8" ht="108" outlineLevel="7" x14ac:dyDescent="0.25">
      <c r="A280" s="19"/>
      <c r="B280" s="38" t="s">
        <v>410</v>
      </c>
      <c r="C280" s="28">
        <v>54100</v>
      </c>
      <c r="D280" s="28">
        <v>54100</v>
      </c>
      <c r="E280" s="28">
        <v>54100</v>
      </c>
      <c r="F280" s="28">
        <v>54100</v>
      </c>
      <c r="G280" s="29">
        <f t="shared" si="85"/>
        <v>100</v>
      </c>
    </row>
    <row r="281" spans="1:8" ht="36" outlineLevel="7" x14ac:dyDescent="0.25">
      <c r="A281" s="19"/>
      <c r="B281" s="27" t="s">
        <v>411</v>
      </c>
      <c r="C281" s="28">
        <v>2169200</v>
      </c>
      <c r="D281" s="28">
        <v>2169200</v>
      </c>
      <c r="E281" s="28">
        <v>2169200</v>
      </c>
      <c r="F281" s="28">
        <v>1517786.63</v>
      </c>
      <c r="G281" s="29">
        <f t="shared" si="85"/>
        <v>69.96987967914437</v>
      </c>
      <c r="H281" s="6"/>
    </row>
    <row r="282" spans="1:8" ht="162" outlineLevel="7" x14ac:dyDescent="0.25">
      <c r="A282" s="19"/>
      <c r="B282" s="38" t="s">
        <v>412</v>
      </c>
      <c r="C282" s="28">
        <v>4719500</v>
      </c>
      <c r="D282" s="28">
        <v>4719500</v>
      </c>
      <c r="E282" s="28">
        <v>4719500</v>
      </c>
      <c r="F282" s="28">
        <v>4719500</v>
      </c>
      <c r="G282" s="29">
        <f t="shared" si="85"/>
        <v>100</v>
      </c>
    </row>
    <row r="283" spans="1:8" ht="54" outlineLevel="7" x14ac:dyDescent="0.25">
      <c r="A283" s="19"/>
      <c r="B283" s="38" t="s">
        <v>409</v>
      </c>
      <c r="C283" s="28">
        <v>783800</v>
      </c>
      <c r="D283" s="28">
        <v>783800</v>
      </c>
      <c r="E283" s="28">
        <v>783800</v>
      </c>
      <c r="F283" s="28">
        <v>783800</v>
      </c>
      <c r="G283" s="29">
        <f t="shared" si="85"/>
        <v>100</v>
      </c>
    </row>
    <row r="284" spans="1:8" ht="54" outlineLevel="7" x14ac:dyDescent="0.25">
      <c r="A284" s="19"/>
      <c r="B284" s="38" t="s">
        <v>417</v>
      </c>
      <c r="C284" s="28">
        <v>45400</v>
      </c>
      <c r="D284" s="28">
        <v>45400</v>
      </c>
      <c r="E284" s="28">
        <v>45400</v>
      </c>
      <c r="F284" s="28">
        <v>45400</v>
      </c>
      <c r="G284" s="29">
        <f t="shared" si="85"/>
        <v>100</v>
      </c>
    </row>
    <row r="285" spans="1:8" ht="54" outlineLevel="7" x14ac:dyDescent="0.25">
      <c r="A285" s="19"/>
      <c r="B285" s="38" t="s">
        <v>419</v>
      </c>
      <c r="C285" s="28">
        <v>521800</v>
      </c>
      <c r="D285" s="28">
        <v>521800</v>
      </c>
      <c r="E285" s="28">
        <v>521800</v>
      </c>
      <c r="F285" s="28">
        <v>521800</v>
      </c>
      <c r="G285" s="29">
        <f t="shared" si="85"/>
        <v>100</v>
      </c>
    </row>
    <row r="286" spans="1:8" ht="54" outlineLevel="7" x14ac:dyDescent="0.25">
      <c r="A286" s="19"/>
      <c r="B286" s="27" t="s">
        <v>401</v>
      </c>
      <c r="C286" s="28">
        <v>600</v>
      </c>
      <c r="D286" s="28">
        <v>600</v>
      </c>
      <c r="E286" s="28">
        <v>600</v>
      </c>
      <c r="F286" s="28">
        <v>600</v>
      </c>
      <c r="G286" s="29">
        <f t="shared" si="85"/>
        <v>100</v>
      </c>
    </row>
    <row r="287" spans="1:8" ht="108" outlineLevel="7" x14ac:dyDescent="0.25">
      <c r="A287" s="19"/>
      <c r="B287" s="27" t="s">
        <v>420</v>
      </c>
      <c r="C287" s="28">
        <v>9800</v>
      </c>
      <c r="D287" s="28">
        <v>9800</v>
      </c>
      <c r="E287" s="28">
        <v>9800</v>
      </c>
      <c r="F287" s="28">
        <v>9800</v>
      </c>
      <c r="G287" s="29">
        <f t="shared" si="85"/>
        <v>100</v>
      </c>
    </row>
    <row r="288" spans="1:8" ht="36" outlineLevel="7" x14ac:dyDescent="0.25">
      <c r="A288" s="19"/>
      <c r="B288" s="38" t="s">
        <v>416</v>
      </c>
      <c r="C288" s="28">
        <v>2100</v>
      </c>
      <c r="D288" s="28">
        <v>2100</v>
      </c>
      <c r="E288" s="28">
        <v>2100</v>
      </c>
      <c r="F288" s="28">
        <v>2100</v>
      </c>
      <c r="G288" s="29">
        <f t="shared" si="85"/>
        <v>100</v>
      </c>
    </row>
    <row r="289" spans="1:7" ht="90" outlineLevel="7" x14ac:dyDescent="0.25">
      <c r="A289" s="19"/>
      <c r="B289" s="38" t="s">
        <v>415</v>
      </c>
      <c r="C289" s="28">
        <v>0</v>
      </c>
      <c r="D289" s="28">
        <v>186700</v>
      </c>
      <c r="E289" s="28">
        <v>186700</v>
      </c>
      <c r="F289" s="28">
        <v>186700</v>
      </c>
      <c r="G289" s="29">
        <f t="shared" si="85"/>
        <v>100</v>
      </c>
    </row>
    <row r="290" spans="1:7" ht="90" outlineLevel="7" x14ac:dyDescent="0.25">
      <c r="A290" s="19"/>
      <c r="B290" s="38" t="s">
        <v>414</v>
      </c>
      <c r="C290" s="28">
        <v>0</v>
      </c>
      <c r="D290" s="28">
        <v>12000</v>
      </c>
      <c r="E290" s="28">
        <v>12000</v>
      </c>
      <c r="F290" s="28">
        <v>12000</v>
      </c>
      <c r="G290" s="29">
        <f t="shared" si="85"/>
        <v>100</v>
      </c>
    </row>
    <row r="291" spans="1:7" ht="108" outlineLevel="3" x14ac:dyDescent="0.25">
      <c r="A291" s="19" t="s">
        <v>314</v>
      </c>
      <c r="B291" s="27" t="s">
        <v>315</v>
      </c>
      <c r="C291" s="28">
        <f>C292</f>
        <v>13047200</v>
      </c>
      <c r="D291" s="28">
        <f t="shared" ref="D291:F291" si="88">D292</f>
        <v>13047236.4</v>
      </c>
      <c r="E291" s="28">
        <f t="shared" si="88"/>
        <v>13047236.4</v>
      </c>
      <c r="F291" s="28">
        <f t="shared" si="88"/>
        <v>13047236.4</v>
      </c>
      <c r="G291" s="29">
        <f t="shared" si="85"/>
        <v>100</v>
      </c>
    </row>
    <row r="292" spans="1:7" ht="108" outlineLevel="4" x14ac:dyDescent="0.25">
      <c r="A292" s="19" t="s">
        <v>316</v>
      </c>
      <c r="B292" s="27" t="s">
        <v>317</v>
      </c>
      <c r="C292" s="28">
        <v>13047200</v>
      </c>
      <c r="D292" s="28">
        <v>13047236.4</v>
      </c>
      <c r="E292" s="28">
        <v>13047236.4</v>
      </c>
      <c r="F292" s="28">
        <v>13047236.4</v>
      </c>
      <c r="G292" s="29">
        <f t="shared" si="85"/>
        <v>100</v>
      </c>
    </row>
    <row r="293" spans="1:7" ht="108" outlineLevel="7" x14ac:dyDescent="0.25">
      <c r="A293" s="19" t="s">
        <v>316</v>
      </c>
      <c r="B293" s="27" t="s">
        <v>317</v>
      </c>
      <c r="C293" s="28">
        <v>13047200</v>
      </c>
      <c r="D293" s="28">
        <v>13047236.4</v>
      </c>
      <c r="E293" s="28">
        <v>0</v>
      </c>
      <c r="F293" s="28">
        <v>0</v>
      </c>
      <c r="G293" s="29" t="e">
        <f t="shared" si="85"/>
        <v>#DIV/0!</v>
      </c>
    </row>
    <row r="294" spans="1:7" ht="54" outlineLevel="3" x14ac:dyDescent="0.25">
      <c r="A294" s="19" t="s">
        <v>318</v>
      </c>
      <c r="B294" s="27" t="s">
        <v>319</v>
      </c>
      <c r="C294" s="28">
        <f>C295</f>
        <v>440100</v>
      </c>
      <c r="D294" s="28">
        <f t="shared" ref="D294:F294" si="89">D295</f>
        <v>496000</v>
      </c>
      <c r="E294" s="28">
        <f t="shared" si="89"/>
        <v>496000</v>
      </c>
      <c r="F294" s="28">
        <f t="shared" si="89"/>
        <v>496000</v>
      </c>
      <c r="G294" s="29">
        <f t="shared" si="85"/>
        <v>100</v>
      </c>
    </row>
    <row r="295" spans="1:7" ht="72" outlineLevel="4" x14ac:dyDescent="0.25">
      <c r="A295" s="19" t="s">
        <v>320</v>
      </c>
      <c r="B295" s="27" t="s">
        <v>321</v>
      </c>
      <c r="C295" s="28">
        <v>440100</v>
      </c>
      <c r="D295" s="28">
        <v>496000</v>
      </c>
      <c r="E295" s="28">
        <v>496000</v>
      </c>
      <c r="F295" s="28">
        <v>496000</v>
      </c>
      <c r="G295" s="29">
        <f t="shared" si="85"/>
        <v>100</v>
      </c>
    </row>
    <row r="296" spans="1:7" ht="72" outlineLevel="7" x14ac:dyDescent="0.25">
      <c r="A296" s="19" t="s">
        <v>320</v>
      </c>
      <c r="B296" s="27" t="s">
        <v>321</v>
      </c>
      <c r="C296" s="28">
        <v>440100</v>
      </c>
      <c r="D296" s="28">
        <v>440100</v>
      </c>
      <c r="E296" s="28">
        <v>110025</v>
      </c>
      <c r="F296" s="28">
        <v>81590.42</v>
      </c>
      <c r="G296" s="29">
        <f t="shared" si="85"/>
        <v>74.156255396500796</v>
      </c>
    </row>
    <row r="297" spans="1:7" ht="90" outlineLevel="3" x14ac:dyDescent="0.25">
      <c r="A297" s="19" t="s">
        <v>322</v>
      </c>
      <c r="B297" s="27" t="s">
        <v>323</v>
      </c>
      <c r="C297" s="28">
        <f>C298</f>
        <v>4500</v>
      </c>
      <c r="D297" s="28">
        <f t="shared" ref="D297:F297" si="90">D298</f>
        <v>4500</v>
      </c>
      <c r="E297" s="28">
        <f t="shared" si="90"/>
        <v>4500</v>
      </c>
      <c r="F297" s="28">
        <f t="shared" si="90"/>
        <v>4500</v>
      </c>
      <c r="G297" s="29">
        <f t="shared" si="85"/>
        <v>100</v>
      </c>
    </row>
    <row r="298" spans="1:7" ht="90" outlineLevel="4" x14ac:dyDescent="0.25">
      <c r="A298" s="19" t="s">
        <v>324</v>
      </c>
      <c r="B298" s="27" t="s">
        <v>325</v>
      </c>
      <c r="C298" s="28">
        <v>4500</v>
      </c>
      <c r="D298" s="28">
        <v>4500</v>
      </c>
      <c r="E298" s="28">
        <v>4500</v>
      </c>
      <c r="F298" s="28">
        <v>4500</v>
      </c>
      <c r="G298" s="29">
        <f t="shared" si="85"/>
        <v>100</v>
      </c>
    </row>
    <row r="299" spans="1:7" ht="90" outlineLevel="7" x14ac:dyDescent="0.25">
      <c r="A299" s="19" t="s">
        <v>324</v>
      </c>
      <c r="B299" s="27" t="s">
        <v>325</v>
      </c>
      <c r="C299" s="28">
        <v>4500</v>
      </c>
      <c r="D299" s="28">
        <v>4500</v>
      </c>
      <c r="E299" s="28">
        <v>0</v>
      </c>
      <c r="F299" s="28">
        <v>0</v>
      </c>
      <c r="G299" s="29" t="e">
        <f t="shared" si="85"/>
        <v>#DIV/0!</v>
      </c>
    </row>
    <row r="300" spans="1:7" ht="72" outlineLevel="3" x14ac:dyDescent="0.25">
      <c r="A300" s="19" t="s">
        <v>326</v>
      </c>
      <c r="B300" s="27" t="s">
        <v>327</v>
      </c>
      <c r="C300" s="28">
        <f>C301</f>
        <v>0</v>
      </c>
      <c r="D300" s="28">
        <f t="shared" ref="D300:F300" si="91">D301</f>
        <v>220</v>
      </c>
      <c r="E300" s="28">
        <f t="shared" si="91"/>
        <v>220</v>
      </c>
      <c r="F300" s="28">
        <f t="shared" si="91"/>
        <v>0</v>
      </c>
      <c r="G300" s="29">
        <f t="shared" si="85"/>
        <v>0</v>
      </c>
    </row>
    <row r="301" spans="1:7" ht="72" outlineLevel="4" x14ac:dyDescent="0.25">
      <c r="A301" s="19" t="s">
        <v>328</v>
      </c>
      <c r="B301" s="27" t="s">
        <v>329</v>
      </c>
      <c r="C301" s="28">
        <v>0</v>
      </c>
      <c r="D301" s="28">
        <v>220</v>
      </c>
      <c r="E301" s="28">
        <v>220</v>
      </c>
      <c r="F301" s="28">
        <v>0</v>
      </c>
      <c r="G301" s="29">
        <f t="shared" si="85"/>
        <v>0</v>
      </c>
    </row>
    <row r="302" spans="1:7" ht="72" outlineLevel="7" x14ac:dyDescent="0.25">
      <c r="A302" s="19" t="s">
        <v>328</v>
      </c>
      <c r="B302" s="27" t="s">
        <v>329</v>
      </c>
      <c r="C302" s="28">
        <v>0</v>
      </c>
      <c r="D302" s="28">
        <v>220</v>
      </c>
      <c r="E302" s="28">
        <v>0</v>
      </c>
      <c r="F302" s="28">
        <v>0</v>
      </c>
      <c r="G302" s="29" t="e">
        <f t="shared" si="85"/>
        <v>#DIV/0!</v>
      </c>
    </row>
    <row r="303" spans="1:7" ht="72" outlineLevel="3" x14ac:dyDescent="0.25">
      <c r="A303" s="19" t="s">
        <v>330</v>
      </c>
      <c r="B303" s="27" t="s">
        <v>331</v>
      </c>
      <c r="C303" s="28">
        <f>C304</f>
        <v>200</v>
      </c>
      <c r="D303" s="28">
        <f t="shared" ref="D303:F303" si="92">D304</f>
        <v>0</v>
      </c>
      <c r="E303" s="28">
        <f t="shared" si="92"/>
        <v>0</v>
      </c>
      <c r="F303" s="28">
        <f t="shared" si="92"/>
        <v>0</v>
      </c>
      <c r="G303" s="29">
        <v>0</v>
      </c>
    </row>
    <row r="304" spans="1:7" ht="72" outlineLevel="4" collapsed="1" x14ac:dyDescent="0.25">
      <c r="A304" s="19" t="s">
        <v>332</v>
      </c>
      <c r="B304" s="27" t="s">
        <v>333</v>
      </c>
      <c r="C304" s="28">
        <v>200</v>
      </c>
      <c r="D304" s="28">
        <v>0</v>
      </c>
      <c r="E304" s="28">
        <v>0</v>
      </c>
      <c r="F304" s="28">
        <v>0</v>
      </c>
      <c r="G304" s="29">
        <v>0</v>
      </c>
    </row>
    <row r="305" spans="1:8" ht="72" outlineLevel="7" x14ac:dyDescent="0.25">
      <c r="A305" s="19" t="s">
        <v>332</v>
      </c>
      <c r="B305" s="27" t="s">
        <v>333</v>
      </c>
      <c r="C305" s="28">
        <v>200</v>
      </c>
      <c r="D305" s="28">
        <v>0</v>
      </c>
      <c r="E305" s="28">
        <v>0</v>
      </c>
      <c r="F305" s="28">
        <v>0</v>
      </c>
      <c r="G305" s="29" t="e">
        <f t="shared" si="85"/>
        <v>#DIV/0!</v>
      </c>
    </row>
    <row r="306" spans="1:8" ht="36" outlineLevel="3" x14ac:dyDescent="0.25">
      <c r="A306" s="19" t="s">
        <v>334</v>
      </c>
      <c r="B306" s="27" t="s">
        <v>335</v>
      </c>
      <c r="C306" s="28">
        <f>C307</f>
        <v>1238600</v>
      </c>
      <c r="D306" s="28">
        <f t="shared" ref="D306:F306" si="93">D307</f>
        <v>1238600</v>
      </c>
      <c r="E306" s="28">
        <f t="shared" si="93"/>
        <v>1238600</v>
      </c>
      <c r="F306" s="28">
        <f t="shared" si="93"/>
        <v>1238600</v>
      </c>
      <c r="G306" s="29">
        <f t="shared" si="85"/>
        <v>100</v>
      </c>
    </row>
    <row r="307" spans="1:8" ht="54" outlineLevel="4" x14ac:dyDescent="0.25">
      <c r="A307" s="19" t="s">
        <v>336</v>
      </c>
      <c r="B307" s="27" t="s">
        <v>337</v>
      </c>
      <c r="C307" s="28">
        <v>1238600</v>
      </c>
      <c r="D307" s="28">
        <v>1238600</v>
      </c>
      <c r="E307" s="28">
        <v>1238600</v>
      </c>
      <c r="F307" s="28">
        <v>1238600</v>
      </c>
      <c r="G307" s="29">
        <f t="shared" si="85"/>
        <v>100</v>
      </c>
      <c r="H307" s="6"/>
    </row>
    <row r="308" spans="1:8" ht="54" outlineLevel="7" x14ac:dyDescent="0.25">
      <c r="A308" s="19" t="s">
        <v>336</v>
      </c>
      <c r="B308" s="27" t="s">
        <v>337</v>
      </c>
      <c r="C308" s="28">
        <v>1238600</v>
      </c>
      <c r="D308" s="28">
        <v>1238600</v>
      </c>
      <c r="E308" s="28">
        <v>282000</v>
      </c>
      <c r="F308" s="28">
        <v>112735.39</v>
      </c>
      <c r="G308" s="29">
        <f t="shared" si="85"/>
        <v>39.977088652482266</v>
      </c>
    </row>
    <row r="309" spans="1:8" ht="18" outlineLevel="3" x14ac:dyDescent="0.25">
      <c r="A309" s="19" t="s">
        <v>338</v>
      </c>
      <c r="B309" s="27" t="s">
        <v>339</v>
      </c>
      <c r="C309" s="28">
        <f>C310</f>
        <v>1284900</v>
      </c>
      <c r="D309" s="28">
        <f t="shared" ref="D309:F309" si="94">D310</f>
        <v>1281449.57</v>
      </c>
      <c r="E309" s="28">
        <f t="shared" si="94"/>
        <v>1281449.57</v>
      </c>
      <c r="F309" s="28">
        <f t="shared" si="94"/>
        <v>1281449.57</v>
      </c>
      <c r="G309" s="29">
        <f t="shared" si="85"/>
        <v>100</v>
      </c>
    </row>
    <row r="310" spans="1:8" ht="36" outlineLevel="7" x14ac:dyDescent="0.25">
      <c r="A310" s="19" t="s">
        <v>340</v>
      </c>
      <c r="B310" s="27" t="s">
        <v>341</v>
      </c>
      <c r="C310" s="28">
        <f>C311+C312+C313</f>
        <v>1284900</v>
      </c>
      <c r="D310" s="28">
        <f t="shared" ref="D310:F310" si="95">D311+D312+D313</f>
        <v>1281449.57</v>
      </c>
      <c r="E310" s="28">
        <f t="shared" si="95"/>
        <v>1281449.57</v>
      </c>
      <c r="F310" s="28">
        <f t="shared" si="95"/>
        <v>1281449.57</v>
      </c>
      <c r="G310" s="29">
        <f t="shared" si="85"/>
        <v>100</v>
      </c>
    </row>
    <row r="311" spans="1:8" ht="72" outlineLevel="7" x14ac:dyDescent="0.25">
      <c r="A311" s="19"/>
      <c r="B311" s="39" t="s">
        <v>425</v>
      </c>
      <c r="C311" s="28">
        <v>82900</v>
      </c>
      <c r="D311" s="28">
        <v>82889.570000000007</v>
      </c>
      <c r="E311" s="28">
        <v>82889.570000000007</v>
      </c>
      <c r="F311" s="28">
        <v>82889.570000000007</v>
      </c>
      <c r="G311" s="29">
        <f t="shared" si="85"/>
        <v>100</v>
      </c>
    </row>
    <row r="312" spans="1:8" ht="90" outlineLevel="7" x14ac:dyDescent="0.25">
      <c r="A312" s="19"/>
      <c r="B312" s="38" t="s">
        <v>413</v>
      </c>
      <c r="C312" s="28">
        <v>1015300</v>
      </c>
      <c r="D312" s="28">
        <v>1198560</v>
      </c>
      <c r="E312" s="28">
        <v>1198560</v>
      </c>
      <c r="F312" s="28">
        <v>1198560</v>
      </c>
      <c r="G312" s="29">
        <f t="shared" si="85"/>
        <v>100</v>
      </c>
    </row>
    <row r="313" spans="1:8" ht="90" outlineLevel="7" x14ac:dyDescent="0.25">
      <c r="A313" s="19"/>
      <c r="B313" s="38" t="s">
        <v>415</v>
      </c>
      <c r="C313" s="28">
        <v>186700</v>
      </c>
      <c r="D313" s="28">
        <v>0</v>
      </c>
      <c r="E313" s="28">
        <v>0</v>
      </c>
      <c r="F313" s="28">
        <v>0</v>
      </c>
      <c r="G313" s="29">
        <v>0</v>
      </c>
    </row>
    <row r="314" spans="1:8" ht="18" outlineLevel="2" x14ac:dyDescent="0.25">
      <c r="A314" s="19" t="s">
        <v>342</v>
      </c>
      <c r="B314" s="27" t="s">
        <v>343</v>
      </c>
      <c r="C314" s="28">
        <f>C319+C315</f>
        <v>10893800</v>
      </c>
      <c r="D314" s="28">
        <f>D319+D315+D317</f>
        <v>31094604.180000003</v>
      </c>
      <c r="E314" s="28">
        <f t="shared" ref="E314:F314" si="96">E319+E315+E317</f>
        <v>31094604.180000003</v>
      </c>
      <c r="F314" s="28">
        <f t="shared" si="96"/>
        <v>25769495.450000007</v>
      </c>
      <c r="G314" s="29">
        <f t="shared" si="85"/>
        <v>82.874492631666627</v>
      </c>
      <c r="H314" s="9"/>
    </row>
    <row r="315" spans="1:8" ht="108" outlineLevel="2" x14ac:dyDescent="0.25">
      <c r="A315" s="19" t="s">
        <v>463</v>
      </c>
      <c r="B315" s="27" t="s">
        <v>466</v>
      </c>
      <c r="C315" s="28">
        <f>C316</f>
        <v>0</v>
      </c>
      <c r="D315" s="28">
        <f t="shared" ref="D315:F315" si="97">D316</f>
        <v>2934700</v>
      </c>
      <c r="E315" s="28">
        <f t="shared" si="97"/>
        <v>2934700</v>
      </c>
      <c r="F315" s="28">
        <f t="shared" si="97"/>
        <v>2913907.94</v>
      </c>
      <c r="G315" s="29">
        <f t="shared" si="85"/>
        <v>99.291509864722116</v>
      </c>
      <c r="H315" s="9"/>
    </row>
    <row r="316" spans="1:8" ht="108" outlineLevel="2" x14ac:dyDescent="0.25">
      <c r="A316" s="19" t="s">
        <v>464</v>
      </c>
      <c r="B316" s="27" t="s">
        <v>465</v>
      </c>
      <c r="C316" s="28">
        <v>0</v>
      </c>
      <c r="D316" s="28">
        <v>2934700</v>
      </c>
      <c r="E316" s="28">
        <v>2934700</v>
      </c>
      <c r="F316" s="28">
        <v>2913907.94</v>
      </c>
      <c r="G316" s="29">
        <f t="shared" si="85"/>
        <v>99.291509864722116</v>
      </c>
      <c r="H316" s="9"/>
    </row>
    <row r="317" spans="1:8" ht="54" outlineLevel="2" x14ac:dyDescent="0.25">
      <c r="A317" s="19" t="s">
        <v>479</v>
      </c>
      <c r="B317" s="27" t="s">
        <v>485</v>
      </c>
      <c r="C317" s="28">
        <v>0</v>
      </c>
      <c r="D317" s="28">
        <f>D318</f>
        <v>96100</v>
      </c>
      <c r="E317" s="28">
        <f t="shared" ref="E317:F317" si="98">E318</f>
        <v>96100</v>
      </c>
      <c r="F317" s="28">
        <f t="shared" si="98"/>
        <v>96100</v>
      </c>
      <c r="G317" s="29">
        <f t="shared" si="85"/>
        <v>100</v>
      </c>
      <c r="H317" s="9"/>
    </row>
    <row r="318" spans="1:8" ht="72" outlineLevel="2" x14ac:dyDescent="0.25">
      <c r="A318" s="19" t="s">
        <v>480</v>
      </c>
      <c r="B318" s="27" t="s">
        <v>486</v>
      </c>
      <c r="C318" s="28">
        <v>0</v>
      </c>
      <c r="D318" s="28">
        <v>96100</v>
      </c>
      <c r="E318" s="28">
        <v>96100</v>
      </c>
      <c r="F318" s="28">
        <v>96100</v>
      </c>
      <c r="G318" s="29">
        <f t="shared" si="85"/>
        <v>100</v>
      </c>
      <c r="H318" s="9"/>
    </row>
    <row r="319" spans="1:8" ht="36" outlineLevel="3" x14ac:dyDescent="0.25">
      <c r="A319" s="19" t="s">
        <v>344</v>
      </c>
      <c r="B319" s="27" t="s">
        <v>345</v>
      </c>
      <c r="C319" s="28">
        <f>C320</f>
        <v>10893800</v>
      </c>
      <c r="D319" s="28">
        <f t="shared" ref="D319:F319" si="99">D320</f>
        <v>28063804.180000003</v>
      </c>
      <c r="E319" s="28">
        <f t="shared" si="99"/>
        <v>28063804.180000003</v>
      </c>
      <c r="F319" s="28">
        <f t="shared" si="99"/>
        <v>22759487.510000005</v>
      </c>
      <c r="G319" s="29">
        <f t="shared" si="85"/>
        <v>81.099081806663335</v>
      </c>
    </row>
    <row r="320" spans="1:8" ht="36" outlineLevel="4" x14ac:dyDescent="0.25">
      <c r="A320" s="19" t="s">
        <v>346</v>
      </c>
      <c r="B320" s="27" t="s">
        <v>347</v>
      </c>
      <c r="C320" s="28">
        <f>C322+C323+C324+C325+C326+C327+C328+C329+C330+C331</f>
        <v>10893800</v>
      </c>
      <c r="D320" s="28">
        <f>D322+D323+D324+D325+D326+D327+D328+D329+D330+D331+D332+D333</f>
        <v>28063804.180000003</v>
      </c>
      <c r="E320" s="28">
        <f t="shared" ref="E320:F320" si="100">E322+E323+E324+E325+E326+E327+E328+E329+E330+E331+E332+E333</f>
        <v>28063804.180000003</v>
      </c>
      <c r="F320" s="28">
        <f t="shared" si="100"/>
        <v>22759487.510000005</v>
      </c>
      <c r="G320" s="29">
        <f t="shared" si="85"/>
        <v>81.099081806663335</v>
      </c>
    </row>
    <row r="321" spans="1:8" ht="36" outlineLevel="7" x14ac:dyDescent="0.25">
      <c r="A321" s="19" t="s">
        <v>346</v>
      </c>
      <c r="B321" s="27" t="s">
        <v>347</v>
      </c>
      <c r="C321" s="28">
        <v>10893800</v>
      </c>
      <c r="D321" s="28">
        <v>18874973.879999999</v>
      </c>
      <c r="E321" s="28">
        <v>1499312</v>
      </c>
      <c r="F321" s="28">
        <v>848686</v>
      </c>
      <c r="G321" s="29">
        <f t="shared" si="85"/>
        <v>56.605029506867155</v>
      </c>
    </row>
    <row r="322" spans="1:8" ht="54" outlineLevel="7" x14ac:dyDescent="0.25">
      <c r="A322" s="19"/>
      <c r="B322" s="27" t="s">
        <v>427</v>
      </c>
      <c r="C322" s="28">
        <v>10132000</v>
      </c>
      <c r="D322" s="28">
        <v>13994329.18</v>
      </c>
      <c r="E322" s="28">
        <v>13994329.18</v>
      </c>
      <c r="F322" s="40">
        <v>10796638.300000001</v>
      </c>
      <c r="G322" s="29">
        <f t="shared" si="85"/>
        <v>77.150095307390799</v>
      </c>
      <c r="H322" s="6"/>
    </row>
    <row r="323" spans="1:8" ht="72" outlineLevel="7" x14ac:dyDescent="0.25">
      <c r="A323" s="19"/>
      <c r="B323" s="27" t="s">
        <v>426</v>
      </c>
      <c r="C323" s="28">
        <v>761800</v>
      </c>
      <c r="D323" s="28">
        <v>761804.6</v>
      </c>
      <c r="E323" s="28">
        <v>761804.6</v>
      </c>
      <c r="F323" s="40">
        <v>551430.19999999995</v>
      </c>
      <c r="G323" s="29">
        <f t="shared" si="85"/>
        <v>72.384729627518652</v>
      </c>
      <c r="H323" s="6"/>
    </row>
    <row r="324" spans="1:8" ht="54" outlineLevel="7" x14ac:dyDescent="0.25">
      <c r="A324" s="19"/>
      <c r="B324" s="27" t="s">
        <v>489</v>
      </c>
      <c r="C324" s="28">
        <v>0</v>
      </c>
      <c r="D324" s="28">
        <v>360554.1</v>
      </c>
      <c r="E324" s="28">
        <v>360554.1</v>
      </c>
      <c r="F324" s="40">
        <v>360554.1</v>
      </c>
      <c r="G324" s="29">
        <f t="shared" si="85"/>
        <v>100</v>
      </c>
    </row>
    <row r="325" spans="1:8" ht="36" outlineLevel="7" x14ac:dyDescent="0.25">
      <c r="A325" s="19"/>
      <c r="B325" s="27" t="s">
        <v>488</v>
      </c>
      <c r="C325" s="28">
        <v>0</v>
      </c>
      <c r="D325" s="28">
        <v>7578414</v>
      </c>
      <c r="E325" s="28">
        <v>7578414</v>
      </c>
      <c r="F325" s="40">
        <v>5744207</v>
      </c>
      <c r="G325" s="29">
        <f t="shared" si="85"/>
        <v>75.796954349551243</v>
      </c>
      <c r="H325" s="6"/>
    </row>
    <row r="326" spans="1:8" ht="90" outlineLevel="7" x14ac:dyDescent="0.25">
      <c r="A326" s="19"/>
      <c r="B326" s="27" t="s">
        <v>455</v>
      </c>
      <c r="C326" s="28">
        <v>0</v>
      </c>
      <c r="D326" s="28">
        <v>260000</v>
      </c>
      <c r="E326" s="28">
        <v>260000</v>
      </c>
      <c r="F326" s="40">
        <v>260000</v>
      </c>
      <c r="G326" s="29">
        <f t="shared" si="85"/>
        <v>100</v>
      </c>
    </row>
    <row r="327" spans="1:8" ht="72" outlineLevel="7" x14ac:dyDescent="0.25">
      <c r="A327" s="19"/>
      <c r="B327" s="27" t="s">
        <v>456</v>
      </c>
      <c r="C327" s="28">
        <v>0</v>
      </c>
      <c r="D327" s="28">
        <v>704000</v>
      </c>
      <c r="E327" s="28">
        <v>704000</v>
      </c>
      <c r="F327" s="40">
        <v>704000</v>
      </c>
      <c r="G327" s="29">
        <f t="shared" si="85"/>
        <v>100</v>
      </c>
    </row>
    <row r="328" spans="1:8" ht="108" outlineLevel="7" x14ac:dyDescent="0.25">
      <c r="A328" s="19"/>
      <c r="B328" s="27" t="s">
        <v>457</v>
      </c>
      <c r="C328" s="28">
        <v>0</v>
      </c>
      <c r="D328" s="28">
        <v>1280102.3</v>
      </c>
      <c r="E328" s="28">
        <v>1280102.3</v>
      </c>
      <c r="F328" s="40">
        <v>1280102.3</v>
      </c>
      <c r="G328" s="29">
        <f t="shared" si="85"/>
        <v>100</v>
      </c>
    </row>
    <row r="329" spans="1:8" ht="108" outlineLevel="7" x14ac:dyDescent="0.25">
      <c r="A329" s="19"/>
      <c r="B329" s="27" t="s">
        <v>467</v>
      </c>
      <c r="C329" s="28">
        <v>0</v>
      </c>
      <c r="D329" s="28">
        <v>2215333.2400000002</v>
      </c>
      <c r="E329" s="28">
        <v>2215333.2400000002</v>
      </c>
      <c r="F329" s="40">
        <v>2153288.85</v>
      </c>
      <c r="G329" s="29">
        <f t="shared" si="85"/>
        <v>97.199320225069158</v>
      </c>
    </row>
    <row r="330" spans="1:8" ht="108" outlineLevel="7" x14ac:dyDescent="0.25">
      <c r="A330" s="19"/>
      <c r="B330" s="27" t="s">
        <v>468</v>
      </c>
      <c r="C330" s="28">
        <v>0</v>
      </c>
      <c r="D330" s="28">
        <v>637266.76</v>
      </c>
      <c r="E330" s="28">
        <v>637266.76</v>
      </c>
      <c r="F330" s="40">
        <v>637266.76</v>
      </c>
      <c r="G330" s="29">
        <f t="shared" ref="G330:G349" si="101">F330/E330*100</f>
        <v>100</v>
      </c>
    </row>
    <row r="331" spans="1:8" ht="54" outlineLevel="7" x14ac:dyDescent="0.25">
      <c r="A331" s="19"/>
      <c r="B331" s="27" t="s">
        <v>469</v>
      </c>
      <c r="C331" s="28">
        <v>0</v>
      </c>
      <c r="D331" s="28">
        <v>12000</v>
      </c>
      <c r="E331" s="28">
        <v>12000</v>
      </c>
      <c r="F331" s="40">
        <v>12000</v>
      </c>
      <c r="G331" s="29">
        <f t="shared" si="101"/>
        <v>100</v>
      </c>
    </row>
    <row r="332" spans="1:8" ht="54" outlineLevel="7" x14ac:dyDescent="0.25">
      <c r="A332" s="19"/>
      <c r="B332" s="27" t="s">
        <v>487</v>
      </c>
      <c r="C332" s="28">
        <v>0</v>
      </c>
      <c r="D332" s="28">
        <v>10000</v>
      </c>
      <c r="E332" s="28">
        <v>10000</v>
      </c>
      <c r="F332" s="40">
        <v>10000</v>
      </c>
      <c r="G332" s="29">
        <f t="shared" si="101"/>
        <v>100</v>
      </c>
    </row>
    <row r="333" spans="1:8" ht="36" outlineLevel="7" x14ac:dyDescent="0.25">
      <c r="A333" s="19"/>
      <c r="B333" s="27" t="s">
        <v>490</v>
      </c>
      <c r="C333" s="28">
        <v>0</v>
      </c>
      <c r="D333" s="28">
        <v>250000</v>
      </c>
      <c r="E333" s="28">
        <v>250000</v>
      </c>
      <c r="F333" s="40">
        <v>250000</v>
      </c>
      <c r="G333" s="29">
        <f t="shared" si="101"/>
        <v>100</v>
      </c>
    </row>
    <row r="334" spans="1:8" s="7" customFormat="1" ht="34.799999999999997" outlineLevel="1" x14ac:dyDescent="0.2">
      <c r="A334" s="24" t="s">
        <v>348</v>
      </c>
      <c r="B334" s="25" t="s">
        <v>349</v>
      </c>
      <c r="C334" s="26">
        <f>C335</f>
        <v>322486.82999999996</v>
      </c>
      <c r="D334" s="26">
        <f t="shared" ref="D334:F334" si="102">D335</f>
        <v>492486.82999999996</v>
      </c>
      <c r="E334" s="26">
        <f t="shared" si="102"/>
        <v>492486.82999999996</v>
      </c>
      <c r="F334" s="26">
        <f t="shared" si="102"/>
        <v>492486.82999999996</v>
      </c>
      <c r="G334" s="23">
        <f t="shared" si="101"/>
        <v>100</v>
      </c>
    </row>
    <row r="335" spans="1:8" ht="36" outlineLevel="2" x14ac:dyDescent="0.25">
      <c r="A335" s="19" t="s">
        <v>350</v>
      </c>
      <c r="B335" s="27" t="s">
        <v>351</v>
      </c>
      <c r="C335" s="28">
        <f>C336+C338</f>
        <v>322486.82999999996</v>
      </c>
      <c r="D335" s="28">
        <f t="shared" ref="D335:F335" si="103">D336+D338</f>
        <v>492486.82999999996</v>
      </c>
      <c r="E335" s="28">
        <f t="shared" si="103"/>
        <v>492486.82999999996</v>
      </c>
      <c r="F335" s="28">
        <f t="shared" si="103"/>
        <v>492486.82999999996</v>
      </c>
      <c r="G335" s="29">
        <f t="shared" si="101"/>
        <v>100</v>
      </c>
    </row>
    <row r="336" spans="1:8" ht="72" outlineLevel="3" x14ac:dyDescent="0.25">
      <c r="A336" s="19" t="s">
        <v>352</v>
      </c>
      <c r="B336" s="27" t="s">
        <v>353</v>
      </c>
      <c r="C336" s="28">
        <v>319148.73</v>
      </c>
      <c r="D336" s="28">
        <v>319148.73</v>
      </c>
      <c r="E336" s="28">
        <v>319148.73</v>
      </c>
      <c r="F336" s="28">
        <v>319148.73</v>
      </c>
      <c r="G336" s="29">
        <f t="shared" si="101"/>
        <v>100</v>
      </c>
    </row>
    <row r="337" spans="1:7" ht="72" outlineLevel="7" x14ac:dyDescent="0.25">
      <c r="A337" s="19" t="s">
        <v>352</v>
      </c>
      <c r="B337" s="27" t="s">
        <v>353</v>
      </c>
      <c r="C337" s="28">
        <v>319148.73</v>
      </c>
      <c r="D337" s="28">
        <v>319148.73</v>
      </c>
      <c r="E337" s="28">
        <v>210468.73</v>
      </c>
      <c r="F337" s="28">
        <v>217121.73</v>
      </c>
      <c r="G337" s="29">
        <f t="shared" si="101"/>
        <v>103.16103964707726</v>
      </c>
    </row>
    <row r="338" spans="1:7" ht="36" outlineLevel="3" x14ac:dyDescent="0.25">
      <c r="A338" s="19" t="s">
        <v>354</v>
      </c>
      <c r="B338" s="27" t="s">
        <v>351</v>
      </c>
      <c r="C338" s="28">
        <v>3338.1</v>
      </c>
      <c r="D338" s="28">
        <v>173338.1</v>
      </c>
      <c r="E338" s="28">
        <v>173338.1</v>
      </c>
      <c r="F338" s="28">
        <v>173338.1</v>
      </c>
      <c r="G338" s="29">
        <f t="shared" si="101"/>
        <v>100</v>
      </c>
    </row>
    <row r="339" spans="1:7" ht="36" outlineLevel="7" x14ac:dyDescent="0.25">
      <c r="A339" s="19" t="s">
        <v>354</v>
      </c>
      <c r="B339" s="27" t="s">
        <v>351</v>
      </c>
      <c r="C339" s="28">
        <v>3338.1</v>
      </c>
      <c r="D339" s="28">
        <v>3338.1</v>
      </c>
      <c r="E339" s="28">
        <v>2128.1</v>
      </c>
      <c r="F339" s="28">
        <v>2128.1</v>
      </c>
      <c r="G339" s="29">
        <f t="shared" si="101"/>
        <v>100</v>
      </c>
    </row>
    <row r="340" spans="1:7" s="7" customFormat="1" ht="139.19999999999999" outlineLevel="1" x14ac:dyDescent="0.2">
      <c r="A340" s="24" t="s">
        <v>355</v>
      </c>
      <c r="B340" s="25" t="s">
        <v>356</v>
      </c>
      <c r="C340" s="26">
        <v>0</v>
      </c>
      <c r="D340" s="26">
        <v>0</v>
      </c>
      <c r="E340" s="26">
        <v>0</v>
      </c>
      <c r="F340" s="26">
        <f>F341</f>
        <v>1651310.98</v>
      </c>
      <c r="G340" s="23">
        <v>0</v>
      </c>
    </row>
    <row r="341" spans="1:7" ht="144" outlineLevel="2" x14ac:dyDescent="0.25">
      <c r="A341" s="19" t="s">
        <v>357</v>
      </c>
      <c r="B341" s="30" t="s">
        <v>358</v>
      </c>
      <c r="C341" s="28">
        <v>0</v>
      </c>
      <c r="D341" s="28">
        <v>0</v>
      </c>
      <c r="E341" s="28">
        <v>0</v>
      </c>
      <c r="F341" s="28">
        <f>F342</f>
        <v>1651310.98</v>
      </c>
      <c r="G341" s="29">
        <v>0</v>
      </c>
    </row>
    <row r="342" spans="1:7" ht="144" outlineLevel="3" x14ac:dyDescent="0.25">
      <c r="A342" s="19" t="s">
        <v>359</v>
      </c>
      <c r="B342" s="30" t="s">
        <v>360</v>
      </c>
      <c r="C342" s="28">
        <v>0</v>
      </c>
      <c r="D342" s="28">
        <v>0</v>
      </c>
      <c r="E342" s="28">
        <v>0</v>
      </c>
      <c r="F342" s="28">
        <f>F343</f>
        <v>1651310.98</v>
      </c>
      <c r="G342" s="29">
        <v>0</v>
      </c>
    </row>
    <row r="343" spans="1:7" ht="54" outlineLevel="4" x14ac:dyDescent="0.25">
      <c r="A343" s="19" t="s">
        <v>361</v>
      </c>
      <c r="B343" s="27" t="s">
        <v>362</v>
      </c>
      <c r="C343" s="28">
        <v>0</v>
      </c>
      <c r="D343" s="28">
        <v>0</v>
      </c>
      <c r="E343" s="28">
        <v>0</v>
      </c>
      <c r="F343" s="28">
        <f>F344</f>
        <v>1651310.98</v>
      </c>
      <c r="G343" s="29">
        <v>0</v>
      </c>
    </row>
    <row r="344" spans="1:7" ht="54" outlineLevel="5" x14ac:dyDescent="0.25">
      <c r="A344" s="19" t="s">
        <v>363</v>
      </c>
      <c r="B344" s="27" t="s">
        <v>364</v>
      </c>
      <c r="C344" s="28">
        <v>0</v>
      </c>
      <c r="D344" s="28">
        <v>0</v>
      </c>
      <c r="E344" s="28">
        <v>0</v>
      </c>
      <c r="F344" s="28">
        <v>1651310.98</v>
      </c>
      <c r="G344" s="29">
        <v>0</v>
      </c>
    </row>
    <row r="345" spans="1:7" ht="54" outlineLevel="7" x14ac:dyDescent="0.25">
      <c r="A345" s="19" t="s">
        <v>363</v>
      </c>
      <c r="B345" s="27" t="s">
        <v>364</v>
      </c>
      <c r="C345" s="28">
        <v>0</v>
      </c>
      <c r="D345" s="28">
        <v>0</v>
      </c>
      <c r="E345" s="28">
        <v>0</v>
      </c>
      <c r="F345" s="28">
        <v>1643588.98</v>
      </c>
      <c r="G345" s="29" t="e">
        <f t="shared" si="101"/>
        <v>#DIV/0!</v>
      </c>
    </row>
    <row r="346" spans="1:7" s="7" customFormat="1" ht="87" outlineLevel="1" x14ac:dyDescent="0.2">
      <c r="A346" s="24" t="s">
        <v>365</v>
      </c>
      <c r="B346" s="25" t="s">
        <v>366</v>
      </c>
      <c r="C346" s="26">
        <f>C347</f>
        <v>0</v>
      </c>
      <c r="D346" s="26">
        <f t="shared" ref="D346:F346" si="104">D347</f>
        <v>0</v>
      </c>
      <c r="E346" s="26">
        <f t="shared" si="104"/>
        <v>0</v>
      </c>
      <c r="F346" s="26">
        <f t="shared" si="104"/>
        <v>-4416801.3</v>
      </c>
      <c r="G346" s="23">
        <v>0</v>
      </c>
    </row>
    <row r="347" spans="1:7" ht="72" outlineLevel="2" x14ac:dyDescent="0.25">
      <c r="A347" s="19" t="s">
        <v>367</v>
      </c>
      <c r="B347" s="27" t="s">
        <v>368</v>
      </c>
      <c r="C347" s="28">
        <v>0</v>
      </c>
      <c r="D347" s="28">
        <v>0</v>
      </c>
      <c r="E347" s="28">
        <v>0</v>
      </c>
      <c r="F347" s="28">
        <f>F348+F350</f>
        <v>-4416801.3</v>
      </c>
      <c r="G347" s="29">
        <v>0</v>
      </c>
    </row>
    <row r="348" spans="1:7" ht="108" outlineLevel="3" x14ac:dyDescent="0.25">
      <c r="A348" s="19" t="s">
        <v>369</v>
      </c>
      <c r="B348" s="27" t="s">
        <v>370</v>
      </c>
      <c r="C348" s="28">
        <v>0</v>
      </c>
      <c r="D348" s="28">
        <v>0</v>
      </c>
      <c r="E348" s="28">
        <v>0</v>
      </c>
      <c r="F348" s="28">
        <v>-900</v>
      </c>
      <c r="G348" s="29">
        <v>0</v>
      </c>
    </row>
    <row r="349" spans="1:7" ht="108" outlineLevel="7" x14ac:dyDescent="0.25">
      <c r="A349" s="19" t="s">
        <v>369</v>
      </c>
      <c r="B349" s="27" t="s">
        <v>370</v>
      </c>
      <c r="C349" s="28">
        <v>0</v>
      </c>
      <c r="D349" s="28">
        <v>0</v>
      </c>
      <c r="E349" s="28">
        <v>0</v>
      </c>
      <c r="F349" s="28">
        <v>-900</v>
      </c>
      <c r="G349" s="29" t="e">
        <f t="shared" si="101"/>
        <v>#DIV/0!</v>
      </c>
    </row>
    <row r="350" spans="1:7" ht="90" outlineLevel="3" x14ac:dyDescent="0.25">
      <c r="A350" s="19" t="s">
        <v>371</v>
      </c>
      <c r="B350" s="27" t="s">
        <v>372</v>
      </c>
      <c r="C350" s="28">
        <v>0</v>
      </c>
      <c r="D350" s="28">
        <v>0</v>
      </c>
      <c r="E350" s="28">
        <v>0</v>
      </c>
      <c r="F350" s="28">
        <v>-4415901.3</v>
      </c>
      <c r="G350" s="29">
        <v>0</v>
      </c>
    </row>
    <row r="351" spans="1:7" ht="90" outlineLevel="7" x14ac:dyDescent="0.25">
      <c r="A351" s="41" t="s">
        <v>371</v>
      </c>
      <c r="B351" s="42" t="s">
        <v>372</v>
      </c>
      <c r="C351" s="43">
        <v>0</v>
      </c>
      <c r="D351" s="43">
        <v>0</v>
      </c>
      <c r="E351" s="43">
        <v>0</v>
      </c>
      <c r="F351" s="43">
        <v>-4511795.8</v>
      </c>
      <c r="G351" s="43"/>
    </row>
    <row r="352" spans="1:7" ht="12.75" customHeight="1" x14ac:dyDescent="0.35">
      <c r="A352" s="17"/>
      <c r="B352" s="17"/>
      <c r="C352" s="17"/>
      <c r="D352" s="17"/>
      <c r="E352" s="17"/>
      <c r="F352" s="17"/>
      <c r="G352" s="17"/>
    </row>
    <row r="353" spans="1:7" ht="12.75" customHeight="1" x14ac:dyDescent="0.35">
      <c r="A353" s="17"/>
      <c r="B353" s="17"/>
      <c r="C353" s="17"/>
      <c r="D353" s="17"/>
      <c r="E353" s="17"/>
      <c r="F353" s="17"/>
      <c r="G353" s="17"/>
    </row>
  </sheetData>
  <mergeCells count="7">
    <mergeCell ref="G9:G10"/>
    <mergeCell ref="A7:G7"/>
    <mergeCell ref="A9:A10"/>
    <mergeCell ref="B9:B10"/>
    <mergeCell ref="C9:C10"/>
    <mergeCell ref="D9:E9"/>
    <mergeCell ref="F9:F10"/>
  </mergeCells>
  <pageMargins left="0.31496062992125984" right="0.23622047244094491" top="0.35433070866141736" bottom="0.35433070866141736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ДЧБ</vt:lpstr>
      <vt:lpstr>ДЧБ!APPT</vt:lpstr>
      <vt:lpstr>ДЧБ!SIGN</vt:lpstr>
      <vt:lpstr>ДЧБ!Заголовки_для_печати</vt:lpstr>
      <vt:lpstr>ДЧБ!Область_печати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Аликовна Гималова</dc:creator>
  <dc:description>POI HSSF rep:2.50.0.112</dc:description>
  <cp:lastModifiedBy>Уразбаева Марина Витальевна</cp:lastModifiedBy>
  <cp:lastPrinted>2021-04-01T06:30:25Z</cp:lastPrinted>
  <dcterms:created xsi:type="dcterms:W3CDTF">2020-04-23T12:10:15Z</dcterms:created>
  <dcterms:modified xsi:type="dcterms:W3CDTF">2021-05-28T07:08:19Z</dcterms:modified>
</cp:coreProperties>
</file>