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ДЧБ!$A$21</definedName>
    <definedName name="FIO" localSheetId="0">ДЧБ!$F$21</definedName>
    <definedName name="LAST_CELL" localSheetId="0">ДЧБ!$J$405</definedName>
    <definedName name="SIGN" localSheetId="0">ДЧБ!$A$21:$H$22</definedName>
    <definedName name="_xlnm.Print_Titles" localSheetId="0">ДЧБ!$10:$12</definedName>
  </definedNames>
  <calcPr calcId="124519"/>
</workbook>
</file>

<file path=xl/calcChain.xml><?xml version="1.0" encoding="utf-8"?>
<calcChain xmlns="http://schemas.openxmlformats.org/spreadsheetml/2006/main">
  <c r="G152" i="1"/>
  <c r="G153"/>
  <c r="G154"/>
  <c r="G155"/>
  <c r="G361"/>
  <c r="G355"/>
  <c r="G356"/>
  <c r="G357"/>
  <c r="G330"/>
  <c r="G326"/>
  <c r="G324"/>
  <c r="G317"/>
  <c r="G318"/>
  <c r="G310"/>
  <c r="G313"/>
  <c r="G315"/>
  <c r="G316"/>
  <c r="G307"/>
  <c r="G308"/>
  <c r="G309"/>
  <c r="G296"/>
  <c r="G202"/>
  <c r="G203"/>
  <c r="G204"/>
  <c r="G205"/>
  <c r="G206"/>
  <c r="G207"/>
  <c r="G209"/>
  <c r="G210"/>
  <c r="G211"/>
  <c r="G212"/>
  <c r="G136"/>
  <c r="G34"/>
  <c r="G35"/>
  <c r="G36"/>
  <c r="G37"/>
  <c r="D389"/>
  <c r="E378"/>
  <c r="F378"/>
  <c r="D378"/>
  <c r="C378"/>
  <c r="G386"/>
  <c r="G387"/>
  <c r="G140"/>
  <c r="G143"/>
  <c r="F399"/>
  <c r="G379"/>
  <c r="G380"/>
  <c r="G358"/>
  <c r="G360"/>
  <c r="G341"/>
  <c r="G327"/>
  <c r="G325" l="1"/>
  <c r="G322"/>
  <c r="G321"/>
  <c r="G306"/>
  <c r="G301"/>
  <c r="G304"/>
  <c r="G305"/>
  <c r="G215"/>
  <c r="G216"/>
  <c r="G217"/>
  <c r="G218"/>
  <c r="G178"/>
  <c r="D169"/>
  <c r="E169"/>
  <c r="F169"/>
  <c r="C169"/>
  <c r="F56"/>
  <c r="D388"/>
  <c r="E389"/>
  <c r="E388" s="1"/>
  <c r="F389"/>
  <c r="C389"/>
  <c r="C388" s="1"/>
  <c r="G391"/>
  <c r="G389" l="1"/>
  <c r="F388"/>
  <c r="G388" s="1"/>
  <c r="D320"/>
  <c r="D294"/>
  <c r="D295"/>
  <c r="E295"/>
  <c r="F295"/>
  <c r="C295"/>
  <c r="G385" l="1"/>
  <c r="G381"/>
  <c r="G382"/>
  <c r="G335"/>
  <c r="G336"/>
  <c r="G338"/>
  <c r="G339"/>
  <c r="G340"/>
  <c r="G342"/>
  <c r="G343"/>
  <c r="G344"/>
  <c r="G345"/>
  <c r="G346"/>
  <c r="G347"/>
  <c r="G348"/>
  <c r="D334"/>
  <c r="E334"/>
  <c r="F334"/>
  <c r="C334"/>
  <c r="E320"/>
  <c r="F320"/>
  <c r="C320"/>
  <c r="D316" l="1"/>
  <c r="E316"/>
  <c r="F316"/>
  <c r="C316"/>
  <c r="D307"/>
  <c r="E307"/>
  <c r="F307"/>
  <c r="C307"/>
  <c r="D173" l="1"/>
  <c r="E173"/>
  <c r="F173"/>
  <c r="C173"/>
  <c r="D154"/>
  <c r="E154"/>
  <c r="F154"/>
  <c r="C154"/>
  <c r="D106"/>
  <c r="E106"/>
  <c r="F106"/>
  <c r="C106"/>
  <c r="D96"/>
  <c r="E96"/>
  <c r="F96"/>
  <c r="C96"/>
  <c r="D43"/>
  <c r="E43"/>
  <c r="F43"/>
  <c r="C43"/>
  <c r="D46"/>
  <c r="E46"/>
  <c r="F46"/>
  <c r="C46"/>
  <c r="D49"/>
  <c r="E49"/>
  <c r="F49"/>
  <c r="C49"/>
  <c r="D52"/>
  <c r="C52"/>
  <c r="G17"/>
  <c r="G18"/>
  <c r="G19"/>
  <c r="G20"/>
  <c r="G21"/>
  <c r="G22"/>
  <c r="G23"/>
  <c r="G24"/>
  <c r="G25"/>
  <c r="G26"/>
  <c r="G27"/>
  <c r="G28"/>
  <c r="G29"/>
  <c r="G30"/>
  <c r="G31"/>
  <c r="G32"/>
  <c r="G33"/>
  <c r="G39"/>
  <c r="G40"/>
  <c r="G44"/>
  <c r="G45"/>
  <c r="G47"/>
  <c r="G48"/>
  <c r="G50"/>
  <c r="G51"/>
  <c r="G53"/>
  <c r="G54"/>
  <c r="G58"/>
  <c r="G59"/>
  <c r="G60"/>
  <c r="G61"/>
  <c r="G62"/>
  <c r="G65"/>
  <c r="G66"/>
  <c r="G67"/>
  <c r="G70"/>
  <c r="G71"/>
  <c r="G72"/>
  <c r="G73"/>
  <c r="G74"/>
  <c r="G75"/>
  <c r="G76"/>
  <c r="G79"/>
  <c r="G80"/>
  <c r="G81"/>
  <c r="G82"/>
  <c r="G83"/>
  <c r="G85"/>
  <c r="G86"/>
  <c r="G87"/>
  <c r="G88"/>
  <c r="G89"/>
  <c r="G90"/>
  <c r="G91"/>
  <c r="G92"/>
  <c r="G93"/>
  <c r="G94"/>
  <c r="G97"/>
  <c r="G98"/>
  <c r="G99"/>
  <c r="G100"/>
  <c r="G101"/>
  <c r="G102"/>
  <c r="G103"/>
  <c r="G104"/>
  <c r="G105"/>
  <c r="G107"/>
  <c r="G108"/>
  <c r="G109"/>
  <c r="G110"/>
  <c r="G111"/>
  <c r="G114"/>
  <c r="G115"/>
  <c r="G116"/>
  <c r="G117"/>
  <c r="G118"/>
  <c r="G119"/>
  <c r="G120"/>
  <c r="G121"/>
  <c r="G122"/>
  <c r="G126"/>
  <c r="G127"/>
  <c r="G129"/>
  <c r="G130"/>
  <c r="G132"/>
  <c r="G133"/>
  <c r="G135"/>
  <c r="G144"/>
  <c r="G147"/>
  <c r="G148"/>
  <c r="G151"/>
  <c r="G156"/>
  <c r="G157"/>
  <c r="G158"/>
  <c r="G159"/>
  <c r="G160"/>
  <c r="G164"/>
  <c r="G165"/>
  <c r="G168"/>
  <c r="G175"/>
  <c r="G179"/>
  <c r="G181"/>
  <c r="G182"/>
  <c r="G187"/>
  <c r="G188"/>
  <c r="G189"/>
  <c r="G190"/>
  <c r="G191"/>
  <c r="G192"/>
  <c r="G193"/>
  <c r="G195"/>
  <c r="G196"/>
  <c r="G197"/>
  <c r="G198"/>
  <c r="G199"/>
  <c r="G201"/>
  <c r="G221"/>
  <c r="G222"/>
  <c r="G223"/>
  <c r="G224"/>
  <c r="G226"/>
  <c r="G227"/>
  <c r="G228"/>
  <c r="G229"/>
  <c r="G230"/>
  <c r="G231"/>
  <c r="G232"/>
  <c r="G233"/>
  <c r="G234"/>
  <c r="G236"/>
  <c r="G237"/>
  <c r="G238"/>
  <c r="G239"/>
  <c r="G240"/>
  <c r="G241"/>
  <c r="G242"/>
  <c r="G243"/>
  <c r="G244"/>
  <c r="G246"/>
  <c r="G247"/>
  <c r="G248"/>
  <c r="G249"/>
  <c r="G250"/>
  <c r="G251"/>
  <c r="G252"/>
  <c r="G254"/>
  <c r="G255"/>
  <c r="G256"/>
  <c r="G257"/>
  <c r="G258"/>
  <c r="G261"/>
  <c r="G262"/>
  <c r="G264"/>
  <c r="G265"/>
  <c r="G268"/>
  <c r="G269"/>
  <c r="G271"/>
  <c r="G273"/>
  <c r="G274"/>
  <c r="G278"/>
  <c r="G281"/>
  <c r="G288"/>
  <c r="G289"/>
  <c r="G291"/>
  <c r="G292"/>
  <c r="G323"/>
  <c r="G328"/>
  <c r="G352"/>
  <c r="G364"/>
  <c r="G367"/>
  <c r="G370"/>
  <c r="G371"/>
  <c r="G376"/>
  <c r="G384"/>
  <c r="G397"/>
  <c r="G43" l="1"/>
  <c r="G46"/>
  <c r="G49"/>
  <c r="G96"/>
  <c r="G52"/>
  <c r="G106"/>
  <c r="G283"/>
  <c r="D398"/>
  <c r="E398"/>
  <c r="F398"/>
  <c r="C398"/>
  <c r="D393"/>
  <c r="D392" s="1"/>
  <c r="E393"/>
  <c r="E392" s="1"/>
  <c r="F393"/>
  <c r="F392" s="1"/>
  <c r="C393"/>
  <c r="C392" s="1"/>
  <c r="D395"/>
  <c r="E395"/>
  <c r="F395"/>
  <c r="C395"/>
  <c r="D377"/>
  <c r="E377"/>
  <c r="C377"/>
  <c r="D374"/>
  <c r="E374"/>
  <c r="C374"/>
  <c r="D369"/>
  <c r="D368" s="1"/>
  <c r="E369"/>
  <c r="E368" s="1"/>
  <c r="F369"/>
  <c r="C369"/>
  <c r="C368" s="1"/>
  <c r="C367" s="1"/>
  <c r="D365"/>
  <c r="E365"/>
  <c r="C365"/>
  <c r="D362"/>
  <c r="E362"/>
  <c r="F362"/>
  <c r="C362"/>
  <c r="D359"/>
  <c r="E359"/>
  <c r="F359"/>
  <c r="G359" s="1"/>
  <c r="C359"/>
  <c r="C356"/>
  <c r="D356"/>
  <c r="E356"/>
  <c r="F356"/>
  <c r="D353"/>
  <c r="E353"/>
  <c r="C353"/>
  <c r="D350"/>
  <c r="E350"/>
  <c r="C350"/>
  <c r="D333"/>
  <c r="E333"/>
  <c r="C333"/>
  <c r="D319"/>
  <c r="E319"/>
  <c r="C319"/>
  <c r="D312"/>
  <c r="D311" s="1"/>
  <c r="E312"/>
  <c r="E311" s="1"/>
  <c r="F312"/>
  <c r="F311" s="1"/>
  <c r="C312"/>
  <c r="C311" s="1"/>
  <c r="D315"/>
  <c r="E315"/>
  <c r="F315"/>
  <c r="C315"/>
  <c r="D303"/>
  <c r="D302" s="1"/>
  <c r="E303"/>
  <c r="F303"/>
  <c r="F302" s="1"/>
  <c r="C303"/>
  <c r="C302" s="1"/>
  <c r="D299"/>
  <c r="E299"/>
  <c r="F299"/>
  <c r="C299"/>
  <c r="E294"/>
  <c r="F294"/>
  <c r="C294"/>
  <c r="C293" s="1"/>
  <c r="D290"/>
  <c r="E290"/>
  <c r="F290"/>
  <c r="C290"/>
  <c r="D287"/>
  <c r="E287"/>
  <c r="E286" s="1"/>
  <c r="F287"/>
  <c r="C287"/>
  <c r="C286" s="1"/>
  <c r="D282"/>
  <c r="E282"/>
  <c r="F282"/>
  <c r="C282"/>
  <c r="D279"/>
  <c r="E279"/>
  <c r="F279"/>
  <c r="C279"/>
  <c r="D276"/>
  <c r="D275" s="1"/>
  <c r="E276"/>
  <c r="F276"/>
  <c r="F275" s="1"/>
  <c r="C276"/>
  <c r="C275" s="1"/>
  <c r="D272"/>
  <c r="E272"/>
  <c r="F272"/>
  <c r="C272"/>
  <c r="D267"/>
  <c r="D266" s="1"/>
  <c r="E267"/>
  <c r="E266" s="1"/>
  <c r="F267"/>
  <c r="C267"/>
  <c r="C266" s="1"/>
  <c r="D263"/>
  <c r="E263"/>
  <c r="F263"/>
  <c r="C263"/>
  <c r="D260"/>
  <c r="D259" s="1"/>
  <c r="E260"/>
  <c r="F260"/>
  <c r="C260"/>
  <c r="D253"/>
  <c r="E253"/>
  <c r="F253"/>
  <c r="C253"/>
  <c r="D245"/>
  <c r="E245"/>
  <c r="F245"/>
  <c r="C245"/>
  <c r="D235"/>
  <c r="E235"/>
  <c r="F235"/>
  <c r="C235"/>
  <c r="D225"/>
  <c r="E225"/>
  <c r="F225"/>
  <c r="C225"/>
  <c r="D219"/>
  <c r="E219"/>
  <c r="F219"/>
  <c r="C219"/>
  <c r="D213"/>
  <c r="E213"/>
  <c r="F213"/>
  <c r="C213"/>
  <c r="D210"/>
  <c r="E210"/>
  <c r="F210"/>
  <c r="C210"/>
  <c r="D200"/>
  <c r="E200"/>
  <c r="F200"/>
  <c r="C200"/>
  <c r="D194"/>
  <c r="E194"/>
  <c r="F194"/>
  <c r="C194"/>
  <c r="D186"/>
  <c r="D185" s="1"/>
  <c r="E186"/>
  <c r="F186"/>
  <c r="C186"/>
  <c r="D180"/>
  <c r="E180"/>
  <c r="F180"/>
  <c r="C180"/>
  <c r="D177"/>
  <c r="D176" s="1"/>
  <c r="E177"/>
  <c r="E176" s="1"/>
  <c r="F177"/>
  <c r="F176" s="1"/>
  <c r="C177"/>
  <c r="C176" s="1"/>
  <c r="D172"/>
  <c r="D171" s="1"/>
  <c r="E172"/>
  <c r="F172"/>
  <c r="C172"/>
  <c r="D167"/>
  <c r="D166" s="1"/>
  <c r="E167"/>
  <c r="E166" s="1"/>
  <c r="F167"/>
  <c r="F166" s="1"/>
  <c r="C167"/>
  <c r="C166" s="1"/>
  <c r="D125"/>
  <c r="E125"/>
  <c r="F125"/>
  <c r="D163"/>
  <c r="D162" s="1"/>
  <c r="E163"/>
  <c r="E162" s="1"/>
  <c r="F163"/>
  <c r="C163"/>
  <c r="C162" s="1"/>
  <c r="D150"/>
  <c r="D149" s="1"/>
  <c r="E150"/>
  <c r="E149" s="1"/>
  <c r="F150"/>
  <c r="C150"/>
  <c r="C149" s="1"/>
  <c r="D146"/>
  <c r="D145" s="1"/>
  <c r="E146"/>
  <c r="E145" s="1"/>
  <c r="F146"/>
  <c r="C146"/>
  <c r="C145" s="1"/>
  <c r="D142"/>
  <c r="D141" s="1"/>
  <c r="E142"/>
  <c r="E141" s="1"/>
  <c r="F142"/>
  <c r="C142"/>
  <c r="C141" s="1"/>
  <c r="D138"/>
  <c r="D137" s="1"/>
  <c r="E138"/>
  <c r="E137" s="1"/>
  <c r="F138"/>
  <c r="F137" s="1"/>
  <c r="C138"/>
  <c r="C137" s="1"/>
  <c r="D134"/>
  <c r="E134"/>
  <c r="F134"/>
  <c r="C134"/>
  <c r="D131"/>
  <c r="E131"/>
  <c r="F131"/>
  <c r="C131"/>
  <c r="D128"/>
  <c r="E128"/>
  <c r="F128"/>
  <c r="C128"/>
  <c r="C125"/>
  <c r="D113"/>
  <c r="D112" s="1"/>
  <c r="E113"/>
  <c r="E112" s="1"/>
  <c r="F113"/>
  <c r="F112" s="1"/>
  <c r="C113"/>
  <c r="C112" s="1"/>
  <c r="D95"/>
  <c r="E95"/>
  <c r="F95"/>
  <c r="C95"/>
  <c r="D84"/>
  <c r="E84"/>
  <c r="F84"/>
  <c r="C84"/>
  <c r="D78"/>
  <c r="E78"/>
  <c r="F78"/>
  <c r="C78"/>
  <c r="D68"/>
  <c r="E68"/>
  <c r="F68"/>
  <c r="C68"/>
  <c r="D64"/>
  <c r="E64"/>
  <c r="F64"/>
  <c r="C64"/>
  <c r="D56"/>
  <c r="E56"/>
  <c r="E55" s="1"/>
  <c r="F55"/>
  <c r="C56"/>
  <c r="D42"/>
  <c r="D41" s="1"/>
  <c r="E42"/>
  <c r="E41" s="1"/>
  <c r="F42"/>
  <c r="C42"/>
  <c r="C41" s="1"/>
  <c r="D16"/>
  <c r="D15" s="1"/>
  <c r="E16"/>
  <c r="E15" s="1"/>
  <c r="F16"/>
  <c r="C16"/>
  <c r="C15" s="1"/>
  <c r="F141" l="1"/>
  <c r="G141" s="1"/>
  <c r="G142"/>
  <c r="D293"/>
  <c r="E373"/>
  <c r="D286"/>
  <c r="E275"/>
  <c r="G275" s="1"/>
  <c r="G177"/>
  <c r="E302"/>
  <c r="G302" s="1"/>
  <c r="G303"/>
  <c r="E259"/>
  <c r="G112"/>
  <c r="E293"/>
  <c r="C373"/>
  <c r="D55"/>
  <c r="D77"/>
  <c r="C259"/>
  <c r="E185"/>
  <c r="E77"/>
  <c r="C55"/>
  <c r="C77"/>
  <c r="C171"/>
  <c r="D373"/>
  <c r="C124"/>
  <c r="C123" s="1"/>
  <c r="C185"/>
  <c r="C184" s="1"/>
  <c r="D184"/>
  <c r="G128"/>
  <c r="G131"/>
  <c r="G134"/>
  <c r="E124"/>
  <c r="E123" s="1"/>
  <c r="G351"/>
  <c r="G354"/>
  <c r="C332"/>
  <c r="C285" s="1"/>
  <c r="C284" s="1"/>
  <c r="D124"/>
  <c r="D123" s="1"/>
  <c r="G125"/>
  <c r="F124"/>
  <c r="G186"/>
  <c r="F185"/>
  <c r="G55"/>
  <c r="G64"/>
  <c r="G68"/>
  <c r="G84"/>
  <c r="G113"/>
  <c r="G180"/>
  <c r="G194"/>
  <c r="G200"/>
  <c r="G225"/>
  <c r="G235"/>
  <c r="G245"/>
  <c r="G253"/>
  <c r="G263"/>
  <c r="G272"/>
  <c r="G287"/>
  <c r="G290"/>
  <c r="G334"/>
  <c r="G282"/>
  <c r="G95"/>
  <c r="C161"/>
  <c r="D332"/>
  <c r="E332"/>
  <c r="F15"/>
  <c r="G15" s="1"/>
  <c r="G16"/>
  <c r="G166"/>
  <c r="G167"/>
  <c r="F319"/>
  <c r="G319" s="1"/>
  <c r="G320"/>
  <c r="F353"/>
  <c r="G353" s="1"/>
  <c r="F41"/>
  <c r="G41" s="1"/>
  <c r="G42"/>
  <c r="F145"/>
  <c r="G145" s="1"/>
  <c r="G146"/>
  <c r="F149"/>
  <c r="G149" s="1"/>
  <c r="G150"/>
  <c r="F162"/>
  <c r="G163"/>
  <c r="F333"/>
  <c r="F77"/>
  <c r="G78"/>
  <c r="F259"/>
  <c r="G260"/>
  <c r="F266"/>
  <c r="G266" s="1"/>
  <c r="G267"/>
  <c r="F350"/>
  <c r="G350" s="1"/>
  <c r="G366"/>
  <c r="F365"/>
  <c r="G365" s="1"/>
  <c r="G369"/>
  <c r="F368"/>
  <c r="G368" s="1"/>
  <c r="G375"/>
  <c r="F374"/>
  <c r="G378"/>
  <c r="F377"/>
  <c r="G377" s="1"/>
  <c r="D161"/>
  <c r="F171"/>
  <c r="F286"/>
  <c r="E161"/>
  <c r="E184" l="1"/>
  <c r="G259"/>
  <c r="G176"/>
  <c r="E285"/>
  <c r="E284" s="1"/>
  <c r="F293"/>
  <c r="G293" s="1"/>
  <c r="E171"/>
  <c r="G171" s="1"/>
  <c r="D285"/>
  <c r="D284" s="1"/>
  <c r="G77"/>
  <c r="C14"/>
  <c r="C13" s="1"/>
  <c r="F184"/>
  <c r="F123"/>
  <c r="G124"/>
  <c r="G286"/>
  <c r="G333"/>
  <c r="F332"/>
  <c r="G332" s="1"/>
  <c r="G374"/>
  <c r="F373"/>
  <c r="G373" s="1"/>
  <c r="G185"/>
  <c r="F161"/>
  <c r="G161" s="1"/>
  <c r="G162"/>
  <c r="D14"/>
  <c r="G184" l="1"/>
  <c r="E14"/>
  <c r="E13" s="1"/>
  <c r="D13"/>
  <c r="G123"/>
  <c r="F285"/>
  <c r="F284" s="1"/>
  <c r="F14" l="1"/>
  <c r="G14" s="1"/>
  <c r="G285"/>
  <c r="G284"/>
  <c r="F13" l="1"/>
  <c r="G13" s="1"/>
</calcChain>
</file>

<file path=xl/sharedStrings.xml><?xml version="1.0" encoding="utf-8"?>
<sst xmlns="http://schemas.openxmlformats.org/spreadsheetml/2006/main" count="754" uniqueCount="531">
  <si>
    <t>Итого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</si>
  <si>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</si>
  <si>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</si>
  <si>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</si>
  <si>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</si>
  <si>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</si>
  <si>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</si>
  <si>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</si>
  <si>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</si>
  <si>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</si>
  <si>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</si>
  <si>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</si>
  <si>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</si>
  <si>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</si>
  <si>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</si>
  <si>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</si>
  <si>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</si>
  <si>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</si>
  <si>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</si>
  <si>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</si>
  <si>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</si>
  <si>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</si>
  <si>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</si>
  <si>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</si>
  <si>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</si>
  <si>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</si>
  <si>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</si>
  <si>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</si>
  <si>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</si>
  <si>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</si>
  <si>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</si>
  <si>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</si>
  <si>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</si>
  <si>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1 01 02 040 01 1000 110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</si>
  <si>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</si>
  <si>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</si>
  <si>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</si>
  <si>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</si>
  <si>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</si>
  <si>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</si>
  <si>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</si>
  <si>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</si>
  <si>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</si>
  <si>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</si>
  <si>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</si>
  <si>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</si>
  <si>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</si>
  <si>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</si>
  <si>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</si>
  <si>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</si>
  <si>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</si>
  <si>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</si>
  <si>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</si>
  <si>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</si>
  <si>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</si>
  <si>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</si>
  <si>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</si>
  <si>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</si>
  <si>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</si>
  <si>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</si>
  <si>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1 05 02 010 02 1000 110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</si>
  <si>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</si>
  <si>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1 05 02 010 02 2100 110</t>
  </si>
  <si>
    <t>Единый налог на вмененный доход для отдельных видов деятельности (пени по соответствующему платежу)</t>
  </si>
  <si>
    <t>1 05 02 010 02 3000 110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</si>
  <si>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</si>
  <si>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1 05 03 000 01 0000 110</t>
  </si>
  <si>
    <t>Единый сельскохозяйственный налог</t>
  </si>
  <si>
    <t>1 05 03 010 01 0000 110</t>
  </si>
  <si>
    <t>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</si>
  <si>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</si>
  <si>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</si>
  <si>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</si>
  <si>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</si>
  <si>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</si>
  <si>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1 05 04 010 02 1000 110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</si>
  <si>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</si>
  <si>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1 05 04 060 02 0000 110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</si>
  <si>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</si>
  <si>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1 05 04 060 02 1000 110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</si>
  <si>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</si>
  <si>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1 05 04 060 02 2100 110</t>
  </si>
  <si>
    <t>Налог, взимаемый в связи с применением патентной системы налогообложения, зачисляемый в бюджеты муниципальных округов (пени по соответствующему платежу)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</si>
  <si>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</si>
  <si>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</si>
  <si>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</si>
  <si>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</si>
  <si>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</si>
  <si>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</si>
  <si>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1 06 01 020 14 1000 110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</si>
  <si>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</si>
  <si>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1 06 01 020 14 2100 110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</si>
  <si>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(пени по соответствующему платежу)</t>
  </si>
  <si>
    <t>1 06 04 000 02 0000 110</t>
  </si>
  <si>
    <t>Транспортный налог</t>
  </si>
  <si>
    <t>1 06 04 011 02 0000 110</t>
  </si>
  <si>
    <t>Транспортный налог с организаций</t>
  </si>
  <si>
    <t>1 06 04 011 02 1000 110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</si>
  <si>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</si>
  <si>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1 06 04 011 02 2100 110</t>
  </si>
  <si>
    <t>Транспортный налог с организаций (пени по соответствующему платежу)</t>
  </si>
  <si>
    <t>1 06 04 012 02 0000 110</t>
  </si>
  <si>
    <t>Транспортный налог с физических лиц</t>
  </si>
  <si>
    <t>1 06 04 012 02 1000 110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</si>
  <si>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</si>
  <si>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1 06 04 012 02 2100 110</t>
  </si>
  <si>
    <t>Транспортный налог с физических лиц (пени по соответствующему платежу)</t>
  </si>
  <si>
    <t>1 06 06 000 00 0000 110</t>
  </si>
  <si>
    <t>Земельный налог</t>
  </si>
  <si>
    <t>1 06 06 030 00 0000 110</t>
  </si>
  <si>
    <t>Земельный налог с организаций</t>
  </si>
  <si>
    <t>1 06 06 032 14 0000 110</t>
  </si>
  <si>
    <t>Земельный налог с организаций, обладающих земельным участком, расположенным в границах муниципальных округов</t>
  </si>
  <si>
    <t>1 06 06 032 14 1000 110</t>
  </si>
  <si>
    <t>Земельный налог с организаций,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</si>
  <si>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1 06 06 032 14 2100 110</t>
  </si>
  <si>
    <t>Земельный налог с организаций, обладающих земельным участком, расположенным в границах муниципальных округов (пени по соответствующему платежу)</t>
  </si>
  <si>
    <t>1 06 06 032 14 3000 110</t>
  </si>
  <si>
    <t>Земельный налог с организаций, обладающих земельным участком, расположенным в границах муниципальных округов (суммы денежных взысканий (штрафов) по соответствующему платежу согласно законодательству Российской Федерации)</t>
  </si>
  <si>
    <t>1 06 06 032 14 4000 110</t>
  </si>
  <si>
    <t>Земельный налог с организаций, обладающих земельным участком, расположенным в границах муниципальных округов (прочие поступления)</t>
  </si>
  <si>
    <t>1 06 06 040 00 0000 110</t>
  </si>
  <si>
    <t>Земельный налог с физических лиц</t>
  </si>
  <si>
    <t>1 06 06 042 14 0000 110</t>
  </si>
  <si>
    <t>Земельный налог с физических лиц, обладающих земельным участком, расположенным в границах муниципальных округов</t>
  </si>
  <si>
    <t>1 06 06 042 14 1000 110</t>
  </si>
  <si>
    <t>Земельный налог с физических лиц,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</si>
  <si>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1 06 06 042 14 2100 110</t>
  </si>
  <si>
    <t>Земельный налог с физических лиц, обладающих земельным участком, расположенным в границах муниципальных округов (пени по соответствующему платежу)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</si>
  <si>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</si>
  <si>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</si>
  <si>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</si>
  <si>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</si>
  <si>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</si>
  <si>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</si>
  <si>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1 08 03 010 01 1000 110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</si>
  <si>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</si>
  <si>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1 08 03 010 01 1050 110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</si>
  <si>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</si>
  <si>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1 08 03 010 01 1060 110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</si>
  <si>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</si>
  <si>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1 08 03 010 01 4000 110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</si>
  <si>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</si>
  <si>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</si>
  <si>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</si>
  <si>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</si>
  <si>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</si>
  <si>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</si>
  <si>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</si>
  <si>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</si>
  <si>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</si>
  <si>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</si>
  <si>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</si>
  <si>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</si>
  <si>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</si>
  <si>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</si>
  <si>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</si>
  <si>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1 11 05 034 14 0000 120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</si>
  <si>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</si>
  <si>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</si>
  <si>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</si>
  <si>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</si>
  <si>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</si>
  <si>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</si>
  <si>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</si>
  <si>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</si>
  <si>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</si>
  <si>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1 11 05 324 14 0000 120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</si>
  <si>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округов</t>
  </si>
  <si>
    <t>1 11 07 000 00 0000 120</t>
  </si>
  <si>
    <t>Платежи от государственных и муниципальных унитарных предприятий</t>
  </si>
  <si>
    <t>1 11 07 010 00 0000 120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</si>
  <si>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</si>
  <si>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1 11 07 014 14 0000 120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</si>
  <si>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</si>
  <si>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</si>
  <si>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</si>
  <si>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</si>
  <si>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</si>
  <si>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</si>
  <si>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</si>
  <si>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</si>
  <si>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</si>
  <si>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</si>
  <si>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</si>
  <si>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</si>
  <si>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</si>
  <si>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</si>
  <si>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</si>
  <si>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1 12 01 040 01 0000 120</t>
  </si>
  <si>
    <t>Плата за размещение отходов производства и потребления</t>
  </si>
  <si>
    <t>1 12 01 041 01 0000 120</t>
  </si>
  <si>
    <t>Плата за размещение отходов производства</t>
  </si>
  <si>
    <t>1 12 01 041 01 6000 120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</si>
  <si>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</si>
  <si>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1 12 01 070 01 0000 120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</si>
  <si>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</si>
  <si>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1 12 01 070 01 6000 120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</si>
  <si>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</si>
  <si>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</si>
  <si>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</si>
  <si>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</si>
  <si>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</si>
  <si>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</si>
  <si>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</si>
  <si>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1 13 01 994 14 0000 130</t>
  </si>
  <si>
    <t>Прочие доходы от оказания платных услуг (работ) получателями средств бюджетов муниципальных округов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</si>
  <si>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</si>
  <si>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</si>
  <si>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</si>
  <si>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</si>
  <si>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</si>
  <si>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</si>
  <si>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</si>
  <si>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</si>
  <si>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</si>
  <si>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</si>
  <si>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1 14 02 040 14 0000 410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</si>
  <si>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</si>
  <si>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</si>
  <si>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</si>
  <si>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</si>
  <si>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</si>
  <si>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</si>
  <si>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</si>
  <si>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</si>
  <si>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</si>
  <si>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</si>
  <si>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</si>
  <si>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1 14 06 024 14 0000 430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</si>
  <si>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</si>
  <si>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</si>
  <si>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</si>
  <si>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</si>
  <si>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</si>
  <si>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</si>
  <si>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</si>
  <si>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</si>
  <si>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</si>
  <si>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1 16 01 053 01 0035 140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</si>
  <si>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</si>
  <si>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1 16 01 053 01 9000 140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</si>
  <si>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</si>
  <si>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</si>
  <si>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</si>
  <si>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</si>
  <si>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</si>
  <si>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</si>
  <si>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</si>
  <si>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</si>
  <si>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</si>
  <si>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</si>
  <si>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</si>
  <si>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1 16 01 073 01 0019 140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</si>
  <si>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</si>
  <si>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1 16 01 073 01 0027 140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</si>
  <si>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</si>
  <si>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</si>
  <si>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</si>
  <si>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</si>
  <si>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</si>
  <si>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</si>
  <si>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</si>
  <si>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</si>
  <si>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</si>
  <si>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</si>
  <si>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</si>
  <si>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1 16 01 143 01 0002 140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</si>
  <si>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</si>
  <si>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1 16 01 143 01 9000 140</t>
  </si>
  <si>
    <t>Административные штрафы,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(иные штрафы)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</si>
  <si>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</si>
  <si>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</si>
  <si>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</si>
  <si>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</si>
  <si>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</si>
  <si>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</si>
  <si>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1 16 01 153 01 0006 140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</si>
  <si>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</si>
  <si>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</si>
  <si>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</si>
  <si>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</si>
  <si>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</si>
  <si>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1 16 01 173 01 0007 140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</si>
  <si>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</si>
  <si>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1 16 01 173 01 0008 140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</si>
  <si>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</si>
  <si>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1 16 01 173 01 9000 140</t>
  </si>
  <si>
    <t>Административные штрафы, установленные Главой 17 КоАП РФ за административные правонарушения, посягающие на институты государственной власти, налагаемые мировыми судьями (иные штрафы)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</si>
  <si>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</si>
  <si>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</si>
  <si>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</si>
  <si>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</si>
  <si>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</si>
  <si>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</si>
  <si>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1 16 01 193 01 0013 140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</si>
  <si>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</si>
  <si>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1 16 01 193 01 9000 140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</si>
  <si>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</si>
  <si>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</si>
  <si>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</si>
  <si>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</si>
  <si>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</si>
  <si>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1 16 01 203 01 0008 140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</si>
  <si>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</si>
  <si>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1 16 01 203 01 9000 140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</si>
  <si>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</si>
  <si>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</si>
  <si>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</si>
  <si>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</si>
  <si>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</si>
  <si>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1 16 01 333 01 0016 140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</si>
  <si>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нарушение правил продажи этилового спирта, алкогольной и спиртосодержащей продукции)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</si>
  <si>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</si>
  <si>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</si>
  <si>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</si>
  <si>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</si>
  <si>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</si>
  <si>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</si>
  <si>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</si>
  <si>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</si>
  <si>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1 16 07 090 14 0000 140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</si>
  <si>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</si>
  <si>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</si>
  <si>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</si>
  <si>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</si>
  <si>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</si>
  <si>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</si>
  <si>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</si>
  <si>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1 16 10 129 01 0000 140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</si>
  <si>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</si>
  <si>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1 16 11 000 01 0000 140</t>
  </si>
  <si>
    <t>Платежи, уплачиваемые в целях возмещения вреда</t>
  </si>
  <si>
    <t>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</si>
  <si>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</si>
  <si>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1 17 00 000 00 0000 000</t>
  </si>
  <si>
    <t>ПРОЧИЕ НЕНАЛОГОВЫЕ ДОХОДЫ</t>
  </si>
  <si>
    <t>1 17 01 000 00 0000 180</t>
  </si>
  <si>
    <t>Невыясненные поступления</t>
  </si>
  <si>
    <t>1 17 01 040 14 0000 180</t>
  </si>
  <si>
    <t>Невыясненные поступления, зачисляемые в бюджеты муниципальных округов</t>
  </si>
  <si>
    <t>1 17 05 000 00 0000 180</t>
  </si>
  <si>
    <t>Прочие неналоговые доходы</t>
  </si>
  <si>
    <t>1 17 05 040 14 0000 180</t>
  </si>
  <si>
    <t>Прочие неналоговые доходы бюджетов муниципальных округов</t>
  </si>
  <si>
    <t>1 17 15 000 00 0000 150</t>
  </si>
  <si>
    <t>Инициативные платежи</t>
  </si>
  <si>
    <t>1 17 15 020 14 0000 150</t>
  </si>
  <si>
    <t>Инициативные платежи, зачисляемые в бюджеты муниципальных округов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</si>
  <si>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</si>
  <si>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</si>
  <si>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</si>
  <si>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</si>
  <si>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</si>
  <si>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</si>
  <si>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2 02 15 001 00 0000 150</t>
  </si>
  <si>
    <t>Дотации на выравнивание бюджетной обеспеченности</t>
  </si>
  <si>
    <t>2 02 15 001 14 0000 150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</si>
  <si>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</si>
  <si>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2 02 15 002 00 0000 150</t>
  </si>
  <si>
    <t>Дотации бюджетам на поддержку мер по обеспечению сбалансированности бюджетов</t>
  </si>
  <si>
    <t>2 02 15 002 14 0000 150</t>
  </si>
  <si>
    <t>Дотации бюджетам муниципальных округов на поддержку мер по обеспечению сбалансированности бюджетов</t>
  </si>
  <si>
    <t>2 02 20 000 00 0000 150</t>
  </si>
  <si>
    <t>Субсидии бюджетам бюджетной системы Российской Федерации (межбюджетные субсидии)</t>
  </si>
  <si>
    <t>2 02 20 077 00 0000 150</t>
  </si>
  <si>
    <t>Субсидии бюджетам на софинансирование капитальных вложений в объекты муниципальной собственности</t>
  </si>
  <si>
    <t>2 02 20 077 14 0000 150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</si>
  <si>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</si>
  <si>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2 02 25 467 00 0000 150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</si>
  <si>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</si>
  <si>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2 02 25 467 14 0000 150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</si>
  <si>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</si>
  <si>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2 02 25 519 00 0000 150</t>
  </si>
  <si>
    <t>Субсидии бюджетам на поддержку отрасли культуры</t>
  </si>
  <si>
    <t>2 02 25 519 14 0000 150</t>
  </si>
  <si>
    <t>Субсидии бюджетам муниципальных округов на поддержку отрасли культуры</t>
  </si>
  <si>
    <t>2 02 25 555 00 0000 150</t>
  </si>
  <si>
    <t>Субсидии бюджетам на реализацию программ формирования современной городской среды</t>
  </si>
  <si>
    <t>2 02 25 555 04 0000 150</t>
  </si>
  <si>
    <t>Субсидии бюджетам городских округов на реализацию программ формирования современной городской среды</t>
  </si>
  <si>
    <t>2 02 25 555 14 0000 150</t>
  </si>
  <si>
    <t>Субсидии бюджетам муниципальных округов на реализацию программ формирования современной городской среды</t>
  </si>
  <si>
    <t>2 02 25 576 00 0000 150</t>
  </si>
  <si>
    <t>Субсидии бюджетам на обеспечение комплексного развития сельских территорий</t>
  </si>
  <si>
    <t>2 02 25 576 14 0000 150</t>
  </si>
  <si>
    <t>Субсидии бюджетам муниципальных округов на обеспечение комплексного развития сельских территорий</t>
  </si>
  <si>
    <t>2 02 27 576 00 0000 150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</si>
  <si>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</si>
  <si>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2 02 27 576 14 0000 150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</si>
  <si>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</si>
  <si>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2 02 29 999 00 0000 150</t>
  </si>
  <si>
    <t>Прочие субсидии</t>
  </si>
  <si>
    <t>2 02 29 999 14 0000 150</t>
  </si>
  <si>
    <t>Прочие субсидии бюджетам муниципальных округов</t>
  </si>
  <si>
    <t>2 02 30 000 00 0000 150</t>
  </si>
  <si>
    <t>Субвенции бюджетам бюджетной системы Российской Федерации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</si>
  <si>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</si>
  <si>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</si>
  <si>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</si>
  <si>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</si>
  <si>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</si>
  <si>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</si>
  <si>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</si>
  <si>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</si>
  <si>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</si>
  <si>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</si>
  <si>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2 02 35 118 14 0000 150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</si>
  <si>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</si>
  <si>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</si>
  <si>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</si>
  <si>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</si>
  <si>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</si>
  <si>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2 02 35 134 00 0000 150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</si>
  <si>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</si>
  <si>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2 02 35 134 14 0000 150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</si>
  <si>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</si>
  <si>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2 02 35 469 00 0000 150</t>
  </si>
  <si>
    <t>Субвенции бюджетам на проведение Всероссийской переписи населения 2020 года</t>
  </si>
  <si>
    <t>2 02 35 469 14 0000 150</t>
  </si>
  <si>
    <t>Субвенции бюджетам муниципальных округов на проведение Всероссийской переписи населения 2020 года</t>
  </si>
  <si>
    <t>2 02 35 930 00 0000 150</t>
  </si>
  <si>
    <t>Субвенции бюджетам на государственную регистрацию актов гражданского состояния</t>
  </si>
  <si>
    <t>2 02 35 930 14 0000 150</t>
  </si>
  <si>
    <t>Субвенции бюджетам муниципальных округов на государственную регистрацию актов гражданского состояния</t>
  </si>
  <si>
    <t>2 02 39 999 00 0000 150</t>
  </si>
  <si>
    <t>Прочие субвенции</t>
  </si>
  <si>
    <t>2 02 39 999 14 0000 150</t>
  </si>
  <si>
    <t>Прочие субвенции бюджетам муниципальных округов</t>
  </si>
  <si>
    <t>2 02 40 000 00 0000 150</t>
  </si>
  <si>
    <t>Иные межбюджетные трансферты</t>
  </si>
  <si>
    <t>2 02 45 303 00 0000 150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</si>
  <si>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</si>
  <si>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2 02 45 303 14 0000 150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</si>
  <si>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</si>
  <si>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2 02 49 999 00 0000 150</t>
  </si>
  <si>
    <t>Прочие межбюджетные трансферты, передаваемые бюджетам</t>
  </si>
  <si>
    <t>2 02 49 999 14 0000 150</t>
  </si>
  <si>
    <t>Прочие межбюджетные трансферты, передаваемые бюджетам муниципальных округов</t>
  </si>
  <si>
    <t>2 18 00 000 00 0000 000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</si>
  <si>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</si>
  <si>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2 18 00 000 00 0000 150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</si>
  <si>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</si>
  <si>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2 18 00 000 14 0000 150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</si>
  <si>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</si>
  <si>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2 18 04 000 14 0000 150</t>
  </si>
  <si>
    <t>Доходы бюджетов муниципальных округов от возврата организациями остатков субсидий прошлых лет</t>
  </si>
  <si>
    <t>2 18 04 010 14 0000 150</t>
  </si>
  <si>
    <t>Доходы бюджетов муниципальных округов от возврата бюджетными учреждениями остатков субсидий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</si>
  <si>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</si>
  <si>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</si>
  <si>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2 19 00 000 14 0000 150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</si>
  <si>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</si>
  <si>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2 19 60 010 14 0000 150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</si>
  <si>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</si>
  <si>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Наименование кода поступлений в бюджет, группы, подгруппы,статьи, подстатьи, элемента, группы подвида, аналитической группы подвида доходов</t>
  </si>
  <si>
    <t>Уточненный план</t>
  </si>
  <si>
    <t>Субсидии на государственную поддержку отрасли культуры (Федеральный проект "Творческие люди") (государственная поддержка лучших работников сельских учреждений культуры)</t>
  </si>
  <si>
    <t>Субсидии на государственную поддержку отрасли культуры (Федеральный проект "Творческие люди") (государственная поддержка лучших сельских учреждений культуры)</t>
  </si>
  <si>
    <t>Субсидии на реализацию по предотвращению распространения и уничтожению борщевика Сосновского в муниципальных образованиях Пермского края</t>
  </si>
  <si>
    <t>Код</t>
  </si>
  <si>
    <t>Утвержденный план на 2021 год</t>
  </si>
  <si>
    <t>на 2021 год</t>
  </si>
  <si>
    <t>(рублей)</t>
  </si>
  <si>
    <t>Приложение 1</t>
  </si>
  <si>
    <t>к постановлению администрации</t>
  </si>
  <si>
    <t>Уинского муниципального округа</t>
  </si>
  <si>
    <t>Пермского края</t>
  </si>
  <si>
    <t>1</t>
  </si>
  <si>
    <t>2</t>
  </si>
  <si>
    <t>3</t>
  </si>
  <si>
    <t>4</t>
  </si>
  <si>
    <t>5</t>
  </si>
  <si>
    <t>6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</si>
  <si>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</si>
  <si>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</si>
  <si>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мероприятий, направленных на комплексное развитие сельских территорий (обустройство
объектами инженерной инфраструктуры и благоустройство
площадок, расположенных на сельских территориях, под компактную жилищную застройку)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</si>
  <si>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</si>
  <si>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выплаты материального стимулирования народным дружинникам за участие в охране общественного порядка</t>
  </si>
  <si>
    <t>Субсидии на реализацию программ развития преобразованных муниципальных образований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</si>
  <si>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</si>
  <si>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софинансирование проектов инициативного бюджетирования</t>
  </si>
  <si>
    <t>Субсидии на устройство спортивных площадок и их оснащение</t>
  </si>
  <si>
    <t>Субсидии на приведение в нормативное состояние помещений, приобретение и установку модульных конструкций</t>
  </si>
  <si>
    <t>Субсидии на устройство мест захоронения на объекте - Православное и мусульманское кладбище на территории Уинского сельского поселения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</si>
  <si>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</si>
  <si>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Единая субвенция на выполнение отдельных государственных полномочий в сфере образования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</si>
  <si>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</si>
  <si>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</si>
  <si>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на организацию мероприятий при осуществлении деятельности по обращению с животными без владельцев</t>
  </si>
  <si>
    <t>Субвенции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</si>
  <si>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Субвенции на мероприятия по организации оздоровления и отдыха детей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</si>
  <si>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</si>
  <si>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</si>
  <si>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</si>
  <si>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</si>
  <si>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составление протоколов об административных правонарушениях</t>
  </si>
  <si>
    <t>Субвенции на осуществление полномочий по созданию и организации деятельности административных комиссий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</si>
  <si>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</si>
  <si>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</si>
  <si>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</si>
  <si>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</si>
  <si>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Иные межбюджетные трансферты за счет безвозмездных поступлений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</si>
  <si>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</si>
  <si>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Иные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</si>
  <si>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</si>
  <si>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>Иные межбюджетные трансферты на организацию занятий физической культурой в образовательных организациях</t>
  </si>
  <si>
    <t>Иные межбюджетные трансферты на обеспечение жильем молодых семей</t>
  </si>
  <si>
    <t>Субсидии на улучшение качества систем теплоснабжения на территориях муниципальных образований Пермского края</t>
  </si>
  <si>
    <t>Субсидии на ремонт окон здания МКУК "Уинский народный краеведческий музей им. М.Е. Игошева"</t>
  </si>
  <si>
    <t>Иные межбюджетные трансферты на ввод в эксплуатацию модульных зданий</t>
  </si>
  <si>
    <t>ПРОЧИЕ БЕЗВОЗМЕЗДНЫЕ ПОСТУПЛЕНИЯ</t>
  </si>
  <si>
    <t>Прочие безвозмездные поступления в бюджеты муниципальных округов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</si>
  <si>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</si>
  <si>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 xml:space="preserve">2 07 00 000 00 0000 000 </t>
  </si>
  <si>
    <t xml:space="preserve">2 07 04 000 14 0000 150 </t>
  </si>
  <si>
    <t xml:space="preserve">2 07 04 020 14 0000 150 </t>
  </si>
  <si>
    <t xml:space="preserve">2 07 04 050 14 0000 150 </t>
  </si>
  <si>
    <t>1 05 02 020 02 0000 110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</si>
  <si>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</si>
  <si>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1 13 02 994 14 0000 130</t>
  </si>
  <si>
    <t>Прочие доходы от компенсации затрат бюджетов муниципальных округов</t>
  </si>
  <si>
    <t>1 13 02 990 00 0000 130</t>
  </si>
  <si>
    <t>Прочие доходы от компенсации затрат государства</t>
  </si>
  <si>
    <t>1 14 06 312 14 0000 430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</si>
  <si>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</si>
  <si>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Иные межбюджетные трансферты на конкурс главы</t>
  </si>
  <si>
    <t>Информация по исполнению доходов бюджета Уинского муниципального округа Пермского края за 9 месяцев 2021 года</t>
  </si>
  <si>
    <t>на 01.10.2021</t>
  </si>
  <si>
    <t>Исполнено за 9 месяцев  2021 года</t>
  </si>
  <si>
    <t>% выполнения уточненного плана на 01.10.2021 г.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</si>
</sst>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?"/>
    <numFmt numFmtId="166" formatCode="0.0"/>
  </numFmts>
  <fonts count="7">
    <font>
      <sz val="10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/>
    <xf numFmtId="0" fontId="1" fillId="0" borderId="0" xfId="0" applyFont="1" applyFill="1"/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>
      <alignment vertical="center"/>
    </xf>
    <xf numFmtId="0" fontId="2" fillId="0" borderId="0" xfId="0" applyFont="1" applyFill="1"/>
    <xf numFmtId="166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65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9" fontId="1" fillId="0" borderId="1" xfId="0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2" fontId="1" fillId="0" borderId="2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400"/>
  <sheetViews>
    <sheetView showGridLines="0" tabSelected="1" workbookViewId="0">
      <selection activeCell="L11" sqref="L11"/>
    </sheetView>
  </sheetViews>
  <sheetFormatPr defaultRowHeight="12.75" customHeight="1" outlineLevelRow="7"/>
  <cols>
    <col min="1" max="1" width="18.5703125" style="3" customWidth="1"/>
    <col min="2" max="2" width="30.5703125" style="3" customWidth="1"/>
    <col min="3" max="3" width="12" style="3" customWidth="1"/>
    <col min="4" max="4" width="11.42578125" style="3" customWidth="1"/>
    <col min="5" max="5" width="11.7109375" style="3" customWidth="1"/>
    <col min="6" max="6" width="11.5703125" style="3" customWidth="1"/>
    <col min="7" max="7" width="8" style="3" customWidth="1"/>
    <col min="8" max="10" width="9.140625" style="3" customWidth="1"/>
    <col min="11" max="16384" width="9.140625" style="3"/>
  </cols>
  <sheetData>
    <row r="1" spans="1:10" ht="12" customHeight="1">
      <c r="A1" s="1"/>
      <c r="B1" s="1"/>
      <c r="C1" s="1"/>
      <c r="D1" s="1"/>
      <c r="E1" s="39" t="s">
        <v>464</v>
      </c>
      <c r="F1" s="39"/>
      <c r="G1" s="39"/>
      <c r="H1" s="2"/>
      <c r="I1" s="2"/>
      <c r="J1" s="2"/>
    </row>
    <row r="2" spans="1:10" ht="12" customHeight="1">
      <c r="A2" s="2"/>
      <c r="B2" s="2"/>
      <c r="C2" s="2"/>
      <c r="D2" s="2"/>
      <c r="E2" s="39" t="s">
        <v>465</v>
      </c>
      <c r="F2" s="39"/>
      <c r="G2" s="39"/>
      <c r="H2" s="2"/>
      <c r="I2" s="2"/>
      <c r="J2" s="2"/>
    </row>
    <row r="3" spans="1:10" ht="12">
      <c r="A3" s="2"/>
      <c r="B3" s="2"/>
      <c r="C3" s="2"/>
      <c r="D3" s="2"/>
      <c r="E3" s="40" t="s">
        <v>466</v>
      </c>
      <c r="F3" s="40"/>
      <c r="G3" s="40"/>
      <c r="H3" s="2"/>
      <c r="I3" s="2"/>
      <c r="J3" s="2"/>
    </row>
    <row r="4" spans="1:10" ht="12">
      <c r="A4" s="2"/>
      <c r="B4" s="2"/>
      <c r="C4" s="2"/>
      <c r="D4" s="2"/>
      <c r="E4" s="40" t="s">
        <v>467</v>
      </c>
      <c r="F4" s="40"/>
      <c r="G4" s="40"/>
      <c r="H4" s="2"/>
      <c r="I4" s="2"/>
      <c r="J4" s="2"/>
    </row>
    <row r="5" spans="1:10" ht="12">
      <c r="A5" s="2"/>
      <c r="B5" s="2"/>
      <c r="C5" s="2"/>
      <c r="D5" s="2"/>
      <c r="E5" s="2"/>
      <c r="F5" s="1"/>
      <c r="G5" s="1"/>
      <c r="H5" s="2"/>
      <c r="I5" s="2"/>
      <c r="J5" s="2"/>
    </row>
    <row r="6" spans="1:10" ht="0.75" customHeight="1">
      <c r="A6" s="2"/>
      <c r="B6" s="2"/>
      <c r="C6" s="2"/>
      <c r="D6" s="2"/>
      <c r="E6" s="2"/>
      <c r="F6" s="1"/>
      <c r="G6" s="1"/>
      <c r="H6" s="2"/>
      <c r="I6" s="2"/>
      <c r="J6" s="2"/>
    </row>
    <row r="7" spans="1:10" ht="12">
      <c r="A7" s="42" t="s">
        <v>527</v>
      </c>
      <c r="B7" s="42"/>
      <c r="C7" s="42"/>
      <c r="D7" s="42"/>
      <c r="E7" s="42"/>
      <c r="F7" s="42"/>
      <c r="G7" s="42"/>
      <c r="H7" s="4"/>
      <c r="I7" s="4"/>
      <c r="J7" s="4"/>
    </row>
    <row r="8" spans="1:10" ht="12">
      <c r="A8" s="42"/>
      <c r="B8" s="42"/>
      <c r="C8" s="42"/>
      <c r="D8" s="42"/>
      <c r="E8" s="42"/>
      <c r="F8" s="42"/>
      <c r="G8" s="42"/>
      <c r="H8" s="5"/>
      <c r="I8" s="4"/>
      <c r="J8" s="4"/>
    </row>
    <row r="9" spans="1:10" ht="12">
      <c r="A9" s="6"/>
      <c r="B9" s="6"/>
      <c r="C9" s="6"/>
      <c r="D9" s="6"/>
      <c r="E9" s="6"/>
      <c r="F9" s="6"/>
      <c r="G9" s="6" t="s">
        <v>463</v>
      </c>
      <c r="H9" s="5"/>
      <c r="I9" s="4"/>
      <c r="J9" s="4"/>
    </row>
    <row r="10" spans="1:10" ht="12">
      <c r="A10" s="43" t="s">
        <v>460</v>
      </c>
      <c r="B10" s="41" t="s">
        <v>455</v>
      </c>
      <c r="C10" s="41" t="s">
        <v>461</v>
      </c>
      <c r="D10" s="41" t="s">
        <v>456</v>
      </c>
      <c r="E10" s="44"/>
      <c r="F10" s="41" t="s">
        <v>529</v>
      </c>
      <c r="G10" s="41" t="s">
        <v>530</v>
      </c>
    </row>
    <row r="11" spans="1:10" ht="87" customHeight="1">
      <c r="A11" s="43"/>
      <c r="B11" s="41"/>
      <c r="C11" s="41"/>
      <c r="D11" s="7" t="s">
        <v>462</v>
      </c>
      <c r="E11" s="37" t="s">
        <v>528</v>
      </c>
      <c r="F11" s="41"/>
      <c r="G11" s="41"/>
    </row>
    <row r="12" spans="1:10" s="25" customFormat="1" ht="12">
      <c r="A12" s="7" t="s">
        <v>468</v>
      </c>
      <c r="B12" s="7" t="s">
        <v>469</v>
      </c>
      <c r="C12" s="7" t="s">
        <v>470</v>
      </c>
      <c r="D12" s="7" t="s">
        <v>471</v>
      </c>
      <c r="E12" s="7" t="s">
        <v>472</v>
      </c>
      <c r="F12" s="7" t="s">
        <v>473</v>
      </c>
      <c r="G12" s="24">
        <v>7</v>
      </c>
    </row>
    <row r="13" spans="1:10" s="9" customFormat="1" ht="12">
      <c r="A13" s="20" t="s">
        <v>0</v>
      </c>
      <c r="B13" s="21"/>
      <c r="C13" s="22">
        <f>C14+C284</f>
        <v>550448252.78999996</v>
      </c>
      <c r="D13" s="22">
        <f>D14+D284</f>
        <v>485990816.87</v>
      </c>
      <c r="E13" s="22">
        <f>E14+E284</f>
        <v>335829462.79000002</v>
      </c>
      <c r="F13" s="22">
        <f>F14+F284</f>
        <v>335973320.93999994</v>
      </c>
      <c r="G13" s="8">
        <f>F13/E13*100</f>
        <v>100.04283666739802</v>
      </c>
    </row>
    <row r="14" spans="1:10" s="9" customFormat="1" ht="24">
      <c r="A14" s="15" t="s">
        <v>1</v>
      </c>
      <c r="B14" s="16" t="s">
        <v>2</v>
      </c>
      <c r="C14" s="17">
        <f>C15+C41+C55+C77+C112+C123+C149+C161+C171+C184+C275</f>
        <v>77075919.090000004</v>
      </c>
      <c r="D14" s="17">
        <f t="shared" ref="D14:F14" si="0">D15+D41+D55+D77+D112+D123+D149+D161+D171+D184+D275</f>
        <v>77153015.530000001</v>
      </c>
      <c r="E14" s="17">
        <f t="shared" si="0"/>
        <v>48186317.170000002</v>
      </c>
      <c r="F14" s="17">
        <f t="shared" si="0"/>
        <v>50071125.710000001</v>
      </c>
      <c r="G14" s="8">
        <f t="shared" ref="G14:G77" si="1">F14/E14*100</f>
        <v>103.91150154378981</v>
      </c>
    </row>
    <row r="15" spans="1:10" s="9" customFormat="1" ht="12" outlineLevel="1">
      <c r="A15" s="15" t="s">
        <v>3</v>
      </c>
      <c r="B15" s="16" t="s">
        <v>4</v>
      </c>
      <c r="C15" s="17">
        <f>C16</f>
        <v>20404000</v>
      </c>
      <c r="D15" s="17">
        <f t="shared" ref="D15:F15" si="2">D16</f>
        <v>20404000</v>
      </c>
      <c r="E15" s="17">
        <f t="shared" si="2"/>
        <v>14178600</v>
      </c>
      <c r="F15" s="17">
        <f t="shared" si="2"/>
        <v>13911783.449999999</v>
      </c>
      <c r="G15" s="8">
        <f t="shared" si="1"/>
        <v>98.118174220303828</v>
      </c>
    </row>
    <row r="16" spans="1:10" ht="12" outlineLevel="2">
      <c r="A16" s="18" t="s">
        <v>5</v>
      </c>
      <c r="B16" s="11" t="s">
        <v>6</v>
      </c>
      <c r="C16" s="12">
        <f>C17+C26+C33+C38</f>
        <v>20404000</v>
      </c>
      <c r="D16" s="12">
        <f t="shared" ref="D16:F16" si="3">D17+D26+D33+D38</f>
        <v>20404000</v>
      </c>
      <c r="E16" s="12">
        <f t="shared" si="3"/>
        <v>14178600</v>
      </c>
      <c r="F16" s="12">
        <f t="shared" si="3"/>
        <v>13911783.449999999</v>
      </c>
      <c r="G16" s="10">
        <f t="shared" si="1"/>
        <v>98.118174220303828</v>
      </c>
    </row>
    <row r="17" spans="1:7" ht="96" outlineLevel="3" collapsed="1">
      <c r="A17" s="18" t="s">
        <v>7</v>
      </c>
      <c r="B17" s="13" t="s">
        <v>8</v>
      </c>
      <c r="C17" s="12">
        <v>20261000</v>
      </c>
      <c r="D17" s="12">
        <v>20261000</v>
      </c>
      <c r="E17" s="12">
        <v>14078600</v>
      </c>
      <c r="F17" s="12">
        <v>13741626.68</v>
      </c>
      <c r="G17" s="10">
        <f t="shared" si="1"/>
        <v>97.606485588055619</v>
      </c>
    </row>
    <row r="18" spans="1:7" ht="132" hidden="1" outlineLevel="4">
      <c r="A18" s="18" t="s">
        <v>9</v>
      </c>
      <c r="B18" s="13" t="s">
        <v>10</v>
      </c>
      <c r="C18" s="12">
        <v>20261000</v>
      </c>
      <c r="D18" s="12">
        <v>20261000</v>
      </c>
      <c r="E18" s="12">
        <v>4141633.72</v>
      </c>
      <c r="F18" s="12">
        <v>4176898.2</v>
      </c>
      <c r="G18" s="10">
        <f t="shared" si="1"/>
        <v>100.85146303087372</v>
      </c>
    </row>
    <row r="19" spans="1:7" ht="132" hidden="1" outlineLevel="7">
      <c r="A19" s="18" t="s">
        <v>9</v>
      </c>
      <c r="B19" s="13" t="s">
        <v>10</v>
      </c>
      <c r="C19" s="12">
        <v>20261000</v>
      </c>
      <c r="D19" s="12">
        <v>20261000</v>
      </c>
      <c r="E19" s="12">
        <v>4141633.72</v>
      </c>
      <c r="F19" s="12">
        <v>4176898.2</v>
      </c>
      <c r="G19" s="10">
        <f t="shared" si="1"/>
        <v>100.85146303087372</v>
      </c>
    </row>
    <row r="20" spans="1:7" ht="108" hidden="1" outlineLevel="4">
      <c r="A20" s="18" t="s">
        <v>11</v>
      </c>
      <c r="B20" s="13" t="s">
        <v>12</v>
      </c>
      <c r="C20" s="12">
        <v>0</v>
      </c>
      <c r="D20" s="12">
        <v>0</v>
      </c>
      <c r="E20" s="12">
        <v>0</v>
      </c>
      <c r="F20" s="12">
        <v>863.39</v>
      </c>
      <c r="G20" s="10" t="e">
        <f t="shared" si="1"/>
        <v>#DIV/0!</v>
      </c>
    </row>
    <row r="21" spans="1:7" ht="108" hidden="1" outlineLevel="7">
      <c r="A21" s="18" t="s">
        <v>11</v>
      </c>
      <c r="B21" s="13" t="s">
        <v>12</v>
      </c>
      <c r="C21" s="12">
        <v>0</v>
      </c>
      <c r="D21" s="12">
        <v>0</v>
      </c>
      <c r="E21" s="12">
        <v>0</v>
      </c>
      <c r="F21" s="12">
        <v>863.39</v>
      </c>
      <c r="G21" s="10" t="e">
        <f t="shared" si="1"/>
        <v>#DIV/0!</v>
      </c>
    </row>
    <row r="22" spans="1:7" ht="144" hidden="1" outlineLevel="4">
      <c r="A22" s="18" t="s">
        <v>13</v>
      </c>
      <c r="B22" s="13" t="s">
        <v>14</v>
      </c>
      <c r="C22" s="12">
        <v>0</v>
      </c>
      <c r="D22" s="12">
        <v>0</v>
      </c>
      <c r="E22" s="12">
        <v>0</v>
      </c>
      <c r="F22" s="12">
        <v>526.04999999999995</v>
      </c>
      <c r="G22" s="10" t="e">
        <f t="shared" si="1"/>
        <v>#DIV/0!</v>
      </c>
    </row>
    <row r="23" spans="1:7" ht="144" hidden="1" outlineLevel="7">
      <c r="A23" s="18" t="s">
        <v>13</v>
      </c>
      <c r="B23" s="13" t="s">
        <v>14</v>
      </c>
      <c r="C23" s="12">
        <v>0</v>
      </c>
      <c r="D23" s="12">
        <v>0</v>
      </c>
      <c r="E23" s="12">
        <v>0</v>
      </c>
      <c r="F23" s="12">
        <v>526.04999999999995</v>
      </c>
      <c r="G23" s="10" t="e">
        <f t="shared" si="1"/>
        <v>#DIV/0!</v>
      </c>
    </row>
    <row r="24" spans="1:7" ht="108" hidden="1" outlineLevel="4">
      <c r="A24" s="18" t="s">
        <v>15</v>
      </c>
      <c r="B24" s="13" t="s">
        <v>16</v>
      </c>
      <c r="C24" s="12">
        <v>0</v>
      </c>
      <c r="D24" s="12">
        <v>0</v>
      </c>
      <c r="E24" s="12">
        <v>0</v>
      </c>
      <c r="F24" s="12">
        <v>0.95</v>
      </c>
      <c r="G24" s="10" t="e">
        <f t="shared" si="1"/>
        <v>#DIV/0!</v>
      </c>
    </row>
    <row r="25" spans="1:7" ht="108" hidden="1" outlineLevel="7">
      <c r="A25" s="18" t="s">
        <v>15</v>
      </c>
      <c r="B25" s="13" t="s">
        <v>16</v>
      </c>
      <c r="C25" s="12">
        <v>0</v>
      </c>
      <c r="D25" s="12">
        <v>0</v>
      </c>
      <c r="E25" s="12">
        <v>0</v>
      </c>
      <c r="F25" s="12">
        <v>0.95</v>
      </c>
      <c r="G25" s="10" t="e">
        <f t="shared" si="1"/>
        <v>#DIV/0!</v>
      </c>
    </row>
    <row r="26" spans="1:7" ht="144" outlineLevel="3" collapsed="1">
      <c r="A26" s="18" t="s">
        <v>17</v>
      </c>
      <c r="B26" s="13" t="s">
        <v>18</v>
      </c>
      <c r="C26" s="12">
        <v>20000</v>
      </c>
      <c r="D26" s="12">
        <v>20000</v>
      </c>
      <c r="E26" s="12">
        <v>15000</v>
      </c>
      <c r="F26" s="12">
        <v>12830.48</v>
      </c>
      <c r="G26" s="10">
        <f t="shared" si="1"/>
        <v>85.536533333333324</v>
      </c>
    </row>
    <row r="27" spans="1:7" ht="180" hidden="1" outlineLevel="4">
      <c r="A27" s="18" t="s">
        <v>19</v>
      </c>
      <c r="B27" s="13" t="s">
        <v>20</v>
      </c>
      <c r="C27" s="12">
        <v>20000</v>
      </c>
      <c r="D27" s="12">
        <v>20000</v>
      </c>
      <c r="E27" s="12">
        <v>5000</v>
      </c>
      <c r="F27" s="12">
        <v>1199.3</v>
      </c>
      <c r="G27" s="10">
        <f t="shared" si="1"/>
        <v>23.986000000000001</v>
      </c>
    </row>
    <row r="28" spans="1:7" ht="180" hidden="1" outlineLevel="7">
      <c r="A28" s="18" t="s">
        <v>19</v>
      </c>
      <c r="B28" s="13" t="s">
        <v>20</v>
      </c>
      <c r="C28" s="12">
        <v>20000</v>
      </c>
      <c r="D28" s="12">
        <v>20000</v>
      </c>
      <c r="E28" s="12">
        <v>5000</v>
      </c>
      <c r="F28" s="12">
        <v>1199.3</v>
      </c>
      <c r="G28" s="10">
        <f t="shared" si="1"/>
        <v>23.986000000000001</v>
      </c>
    </row>
    <row r="29" spans="1:7" ht="156" hidden="1" outlineLevel="4">
      <c r="A29" s="18" t="s">
        <v>21</v>
      </c>
      <c r="B29" s="13" t="s">
        <v>22</v>
      </c>
      <c r="C29" s="12">
        <v>0</v>
      </c>
      <c r="D29" s="12">
        <v>0</v>
      </c>
      <c r="E29" s="12">
        <v>0</v>
      </c>
      <c r="F29" s="12">
        <v>6.71</v>
      </c>
      <c r="G29" s="10" t="e">
        <f t="shared" si="1"/>
        <v>#DIV/0!</v>
      </c>
    </row>
    <row r="30" spans="1:7" ht="156" hidden="1" outlineLevel="7">
      <c r="A30" s="18" t="s">
        <v>21</v>
      </c>
      <c r="B30" s="13" t="s">
        <v>22</v>
      </c>
      <c r="C30" s="12">
        <v>0</v>
      </c>
      <c r="D30" s="12">
        <v>0</v>
      </c>
      <c r="E30" s="12">
        <v>0</v>
      </c>
      <c r="F30" s="12">
        <v>6.71</v>
      </c>
      <c r="G30" s="10" t="e">
        <f t="shared" si="1"/>
        <v>#DIV/0!</v>
      </c>
    </row>
    <row r="31" spans="1:7" ht="192" hidden="1" outlineLevel="4">
      <c r="A31" s="18" t="s">
        <v>23</v>
      </c>
      <c r="B31" s="13" t="s">
        <v>24</v>
      </c>
      <c r="C31" s="12">
        <v>0</v>
      </c>
      <c r="D31" s="12">
        <v>0</v>
      </c>
      <c r="E31" s="12">
        <v>0</v>
      </c>
      <c r="F31" s="12">
        <v>670</v>
      </c>
      <c r="G31" s="10" t="e">
        <f t="shared" si="1"/>
        <v>#DIV/0!</v>
      </c>
    </row>
    <row r="32" spans="1:7" ht="192" hidden="1" outlineLevel="7">
      <c r="A32" s="18" t="s">
        <v>23</v>
      </c>
      <c r="B32" s="13" t="s">
        <v>24</v>
      </c>
      <c r="C32" s="12">
        <v>0</v>
      </c>
      <c r="D32" s="12">
        <v>0</v>
      </c>
      <c r="E32" s="12">
        <v>0</v>
      </c>
      <c r="F32" s="12">
        <v>670</v>
      </c>
      <c r="G32" s="10" t="e">
        <f t="shared" si="1"/>
        <v>#DIV/0!</v>
      </c>
    </row>
    <row r="33" spans="1:7" ht="60" outlineLevel="3" collapsed="1">
      <c r="A33" s="18" t="s">
        <v>25</v>
      </c>
      <c r="B33" s="11" t="s">
        <v>26</v>
      </c>
      <c r="C33" s="12">
        <v>123000</v>
      </c>
      <c r="D33" s="12">
        <v>123000</v>
      </c>
      <c r="E33" s="12">
        <v>85000</v>
      </c>
      <c r="F33" s="12">
        <v>133726.29</v>
      </c>
      <c r="G33" s="10">
        <f t="shared" si="1"/>
        <v>157.32504705882354</v>
      </c>
    </row>
    <row r="34" spans="1:7" ht="96" hidden="1" outlineLevel="4">
      <c r="A34" s="18" t="s">
        <v>27</v>
      </c>
      <c r="B34" s="11" t="s">
        <v>28</v>
      </c>
      <c r="C34" s="12">
        <v>123000</v>
      </c>
      <c r="D34" s="12">
        <v>123000</v>
      </c>
      <c r="E34" s="12">
        <v>5000</v>
      </c>
      <c r="F34" s="12">
        <v>2008.32</v>
      </c>
      <c r="G34" s="10">
        <f t="shared" si="1"/>
        <v>40.166399999999996</v>
      </c>
    </row>
    <row r="35" spans="1:7" ht="96" hidden="1" outlineLevel="7">
      <c r="A35" s="18" t="s">
        <v>27</v>
      </c>
      <c r="B35" s="11" t="s">
        <v>28</v>
      </c>
      <c r="C35" s="12">
        <v>123000</v>
      </c>
      <c r="D35" s="12">
        <v>123000</v>
      </c>
      <c r="E35" s="12">
        <v>5000</v>
      </c>
      <c r="F35" s="12">
        <v>2008.32</v>
      </c>
      <c r="G35" s="10">
        <f t="shared" si="1"/>
        <v>40.166399999999996</v>
      </c>
    </row>
    <row r="36" spans="1:7" ht="72" hidden="1" outlineLevel="4">
      <c r="A36" s="18" t="s">
        <v>29</v>
      </c>
      <c r="B36" s="11" t="s">
        <v>30</v>
      </c>
      <c r="C36" s="12">
        <v>0</v>
      </c>
      <c r="D36" s="12">
        <v>0</v>
      </c>
      <c r="E36" s="12">
        <v>0</v>
      </c>
      <c r="F36" s="12">
        <v>14.78</v>
      </c>
      <c r="G36" s="10" t="e">
        <f t="shared" si="1"/>
        <v>#DIV/0!</v>
      </c>
    </row>
    <row r="37" spans="1:7" ht="72" hidden="1" outlineLevel="7">
      <c r="A37" s="18" t="s">
        <v>29</v>
      </c>
      <c r="B37" s="11" t="s">
        <v>30</v>
      </c>
      <c r="C37" s="12">
        <v>0</v>
      </c>
      <c r="D37" s="12">
        <v>0</v>
      </c>
      <c r="E37" s="12">
        <v>0</v>
      </c>
      <c r="F37" s="12">
        <v>14.78</v>
      </c>
      <c r="G37" s="10" t="e">
        <f t="shared" si="1"/>
        <v>#DIV/0!</v>
      </c>
    </row>
    <row r="38" spans="1:7" ht="108" outlineLevel="3" collapsed="1">
      <c r="A38" s="18" t="s">
        <v>31</v>
      </c>
      <c r="B38" s="13" t="s">
        <v>32</v>
      </c>
      <c r="C38" s="12">
        <v>0</v>
      </c>
      <c r="D38" s="12">
        <v>0</v>
      </c>
      <c r="E38" s="12">
        <v>0</v>
      </c>
      <c r="F38" s="12">
        <v>23600</v>
      </c>
      <c r="G38" s="10">
        <v>0</v>
      </c>
    </row>
    <row r="39" spans="1:7" ht="144" hidden="1" outlineLevel="4">
      <c r="A39" s="18" t="s">
        <v>33</v>
      </c>
      <c r="B39" s="13" t="s">
        <v>34</v>
      </c>
      <c r="C39" s="12">
        <v>0</v>
      </c>
      <c r="D39" s="12">
        <v>0</v>
      </c>
      <c r="E39" s="12">
        <v>0</v>
      </c>
      <c r="F39" s="12">
        <v>5360</v>
      </c>
      <c r="G39" s="10" t="e">
        <f t="shared" si="1"/>
        <v>#DIV/0!</v>
      </c>
    </row>
    <row r="40" spans="1:7" ht="144" hidden="1" outlineLevel="7">
      <c r="A40" s="18" t="s">
        <v>33</v>
      </c>
      <c r="B40" s="13" t="s">
        <v>34</v>
      </c>
      <c r="C40" s="12">
        <v>0</v>
      </c>
      <c r="D40" s="12">
        <v>0</v>
      </c>
      <c r="E40" s="12">
        <v>0</v>
      </c>
      <c r="F40" s="12">
        <v>5360</v>
      </c>
      <c r="G40" s="10" t="e">
        <f t="shared" si="1"/>
        <v>#DIV/0!</v>
      </c>
    </row>
    <row r="41" spans="1:7" s="9" customFormat="1" ht="48" outlineLevel="1">
      <c r="A41" s="15" t="s">
        <v>35</v>
      </c>
      <c r="B41" s="16" t="s">
        <v>36</v>
      </c>
      <c r="C41" s="17">
        <f>C42</f>
        <v>7926000</v>
      </c>
      <c r="D41" s="17">
        <f t="shared" ref="D41:F41" si="4">D42</f>
        <v>7926000</v>
      </c>
      <c r="E41" s="17">
        <f t="shared" si="4"/>
        <v>6707900</v>
      </c>
      <c r="F41" s="17">
        <f t="shared" si="4"/>
        <v>6707953.2999999998</v>
      </c>
      <c r="G41" s="8">
        <f t="shared" si="1"/>
        <v>100.00079458548873</v>
      </c>
    </row>
    <row r="42" spans="1:7" ht="36" outlineLevel="2">
      <c r="A42" s="18" t="s">
        <v>37</v>
      </c>
      <c r="B42" s="11" t="s">
        <v>38</v>
      </c>
      <c r="C42" s="12">
        <f>C43+C46+C49+C52</f>
        <v>7926000</v>
      </c>
      <c r="D42" s="12">
        <f t="shared" ref="D42:F42" si="5">D43+D46+D49+D52</f>
        <v>7926000</v>
      </c>
      <c r="E42" s="12">
        <f t="shared" si="5"/>
        <v>6707900</v>
      </c>
      <c r="F42" s="12">
        <f t="shared" si="5"/>
        <v>6707953.2999999998</v>
      </c>
      <c r="G42" s="10">
        <f t="shared" si="1"/>
        <v>100.00079458548873</v>
      </c>
    </row>
    <row r="43" spans="1:7" ht="96" outlineLevel="3">
      <c r="A43" s="18" t="s">
        <v>39</v>
      </c>
      <c r="B43" s="11" t="s">
        <v>40</v>
      </c>
      <c r="C43" s="12">
        <f>C44</f>
        <v>3714000</v>
      </c>
      <c r="D43" s="12">
        <f t="shared" ref="D43:F43" si="6">D44</f>
        <v>3714000</v>
      </c>
      <c r="E43" s="12">
        <f t="shared" si="6"/>
        <v>3042500</v>
      </c>
      <c r="F43" s="12">
        <f t="shared" si="6"/>
        <v>3042538.39</v>
      </c>
      <c r="G43" s="10">
        <f t="shared" si="1"/>
        <v>100.00126179129005</v>
      </c>
    </row>
    <row r="44" spans="1:7" ht="144" outlineLevel="4" collapsed="1">
      <c r="A44" s="18" t="s">
        <v>41</v>
      </c>
      <c r="B44" s="13" t="s">
        <v>42</v>
      </c>
      <c r="C44" s="12">
        <v>3714000</v>
      </c>
      <c r="D44" s="12">
        <v>3714000</v>
      </c>
      <c r="E44" s="12">
        <v>3042500</v>
      </c>
      <c r="F44" s="12">
        <v>3042538.39</v>
      </c>
      <c r="G44" s="10">
        <f t="shared" si="1"/>
        <v>100.00126179129005</v>
      </c>
    </row>
    <row r="45" spans="1:7" ht="144" hidden="1" outlineLevel="7">
      <c r="A45" s="18" t="s">
        <v>41</v>
      </c>
      <c r="B45" s="13" t="s">
        <v>42</v>
      </c>
      <c r="C45" s="12">
        <v>3714000</v>
      </c>
      <c r="D45" s="12">
        <v>3714000</v>
      </c>
      <c r="E45" s="12">
        <v>928500</v>
      </c>
      <c r="F45" s="12">
        <v>910269.15</v>
      </c>
      <c r="G45" s="10">
        <f t="shared" si="1"/>
        <v>98.036526655896608</v>
      </c>
    </row>
    <row r="46" spans="1:7" ht="120" outlineLevel="3">
      <c r="A46" s="18" t="s">
        <v>43</v>
      </c>
      <c r="B46" s="13" t="s">
        <v>44</v>
      </c>
      <c r="C46" s="12">
        <f>C47</f>
        <v>25000</v>
      </c>
      <c r="D46" s="12">
        <f t="shared" ref="D46:F46" si="7">D47</f>
        <v>25000</v>
      </c>
      <c r="E46" s="12">
        <f t="shared" si="7"/>
        <v>21700</v>
      </c>
      <c r="F46" s="12">
        <f t="shared" si="7"/>
        <v>21747.07</v>
      </c>
      <c r="G46" s="10">
        <f t="shared" si="1"/>
        <v>100.21691244239632</v>
      </c>
    </row>
    <row r="47" spans="1:7" ht="168" outlineLevel="4" collapsed="1">
      <c r="A47" s="18" t="s">
        <v>45</v>
      </c>
      <c r="B47" s="13" t="s">
        <v>46</v>
      </c>
      <c r="C47" s="12">
        <v>25000</v>
      </c>
      <c r="D47" s="12">
        <v>25000</v>
      </c>
      <c r="E47" s="12">
        <v>21700</v>
      </c>
      <c r="F47" s="12">
        <v>21747.07</v>
      </c>
      <c r="G47" s="10">
        <f t="shared" si="1"/>
        <v>100.21691244239632</v>
      </c>
    </row>
    <row r="48" spans="1:7" ht="168" hidden="1" outlineLevel="7">
      <c r="A48" s="18" t="s">
        <v>45</v>
      </c>
      <c r="B48" s="13" t="s">
        <v>46</v>
      </c>
      <c r="C48" s="12">
        <v>25000</v>
      </c>
      <c r="D48" s="12">
        <v>25000</v>
      </c>
      <c r="E48" s="12">
        <v>6000</v>
      </c>
      <c r="F48" s="12">
        <v>6384.27</v>
      </c>
      <c r="G48" s="10">
        <f t="shared" si="1"/>
        <v>106.40450000000001</v>
      </c>
    </row>
    <row r="49" spans="1:7" ht="96" outlineLevel="3">
      <c r="A49" s="18" t="s">
        <v>47</v>
      </c>
      <c r="B49" s="11" t="s">
        <v>48</v>
      </c>
      <c r="C49" s="12">
        <f>C50</f>
        <v>4915000</v>
      </c>
      <c r="D49" s="12">
        <f t="shared" ref="D49:F49" si="8">D50</f>
        <v>4915000</v>
      </c>
      <c r="E49" s="12">
        <f t="shared" si="8"/>
        <v>4180800</v>
      </c>
      <c r="F49" s="12">
        <f t="shared" si="8"/>
        <v>4180783.2</v>
      </c>
      <c r="G49" s="10">
        <f t="shared" si="1"/>
        <v>99.999598163030996</v>
      </c>
    </row>
    <row r="50" spans="1:7" ht="144" outlineLevel="4" collapsed="1">
      <c r="A50" s="18" t="s">
        <v>49</v>
      </c>
      <c r="B50" s="13" t="s">
        <v>50</v>
      </c>
      <c r="C50" s="12">
        <v>4915000</v>
      </c>
      <c r="D50" s="12">
        <v>4915000</v>
      </c>
      <c r="E50" s="12">
        <v>4180800</v>
      </c>
      <c r="F50" s="12">
        <v>4180783.2</v>
      </c>
      <c r="G50" s="10">
        <f t="shared" si="1"/>
        <v>99.999598163030996</v>
      </c>
    </row>
    <row r="51" spans="1:7" ht="144" hidden="1" outlineLevel="7">
      <c r="A51" s="18" t="s">
        <v>49</v>
      </c>
      <c r="B51" s="13" t="s">
        <v>50</v>
      </c>
      <c r="C51" s="12">
        <v>4915000</v>
      </c>
      <c r="D51" s="12">
        <v>4915000</v>
      </c>
      <c r="E51" s="12">
        <v>1228000</v>
      </c>
      <c r="F51" s="12">
        <v>1274224.02</v>
      </c>
      <c r="G51" s="10">
        <f t="shared" si="1"/>
        <v>103.764171009772</v>
      </c>
    </row>
    <row r="52" spans="1:7" ht="96" outlineLevel="3">
      <c r="A52" s="18" t="s">
        <v>51</v>
      </c>
      <c r="B52" s="11" t="s">
        <v>52</v>
      </c>
      <c r="C52" s="12">
        <f>C53</f>
        <v>-728000</v>
      </c>
      <c r="D52" s="12">
        <f t="shared" ref="D52" si="9">D53</f>
        <v>-728000</v>
      </c>
      <c r="E52" s="12">
        <v>-537100</v>
      </c>
      <c r="F52" s="12">
        <v>-537115.36</v>
      </c>
      <c r="G52" s="10">
        <f t="shared" si="1"/>
        <v>100.00285980264383</v>
      </c>
    </row>
    <row r="53" spans="1:7" ht="144" outlineLevel="4" collapsed="1">
      <c r="A53" s="18" t="s">
        <v>53</v>
      </c>
      <c r="B53" s="13" t="s">
        <v>54</v>
      </c>
      <c r="C53" s="12">
        <v>-728000</v>
      </c>
      <c r="D53" s="12">
        <v>-728000</v>
      </c>
      <c r="E53" s="12">
        <v>-537100</v>
      </c>
      <c r="F53" s="12">
        <v>-537115.36</v>
      </c>
      <c r="G53" s="10">
        <f t="shared" si="1"/>
        <v>100.00285980264383</v>
      </c>
    </row>
    <row r="54" spans="1:7" ht="144" hidden="1" outlineLevel="7">
      <c r="A54" s="18" t="s">
        <v>53</v>
      </c>
      <c r="B54" s="13" t="s">
        <v>54</v>
      </c>
      <c r="C54" s="12">
        <v>-728000</v>
      </c>
      <c r="D54" s="12">
        <v>-728000</v>
      </c>
      <c r="E54" s="12">
        <v>-182000</v>
      </c>
      <c r="F54" s="12">
        <v>-162567.79</v>
      </c>
      <c r="G54" s="10">
        <f t="shared" si="1"/>
        <v>89.322961538461541</v>
      </c>
    </row>
    <row r="55" spans="1:7" s="9" customFormat="1" ht="24" outlineLevel="1">
      <c r="A55" s="15" t="s">
        <v>55</v>
      </c>
      <c r="B55" s="16" t="s">
        <v>56</v>
      </c>
      <c r="C55" s="17">
        <f>C56+C64+C68</f>
        <v>393000</v>
      </c>
      <c r="D55" s="17">
        <f t="shared" ref="D55:F55" si="10">D56+D64+D68</f>
        <v>393000</v>
      </c>
      <c r="E55" s="17">
        <f t="shared" si="10"/>
        <v>391000</v>
      </c>
      <c r="F55" s="17">
        <f t="shared" si="10"/>
        <v>236936.2</v>
      </c>
      <c r="G55" s="8">
        <f t="shared" si="1"/>
        <v>60.597493606138109</v>
      </c>
    </row>
    <row r="56" spans="1:7" ht="24" outlineLevel="2">
      <c r="A56" s="18" t="s">
        <v>57</v>
      </c>
      <c r="B56" s="11" t="s">
        <v>58</v>
      </c>
      <c r="C56" s="12">
        <f>C57</f>
        <v>0</v>
      </c>
      <c r="D56" s="12">
        <f t="shared" ref="D56:E56" si="11">D57</f>
        <v>0</v>
      </c>
      <c r="E56" s="12">
        <f t="shared" si="11"/>
        <v>0</v>
      </c>
      <c r="F56" s="12">
        <f>F57+F63</f>
        <v>-10413.780000000001</v>
      </c>
      <c r="G56" s="10">
        <v>0</v>
      </c>
    </row>
    <row r="57" spans="1:7" ht="24" outlineLevel="3" collapsed="1">
      <c r="A57" s="18" t="s">
        <v>59</v>
      </c>
      <c r="B57" s="11" t="s">
        <v>58</v>
      </c>
      <c r="C57" s="12">
        <v>0</v>
      </c>
      <c r="D57" s="12">
        <v>0</v>
      </c>
      <c r="E57" s="12">
        <v>0</v>
      </c>
      <c r="F57" s="12">
        <v>-10477.18</v>
      </c>
      <c r="G57" s="10">
        <v>0</v>
      </c>
    </row>
    <row r="58" spans="1:7" ht="60" hidden="1" outlineLevel="4">
      <c r="A58" s="18" t="s">
        <v>60</v>
      </c>
      <c r="B58" s="11" t="s">
        <v>61</v>
      </c>
      <c r="C58" s="12">
        <v>0</v>
      </c>
      <c r="D58" s="12">
        <v>0</v>
      </c>
      <c r="E58" s="12">
        <v>0</v>
      </c>
      <c r="F58" s="12">
        <v>827.6</v>
      </c>
      <c r="G58" s="10" t="e">
        <f t="shared" si="1"/>
        <v>#DIV/0!</v>
      </c>
    </row>
    <row r="59" spans="1:7" ht="60" hidden="1" outlineLevel="7">
      <c r="A59" s="18" t="s">
        <v>60</v>
      </c>
      <c r="B59" s="11" t="s">
        <v>61</v>
      </c>
      <c r="C59" s="12">
        <v>0</v>
      </c>
      <c r="D59" s="12">
        <v>0</v>
      </c>
      <c r="E59" s="12">
        <v>0</v>
      </c>
      <c r="F59" s="12">
        <v>827.6</v>
      </c>
      <c r="G59" s="10" t="e">
        <f t="shared" si="1"/>
        <v>#DIV/0!</v>
      </c>
    </row>
    <row r="60" spans="1:7" ht="36" hidden="1" outlineLevel="4">
      <c r="A60" s="18" t="s">
        <v>62</v>
      </c>
      <c r="B60" s="11" t="s">
        <v>63</v>
      </c>
      <c r="C60" s="12">
        <v>0</v>
      </c>
      <c r="D60" s="12">
        <v>0</v>
      </c>
      <c r="E60" s="12">
        <v>0</v>
      </c>
      <c r="F60" s="12">
        <v>188.69</v>
      </c>
      <c r="G60" s="10" t="e">
        <f t="shared" si="1"/>
        <v>#DIV/0!</v>
      </c>
    </row>
    <row r="61" spans="1:7" ht="36" hidden="1" outlineLevel="7">
      <c r="A61" s="18" t="s">
        <v>62</v>
      </c>
      <c r="B61" s="11" t="s">
        <v>63</v>
      </c>
      <c r="C61" s="12">
        <v>0</v>
      </c>
      <c r="D61" s="12">
        <v>0</v>
      </c>
      <c r="E61" s="12">
        <v>0</v>
      </c>
      <c r="F61" s="12">
        <v>188.69</v>
      </c>
      <c r="G61" s="10" t="e">
        <f t="shared" si="1"/>
        <v>#DIV/0!</v>
      </c>
    </row>
    <row r="62" spans="1:7" ht="72" hidden="1" outlineLevel="4">
      <c r="A62" s="18" t="s">
        <v>64</v>
      </c>
      <c r="B62" s="11" t="s">
        <v>65</v>
      </c>
      <c r="C62" s="12">
        <v>0</v>
      </c>
      <c r="D62" s="12">
        <v>0</v>
      </c>
      <c r="E62" s="12">
        <v>0</v>
      </c>
      <c r="F62" s="12">
        <v>500</v>
      </c>
      <c r="G62" s="10" t="e">
        <f t="shared" si="1"/>
        <v>#DIV/0!</v>
      </c>
    </row>
    <row r="63" spans="1:7" ht="48" outlineLevel="7">
      <c r="A63" s="18" t="s">
        <v>518</v>
      </c>
      <c r="B63" s="11" t="s">
        <v>519</v>
      </c>
      <c r="C63" s="12">
        <v>0</v>
      </c>
      <c r="D63" s="12">
        <v>0</v>
      </c>
      <c r="E63" s="12">
        <v>0</v>
      </c>
      <c r="F63" s="12">
        <v>63.4</v>
      </c>
      <c r="G63" s="10">
        <v>0</v>
      </c>
    </row>
    <row r="64" spans="1:7" ht="12" outlineLevel="2">
      <c r="A64" s="18" t="s">
        <v>66</v>
      </c>
      <c r="B64" s="11" t="s">
        <v>67</v>
      </c>
      <c r="C64" s="12">
        <f>C65</f>
        <v>71000</v>
      </c>
      <c r="D64" s="12">
        <f t="shared" ref="D64:F64" si="12">D65</f>
        <v>71000</v>
      </c>
      <c r="E64" s="12">
        <f t="shared" si="12"/>
        <v>71000</v>
      </c>
      <c r="F64" s="12">
        <f t="shared" si="12"/>
        <v>52815.7</v>
      </c>
      <c r="G64" s="10">
        <f t="shared" si="1"/>
        <v>74.388309859154916</v>
      </c>
    </row>
    <row r="65" spans="1:7" ht="12" outlineLevel="3" collapsed="1">
      <c r="A65" s="18" t="s">
        <v>68</v>
      </c>
      <c r="B65" s="11" t="s">
        <v>67</v>
      </c>
      <c r="C65" s="12">
        <v>71000</v>
      </c>
      <c r="D65" s="12">
        <v>71000</v>
      </c>
      <c r="E65" s="12">
        <v>71000</v>
      </c>
      <c r="F65" s="12">
        <v>52815.7</v>
      </c>
      <c r="G65" s="10">
        <f t="shared" si="1"/>
        <v>74.388309859154916</v>
      </c>
    </row>
    <row r="66" spans="1:7" ht="48" hidden="1" outlineLevel="4">
      <c r="A66" s="18" t="s">
        <v>69</v>
      </c>
      <c r="B66" s="11" t="s">
        <v>70</v>
      </c>
      <c r="C66" s="12">
        <v>71000</v>
      </c>
      <c r="D66" s="12">
        <v>71000</v>
      </c>
      <c r="E66" s="12">
        <v>35000</v>
      </c>
      <c r="F66" s="12">
        <v>6500</v>
      </c>
      <c r="G66" s="10">
        <f t="shared" si="1"/>
        <v>18.571428571428573</v>
      </c>
    </row>
    <row r="67" spans="1:7" ht="48" hidden="1" outlineLevel="7">
      <c r="A67" s="18" t="s">
        <v>69</v>
      </c>
      <c r="B67" s="11" t="s">
        <v>70</v>
      </c>
      <c r="C67" s="12">
        <v>71000</v>
      </c>
      <c r="D67" s="12">
        <v>71000</v>
      </c>
      <c r="E67" s="12">
        <v>35000</v>
      </c>
      <c r="F67" s="12">
        <v>6500</v>
      </c>
      <c r="G67" s="10">
        <f t="shared" si="1"/>
        <v>18.571428571428573</v>
      </c>
    </row>
    <row r="68" spans="1:7" ht="36" outlineLevel="2">
      <c r="A68" s="18" t="s">
        <v>71</v>
      </c>
      <c r="B68" s="11" t="s">
        <v>72</v>
      </c>
      <c r="C68" s="12">
        <f>C69+C72</f>
        <v>322000</v>
      </c>
      <c r="D68" s="12">
        <f t="shared" ref="D68:F68" si="13">D69+D72</f>
        <v>322000</v>
      </c>
      <c r="E68" s="12">
        <f t="shared" si="13"/>
        <v>320000</v>
      </c>
      <c r="F68" s="12">
        <f t="shared" si="13"/>
        <v>194534.28</v>
      </c>
      <c r="G68" s="10">
        <f t="shared" si="1"/>
        <v>60.791962499999997</v>
      </c>
    </row>
    <row r="69" spans="1:7" ht="48" outlineLevel="3" collapsed="1">
      <c r="A69" s="18" t="s">
        <v>73</v>
      </c>
      <c r="B69" s="11" t="s">
        <v>74</v>
      </c>
      <c r="C69" s="38">
        <v>322000</v>
      </c>
      <c r="D69" s="12">
        <v>0</v>
      </c>
      <c r="E69" s="12">
        <v>0</v>
      </c>
      <c r="F69" s="12">
        <v>0</v>
      </c>
      <c r="G69" s="10">
        <v>0</v>
      </c>
    </row>
    <row r="70" spans="1:7" ht="84" hidden="1" outlineLevel="4">
      <c r="A70" s="18" t="s">
        <v>75</v>
      </c>
      <c r="B70" s="11" t="s">
        <v>76</v>
      </c>
      <c r="C70" s="12">
        <v>322000</v>
      </c>
      <c r="D70" s="12">
        <v>0</v>
      </c>
      <c r="E70" s="12">
        <v>0</v>
      </c>
      <c r="F70" s="12">
        <v>0</v>
      </c>
      <c r="G70" s="10" t="e">
        <f t="shared" si="1"/>
        <v>#DIV/0!</v>
      </c>
    </row>
    <row r="71" spans="1:7" ht="84" hidden="1" outlineLevel="7">
      <c r="A71" s="18" t="s">
        <v>75</v>
      </c>
      <c r="B71" s="11" t="s">
        <v>76</v>
      </c>
      <c r="C71" s="12">
        <v>322000</v>
      </c>
      <c r="D71" s="12">
        <v>0</v>
      </c>
      <c r="E71" s="12">
        <v>0</v>
      </c>
      <c r="F71" s="12">
        <v>0</v>
      </c>
      <c r="G71" s="10" t="e">
        <f t="shared" si="1"/>
        <v>#DIV/0!</v>
      </c>
    </row>
    <row r="72" spans="1:7" ht="48" outlineLevel="3" collapsed="1">
      <c r="A72" s="18" t="s">
        <v>77</v>
      </c>
      <c r="B72" s="11" t="s">
        <v>78</v>
      </c>
      <c r="C72" s="12">
        <v>0</v>
      </c>
      <c r="D72" s="12">
        <v>322000</v>
      </c>
      <c r="E72" s="12">
        <v>320000</v>
      </c>
      <c r="F72" s="12">
        <v>194534.28</v>
      </c>
      <c r="G72" s="10">
        <f t="shared" si="1"/>
        <v>60.791962499999997</v>
      </c>
    </row>
    <row r="73" spans="1:7" ht="84" hidden="1" outlineLevel="4" collapsed="1">
      <c r="A73" s="7" t="s">
        <v>79</v>
      </c>
      <c r="B73" s="11" t="s">
        <v>80</v>
      </c>
      <c r="C73" s="12">
        <v>0</v>
      </c>
      <c r="D73" s="12">
        <v>322000</v>
      </c>
      <c r="E73" s="12">
        <v>76083.100000000006</v>
      </c>
      <c r="F73" s="12">
        <v>76083.100000000006</v>
      </c>
      <c r="G73" s="10">
        <f t="shared" si="1"/>
        <v>100</v>
      </c>
    </row>
    <row r="74" spans="1:7" ht="84" hidden="1" outlineLevel="7">
      <c r="A74" s="7" t="s">
        <v>79</v>
      </c>
      <c r="B74" s="11" t="s">
        <v>80</v>
      </c>
      <c r="C74" s="12">
        <v>0</v>
      </c>
      <c r="D74" s="12">
        <v>322000</v>
      </c>
      <c r="E74" s="12">
        <v>76083.100000000006</v>
      </c>
      <c r="F74" s="12">
        <v>76083.100000000006</v>
      </c>
      <c r="G74" s="10">
        <f t="shared" si="1"/>
        <v>100</v>
      </c>
    </row>
    <row r="75" spans="1:7" ht="60" hidden="1" outlineLevel="4">
      <c r="A75" s="7" t="s">
        <v>81</v>
      </c>
      <c r="B75" s="11" t="s">
        <v>82</v>
      </c>
      <c r="C75" s="12">
        <v>0</v>
      </c>
      <c r="D75" s="12">
        <v>0</v>
      </c>
      <c r="E75" s="12">
        <v>0</v>
      </c>
      <c r="F75" s="12">
        <v>64.510000000000005</v>
      </c>
      <c r="G75" s="10" t="e">
        <f t="shared" si="1"/>
        <v>#DIV/0!</v>
      </c>
    </row>
    <row r="76" spans="1:7" ht="60" hidden="1" outlineLevel="7">
      <c r="A76" s="7" t="s">
        <v>81</v>
      </c>
      <c r="B76" s="11" t="s">
        <v>82</v>
      </c>
      <c r="C76" s="12">
        <v>0</v>
      </c>
      <c r="D76" s="12">
        <v>0</v>
      </c>
      <c r="E76" s="12">
        <v>0</v>
      </c>
      <c r="F76" s="12">
        <v>64.510000000000005</v>
      </c>
      <c r="G76" s="10" t="e">
        <f t="shared" si="1"/>
        <v>#DIV/0!</v>
      </c>
    </row>
    <row r="77" spans="1:7" s="9" customFormat="1" ht="12" outlineLevel="1">
      <c r="A77" s="19" t="s">
        <v>83</v>
      </c>
      <c r="B77" s="16" t="s">
        <v>84</v>
      </c>
      <c r="C77" s="17">
        <f>C78+C84+C95</f>
        <v>14246000</v>
      </c>
      <c r="D77" s="17">
        <f t="shared" ref="D77:F77" si="14">D78+D84+D95</f>
        <v>14246000</v>
      </c>
      <c r="E77" s="17">
        <f t="shared" si="14"/>
        <v>3542900</v>
      </c>
      <c r="F77" s="17">
        <f t="shared" si="14"/>
        <v>3788005.31</v>
      </c>
      <c r="G77" s="8">
        <f t="shared" si="1"/>
        <v>106.91821135228203</v>
      </c>
    </row>
    <row r="78" spans="1:7" ht="12" outlineLevel="2">
      <c r="A78" s="7" t="s">
        <v>85</v>
      </c>
      <c r="B78" s="11" t="s">
        <v>86</v>
      </c>
      <c r="C78" s="12">
        <f>C79</f>
        <v>1579000</v>
      </c>
      <c r="D78" s="12">
        <f t="shared" ref="D78:F78" si="15">D79</f>
        <v>1579000</v>
      </c>
      <c r="E78" s="12">
        <f t="shared" si="15"/>
        <v>350000</v>
      </c>
      <c r="F78" s="12">
        <f t="shared" si="15"/>
        <v>325167.65000000002</v>
      </c>
      <c r="G78" s="10">
        <f t="shared" ref="G78:G141" si="16">F78/E78*100</f>
        <v>92.90504285714286</v>
      </c>
    </row>
    <row r="79" spans="1:7" ht="60" outlineLevel="3" collapsed="1">
      <c r="A79" s="7" t="s">
        <v>87</v>
      </c>
      <c r="B79" s="11" t="s">
        <v>88</v>
      </c>
      <c r="C79" s="12">
        <v>1579000</v>
      </c>
      <c r="D79" s="12">
        <v>1579000</v>
      </c>
      <c r="E79" s="12">
        <v>350000</v>
      </c>
      <c r="F79" s="12">
        <v>325167.65000000002</v>
      </c>
      <c r="G79" s="10">
        <f t="shared" si="16"/>
        <v>92.90504285714286</v>
      </c>
    </row>
    <row r="80" spans="1:7" ht="96" hidden="1" outlineLevel="4">
      <c r="A80" s="7" t="s">
        <v>89</v>
      </c>
      <c r="B80" s="11" t="s">
        <v>90</v>
      </c>
      <c r="C80" s="12">
        <v>1579000</v>
      </c>
      <c r="D80" s="12">
        <v>1579000</v>
      </c>
      <c r="E80" s="12">
        <v>150000</v>
      </c>
      <c r="F80" s="12">
        <v>146766.48000000001</v>
      </c>
      <c r="G80" s="10">
        <f t="shared" si="16"/>
        <v>97.84432000000001</v>
      </c>
    </row>
    <row r="81" spans="1:7" ht="96" hidden="1" outlineLevel="7">
      <c r="A81" s="7" t="s">
        <v>89</v>
      </c>
      <c r="B81" s="11" t="s">
        <v>90</v>
      </c>
      <c r="C81" s="12">
        <v>1579000</v>
      </c>
      <c r="D81" s="12">
        <v>1579000</v>
      </c>
      <c r="E81" s="12">
        <v>150000</v>
      </c>
      <c r="F81" s="12">
        <v>146766.48000000001</v>
      </c>
      <c r="G81" s="10">
        <f t="shared" si="16"/>
        <v>97.84432000000001</v>
      </c>
    </row>
    <row r="82" spans="1:7" ht="72" hidden="1" outlineLevel="4">
      <c r="A82" s="7" t="s">
        <v>91</v>
      </c>
      <c r="B82" s="11" t="s">
        <v>92</v>
      </c>
      <c r="C82" s="12">
        <v>0</v>
      </c>
      <c r="D82" s="12">
        <v>0</v>
      </c>
      <c r="E82" s="12">
        <v>0</v>
      </c>
      <c r="F82" s="12">
        <v>3594.04</v>
      </c>
      <c r="G82" s="10" t="e">
        <f t="shared" si="16"/>
        <v>#DIV/0!</v>
      </c>
    </row>
    <row r="83" spans="1:7" ht="72" hidden="1" outlineLevel="7">
      <c r="A83" s="7" t="s">
        <v>91</v>
      </c>
      <c r="B83" s="11" t="s">
        <v>92</v>
      </c>
      <c r="C83" s="12">
        <v>0</v>
      </c>
      <c r="D83" s="12">
        <v>0</v>
      </c>
      <c r="E83" s="12">
        <v>0</v>
      </c>
      <c r="F83" s="12">
        <v>3594.04</v>
      </c>
      <c r="G83" s="10" t="e">
        <f t="shared" si="16"/>
        <v>#DIV/0!</v>
      </c>
    </row>
    <row r="84" spans="1:7" ht="12" outlineLevel="2">
      <c r="A84" s="7" t="s">
        <v>93</v>
      </c>
      <c r="B84" s="11" t="s">
        <v>94</v>
      </c>
      <c r="C84" s="12">
        <f>C85+C90</f>
        <v>10661000</v>
      </c>
      <c r="D84" s="12">
        <f t="shared" ref="D84:F84" si="17">D85+D90</f>
        <v>10661000</v>
      </c>
      <c r="E84" s="12">
        <f t="shared" si="17"/>
        <v>2409000</v>
      </c>
      <c r="F84" s="12">
        <f t="shared" si="17"/>
        <v>2681833.7000000002</v>
      </c>
      <c r="G84" s="10">
        <f t="shared" si="16"/>
        <v>111.32559983395601</v>
      </c>
    </row>
    <row r="85" spans="1:7" ht="12" outlineLevel="3" collapsed="1">
      <c r="A85" s="7" t="s">
        <v>95</v>
      </c>
      <c r="B85" s="11" t="s">
        <v>96</v>
      </c>
      <c r="C85" s="12">
        <v>935000</v>
      </c>
      <c r="D85" s="12">
        <v>935000</v>
      </c>
      <c r="E85" s="12">
        <v>720000</v>
      </c>
      <c r="F85" s="12">
        <v>992874.93</v>
      </c>
      <c r="G85" s="10">
        <f t="shared" si="16"/>
        <v>137.89929583333333</v>
      </c>
    </row>
    <row r="86" spans="1:7" ht="48" hidden="1" outlineLevel="4">
      <c r="A86" s="7" t="s">
        <v>97</v>
      </c>
      <c r="B86" s="11" t="s">
        <v>98</v>
      </c>
      <c r="C86" s="12">
        <v>935000</v>
      </c>
      <c r="D86" s="12">
        <v>935000</v>
      </c>
      <c r="E86" s="12">
        <v>300000</v>
      </c>
      <c r="F86" s="12">
        <v>233341</v>
      </c>
      <c r="G86" s="10">
        <f t="shared" si="16"/>
        <v>77.780333333333331</v>
      </c>
    </row>
    <row r="87" spans="1:7" ht="48" hidden="1" outlineLevel="7">
      <c r="A87" s="7" t="s">
        <v>97</v>
      </c>
      <c r="B87" s="11" t="s">
        <v>98</v>
      </c>
      <c r="C87" s="12">
        <v>935000</v>
      </c>
      <c r="D87" s="12">
        <v>935000</v>
      </c>
      <c r="E87" s="12">
        <v>300000</v>
      </c>
      <c r="F87" s="12">
        <v>233341</v>
      </c>
      <c r="G87" s="10">
        <f t="shared" si="16"/>
        <v>77.780333333333331</v>
      </c>
    </row>
    <row r="88" spans="1:7" ht="24" hidden="1" outlineLevel="4">
      <c r="A88" s="7" t="s">
        <v>99</v>
      </c>
      <c r="B88" s="11" t="s">
        <v>100</v>
      </c>
      <c r="C88" s="12">
        <v>0</v>
      </c>
      <c r="D88" s="12">
        <v>0</v>
      </c>
      <c r="E88" s="12">
        <v>0</v>
      </c>
      <c r="F88" s="12">
        <v>275.74</v>
      </c>
      <c r="G88" s="10" t="e">
        <f t="shared" si="16"/>
        <v>#DIV/0!</v>
      </c>
    </row>
    <row r="89" spans="1:7" ht="24" hidden="1" outlineLevel="7">
      <c r="A89" s="7" t="s">
        <v>99</v>
      </c>
      <c r="B89" s="11" t="s">
        <v>100</v>
      </c>
      <c r="C89" s="12">
        <v>0</v>
      </c>
      <c r="D89" s="12">
        <v>0</v>
      </c>
      <c r="E89" s="12">
        <v>0</v>
      </c>
      <c r="F89" s="12">
        <v>275.74</v>
      </c>
      <c r="G89" s="10" t="e">
        <f t="shared" si="16"/>
        <v>#DIV/0!</v>
      </c>
    </row>
    <row r="90" spans="1:7" ht="12" outlineLevel="3" collapsed="1">
      <c r="A90" s="7" t="s">
        <v>101</v>
      </c>
      <c r="B90" s="11" t="s">
        <v>102</v>
      </c>
      <c r="C90" s="12">
        <v>9726000</v>
      </c>
      <c r="D90" s="12">
        <v>9726000</v>
      </c>
      <c r="E90" s="12">
        <v>1689000</v>
      </c>
      <c r="F90" s="12">
        <v>1688958.77</v>
      </c>
      <c r="G90" s="10">
        <f t="shared" si="16"/>
        <v>99.997558910597988</v>
      </c>
    </row>
    <row r="91" spans="1:7" ht="48" hidden="1" outlineLevel="4">
      <c r="A91" s="7" t="s">
        <v>103</v>
      </c>
      <c r="B91" s="11" t="s">
        <v>104</v>
      </c>
      <c r="C91" s="12">
        <v>9726000</v>
      </c>
      <c r="D91" s="12">
        <v>9726000</v>
      </c>
      <c r="E91" s="12">
        <v>700000</v>
      </c>
      <c r="F91" s="12">
        <v>589648.61</v>
      </c>
      <c r="G91" s="10">
        <f t="shared" si="16"/>
        <v>84.235515714285711</v>
      </c>
    </row>
    <row r="92" spans="1:7" ht="48" hidden="1" outlineLevel="7">
      <c r="A92" s="7" t="s">
        <v>103</v>
      </c>
      <c r="B92" s="11" t="s">
        <v>104</v>
      </c>
      <c r="C92" s="12">
        <v>9726000</v>
      </c>
      <c r="D92" s="12">
        <v>9726000</v>
      </c>
      <c r="E92" s="12">
        <v>700000</v>
      </c>
      <c r="F92" s="12">
        <v>589648.61</v>
      </c>
      <c r="G92" s="10">
        <f t="shared" si="16"/>
        <v>84.235515714285711</v>
      </c>
    </row>
    <row r="93" spans="1:7" ht="24" hidden="1" outlineLevel="4">
      <c r="A93" s="7" t="s">
        <v>105</v>
      </c>
      <c r="B93" s="11" t="s">
        <v>106</v>
      </c>
      <c r="C93" s="12">
        <v>0</v>
      </c>
      <c r="D93" s="12">
        <v>0</v>
      </c>
      <c r="E93" s="12">
        <v>0</v>
      </c>
      <c r="F93" s="12">
        <v>31705.42</v>
      </c>
      <c r="G93" s="10" t="e">
        <f t="shared" si="16"/>
        <v>#DIV/0!</v>
      </c>
    </row>
    <row r="94" spans="1:7" ht="24" hidden="1" outlineLevel="7">
      <c r="A94" s="7" t="s">
        <v>105</v>
      </c>
      <c r="B94" s="11" t="s">
        <v>106</v>
      </c>
      <c r="C94" s="12">
        <v>0</v>
      </c>
      <c r="D94" s="12">
        <v>0</v>
      </c>
      <c r="E94" s="12">
        <v>0</v>
      </c>
      <c r="F94" s="12">
        <v>31705.42</v>
      </c>
      <c r="G94" s="10" t="e">
        <f t="shared" si="16"/>
        <v>#DIV/0!</v>
      </c>
    </row>
    <row r="95" spans="1:7" ht="12" outlineLevel="2">
      <c r="A95" s="7" t="s">
        <v>107</v>
      </c>
      <c r="B95" s="11" t="s">
        <v>108</v>
      </c>
      <c r="C95" s="12">
        <f>C96+C106</f>
        <v>2006000</v>
      </c>
      <c r="D95" s="12">
        <f t="shared" ref="D95:F95" si="18">D96+D106</f>
        <v>2006000</v>
      </c>
      <c r="E95" s="12">
        <f t="shared" si="18"/>
        <v>783900</v>
      </c>
      <c r="F95" s="12">
        <f t="shared" si="18"/>
        <v>781003.96000000008</v>
      </c>
      <c r="G95" s="10">
        <f t="shared" si="16"/>
        <v>99.630560020410769</v>
      </c>
    </row>
    <row r="96" spans="1:7" ht="12" outlineLevel="3">
      <c r="A96" s="7" t="s">
        <v>109</v>
      </c>
      <c r="B96" s="11" t="s">
        <v>110</v>
      </c>
      <c r="C96" s="12">
        <f>C97</f>
        <v>808000</v>
      </c>
      <c r="D96" s="12">
        <f t="shared" ref="D96:F96" si="19">D97</f>
        <v>808000</v>
      </c>
      <c r="E96" s="12">
        <f t="shared" si="19"/>
        <v>669000</v>
      </c>
      <c r="F96" s="12">
        <f t="shared" si="19"/>
        <v>669072.43000000005</v>
      </c>
      <c r="G96" s="10">
        <f t="shared" si="16"/>
        <v>100.01082660687595</v>
      </c>
    </row>
    <row r="97" spans="1:7" ht="48" outlineLevel="4" collapsed="1">
      <c r="A97" s="7" t="s">
        <v>111</v>
      </c>
      <c r="B97" s="11" t="s">
        <v>112</v>
      </c>
      <c r="C97" s="12">
        <v>808000</v>
      </c>
      <c r="D97" s="12">
        <v>808000</v>
      </c>
      <c r="E97" s="12">
        <v>669000</v>
      </c>
      <c r="F97" s="12">
        <v>669072.43000000005</v>
      </c>
      <c r="G97" s="10">
        <f t="shared" si="16"/>
        <v>100.01082660687595</v>
      </c>
    </row>
    <row r="98" spans="1:7" ht="84" hidden="1" outlineLevel="5">
      <c r="A98" s="7" t="s">
        <v>113</v>
      </c>
      <c r="B98" s="11" t="s">
        <v>114</v>
      </c>
      <c r="C98" s="12">
        <v>808000</v>
      </c>
      <c r="D98" s="12">
        <v>808000</v>
      </c>
      <c r="E98" s="12">
        <v>200000</v>
      </c>
      <c r="F98" s="12">
        <v>158705.68</v>
      </c>
      <c r="G98" s="10">
        <f t="shared" si="16"/>
        <v>79.352839999999986</v>
      </c>
    </row>
    <row r="99" spans="1:7" ht="84" hidden="1" outlineLevel="7">
      <c r="A99" s="7" t="s">
        <v>113</v>
      </c>
      <c r="B99" s="11" t="s">
        <v>114</v>
      </c>
      <c r="C99" s="12">
        <v>808000</v>
      </c>
      <c r="D99" s="12">
        <v>808000</v>
      </c>
      <c r="E99" s="12">
        <v>200000</v>
      </c>
      <c r="F99" s="12">
        <v>158705.68</v>
      </c>
      <c r="G99" s="10">
        <f t="shared" si="16"/>
        <v>79.352839999999986</v>
      </c>
    </row>
    <row r="100" spans="1:7" ht="60" hidden="1" outlineLevel="5">
      <c r="A100" s="7" t="s">
        <v>115</v>
      </c>
      <c r="B100" s="11" t="s">
        <v>116</v>
      </c>
      <c r="C100" s="12">
        <v>0</v>
      </c>
      <c r="D100" s="12">
        <v>0</v>
      </c>
      <c r="E100" s="12">
        <v>0</v>
      </c>
      <c r="F100" s="12">
        <v>2057.09</v>
      </c>
      <c r="G100" s="10" t="e">
        <f t="shared" si="16"/>
        <v>#DIV/0!</v>
      </c>
    </row>
    <row r="101" spans="1:7" ht="60" hidden="1" outlineLevel="7">
      <c r="A101" s="7" t="s">
        <v>115</v>
      </c>
      <c r="B101" s="11" t="s">
        <v>116</v>
      </c>
      <c r="C101" s="12">
        <v>0</v>
      </c>
      <c r="D101" s="12">
        <v>0</v>
      </c>
      <c r="E101" s="12">
        <v>0</v>
      </c>
      <c r="F101" s="12">
        <v>2057.09</v>
      </c>
      <c r="G101" s="10" t="e">
        <f t="shared" si="16"/>
        <v>#DIV/0!</v>
      </c>
    </row>
    <row r="102" spans="1:7" ht="96" hidden="1" outlineLevel="5">
      <c r="A102" s="7" t="s">
        <v>117</v>
      </c>
      <c r="B102" s="11" t="s">
        <v>118</v>
      </c>
      <c r="C102" s="12">
        <v>0</v>
      </c>
      <c r="D102" s="12">
        <v>0</v>
      </c>
      <c r="E102" s="12">
        <v>0</v>
      </c>
      <c r="F102" s="12">
        <v>301</v>
      </c>
      <c r="G102" s="10" t="e">
        <f t="shared" si="16"/>
        <v>#DIV/0!</v>
      </c>
    </row>
    <row r="103" spans="1:7" ht="96" hidden="1" outlineLevel="7">
      <c r="A103" s="7" t="s">
        <v>117</v>
      </c>
      <c r="B103" s="11" t="s">
        <v>118</v>
      </c>
      <c r="C103" s="12">
        <v>0</v>
      </c>
      <c r="D103" s="12">
        <v>0</v>
      </c>
      <c r="E103" s="12">
        <v>0</v>
      </c>
      <c r="F103" s="12">
        <v>301</v>
      </c>
      <c r="G103" s="10" t="e">
        <f t="shared" si="16"/>
        <v>#DIV/0!</v>
      </c>
    </row>
    <row r="104" spans="1:7" ht="60" hidden="1" outlineLevel="5">
      <c r="A104" s="7" t="s">
        <v>119</v>
      </c>
      <c r="B104" s="11" t="s">
        <v>120</v>
      </c>
      <c r="C104" s="12">
        <v>0</v>
      </c>
      <c r="D104" s="12">
        <v>0</v>
      </c>
      <c r="E104" s="12">
        <v>0</v>
      </c>
      <c r="F104" s="12">
        <v>1.67</v>
      </c>
      <c r="G104" s="10" t="e">
        <f t="shared" si="16"/>
        <v>#DIV/0!</v>
      </c>
    </row>
    <row r="105" spans="1:7" ht="60" hidden="1" outlineLevel="7">
      <c r="A105" s="7" t="s">
        <v>119</v>
      </c>
      <c r="B105" s="11" t="s">
        <v>120</v>
      </c>
      <c r="C105" s="12">
        <v>0</v>
      </c>
      <c r="D105" s="12">
        <v>0</v>
      </c>
      <c r="E105" s="12">
        <v>0</v>
      </c>
      <c r="F105" s="12">
        <v>1.67</v>
      </c>
      <c r="G105" s="10" t="e">
        <f t="shared" si="16"/>
        <v>#DIV/0!</v>
      </c>
    </row>
    <row r="106" spans="1:7" ht="12" outlineLevel="3">
      <c r="A106" s="7" t="s">
        <v>121</v>
      </c>
      <c r="B106" s="11" t="s">
        <v>122</v>
      </c>
      <c r="C106" s="12">
        <f>C107</f>
        <v>1198000</v>
      </c>
      <c r="D106" s="12">
        <f t="shared" ref="D106:F106" si="20">D107</f>
        <v>1198000</v>
      </c>
      <c r="E106" s="12">
        <f t="shared" si="20"/>
        <v>114900</v>
      </c>
      <c r="F106" s="12">
        <f t="shared" si="20"/>
        <v>111931.53</v>
      </c>
      <c r="G106" s="10">
        <f t="shared" si="16"/>
        <v>97.416475195822443</v>
      </c>
    </row>
    <row r="107" spans="1:7" ht="48" outlineLevel="4" collapsed="1">
      <c r="A107" s="7" t="s">
        <v>123</v>
      </c>
      <c r="B107" s="11" t="s">
        <v>124</v>
      </c>
      <c r="C107" s="12">
        <v>1198000</v>
      </c>
      <c r="D107" s="12">
        <v>1198000</v>
      </c>
      <c r="E107" s="12">
        <v>114900</v>
      </c>
      <c r="F107" s="12">
        <v>111931.53</v>
      </c>
      <c r="G107" s="10">
        <f t="shared" si="16"/>
        <v>97.416475195822443</v>
      </c>
    </row>
    <row r="108" spans="1:7" ht="84" hidden="1" outlineLevel="5">
      <c r="A108" s="7" t="s">
        <v>125</v>
      </c>
      <c r="B108" s="11" t="s">
        <v>126</v>
      </c>
      <c r="C108" s="12">
        <v>1198000</v>
      </c>
      <c r="D108" s="12">
        <v>1198000</v>
      </c>
      <c r="E108" s="12">
        <v>54900</v>
      </c>
      <c r="F108" s="12">
        <v>50903.03</v>
      </c>
      <c r="G108" s="10">
        <f t="shared" si="16"/>
        <v>92.719544626593802</v>
      </c>
    </row>
    <row r="109" spans="1:7" ht="84" hidden="1" outlineLevel="7">
      <c r="A109" s="7" t="s">
        <v>125</v>
      </c>
      <c r="B109" s="11" t="s">
        <v>126</v>
      </c>
      <c r="C109" s="12">
        <v>1198000</v>
      </c>
      <c r="D109" s="12">
        <v>1198000</v>
      </c>
      <c r="E109" s="12">
        <v>54900</v>
      </c>
      <c r="F109" s="12">
        <v>50903.03</v>
      </c>
      <c r="G109" s="10">
        <f t="shared" si="16"/>
        <v>92.719544626593802</v>
      </c>
    </row>
    <row r="110" spans="1:7" ht="60" hidden="1" outlineLevel="5">
      <c r="A110" s="7" t="s">
        <v>127</v>
      </c>
      <c r="B110" s="11" t="s">
        <v>128</v>
      </c>
      <c r="C110" s="12">
        <v>0</v>
      </c>
      <c r="D110" s="12">
        <v>0</v>
      </c>
      <c r="E110" s="12">
        <v>0</v>
      </c>
      <c r="F110" s="12">
        <v>4008.7</v>
      </c>
      <c r="G110" s="10" t="e">
        <f t="shared" si="16"/>
        <v>#DIV/0!</v>
      </c>
    </row>
    <row r="111" spans="1:7" ht="60" hidden="1" outlineLevel="7">
      <c r="A111" s="7" t="s">
        <v>127</v>
      </c>
      <c r="B111" s="11" t="s">
        <v>128</v>
      </c>
      <c r="C111" s="12">
        <v>0</v>
      </c>
      <c r="D111" s="12">
        <v>0</v>
      </c>
      <c r="E111" s="12">
        <v>0</v>
      </c>
      <c r="F111" s="12">
        <v>4008.7</v>
      </c>
      <c r="G111" s="10" t="e">
        <f t="shared" si="16"/>
        <v>#DIV/0!</v>
      </c>
    </row>
    <row r="112" spans="1:7" s="9" customFormat="1" ht="12" outlineLevel="1">
      <c r="A112" s="19" t="s">
        <v>129</v>
      </c>
      <c r="B112" s="16" t="s">
        <v>130</v>
      </c>
      <c r="C112" s="17">
        <f>C113</f>
        <v>713000</v>
      </c>
      <c r="D112" s="17">
        <f t="shared" ref="D112:F112" si="21">D113</f>
        <v>713000</v>
      </c>
      <c r="E112" s="17">
        <f t="shared" si="21"/>
        <v>534000</v>
      </c>
      <c r="F112" s="17">
        <f t="shared" si="21"/>
        <v>534589.39</v>
      </c>
      <c r="G112" s="8">
        <f t="shared" si="16"/>
        <v>100.11037265917604</v>
      </c>
    </row>
    <row r="113" spans="1:7" ht="36" outlineLevel="2">
      <c r="A113" s="7" t="s">
        <v>131</v>
      </c>
      <c r="B113" s="11" t="s">
        <v>132</v>
      </c>
      <c r="C113" s="12">
        <f>C114</f>
        <v>713000</v>
      </c>
      <c r="D113" s="12">
        <f t="shared" ref="D113:F113" si="22">D114</f>
        <v>713000</v>
      </c>
      <c r="E113" s="12">
        <f t="shared" si="22"/>
        <v>534000</v>
      </c>
      <c r="F113" s="12">
        <f t="shared" si="22"/>
        <v>534589.39</v>
      </c>
      <c r="G113" s="10">
        <f t="shared" si="16"/>
        <v>100.11037265917604</v>
      </c>
    </row>
    <row r="114" spans="1:7" ht="60" outlineLevel="3" collapsed="1">
      <c r="A114" s="7" t="s">
        <v>133</v>
      </c>
      <c r="B114" s="11" t="s">
        <v>134</v>
      </c>
      <c r="C114" s="12">
        <v>713000</v>
      </c>
      <c r="D114" s="12">
        <v>713000</v>
      </c>
      <c r="E114" s="12">
        <v>534000</v>
      </c>
      <c r="F114" s="12">
        <v>534589.39</v>
      </c>
      <c r="G114" s="10">
        <f t="shared" si="16"/>
        <v>100.11037265917604</v>
      </c>
    </row>
    <row r="115" spans="1:7" ht="96" hidden="1" outlineLevel="4">
      <c r="A115" s="7" t="s">
        <v>135</v>
      </c>
      <c r="B115" s="13" t="s">
        <v>136</v>
      </c>
      <c r="C115" s="12">
        <v>713000</v>
      </c>
      <c r="D115" s="12">
        <v>713000</v>
      </c>
      <c r="E115" s="12">
        <v>178000</v>
      </c>
      <c r="F115" s="12">
        <v>0</v>
      </c>
      <c r="G115" s="10">
        <f t="shared" si="16"/>
        <v>0</v>
      </c>
    </row>
    <row r="116" spans="1:7" ht="96" hidden="1" outlineLevel="7">
      <c r="A116" s="7" t="s">
        <v>135</v>
      </c>
      <c r="B116" s="13" t="s">
        <v>136</v>
      </c>
      <c r="C116" s="12">
        <v>713000</v>
      </c>
      <c r="D116" s="12">
        <v>713000</v>
      </c>
      <c r="E116" s="12">
        <v>178000</v>
      </c>
      <c r="F116" s="12">
        <v>0</v>
      </c>
      <c r="G116" s="10">
        <f t="shared" si="16"/>
        <v>0</v>
      </c>
    </row>
    <row r="117" spans="1:7" ht="84" hidden="1" outlineLevel="4">
      <c r="A117" s="7" t="s">
        <v>137</v>
      </c>
      <c r="B117" s="11" t="s">
        <v>138</v>
      </c>
      <c r="C117" s="12">
        <v>0</v>
      </c>
      <c r="D117" s="12">
        <v>0</v>
      </c>
      <c r="E117" s="12">
        <v>0</v>
      </c>
      <c r="F117" s="12">
        <v>98276.71</v>
      </c>
      <c r="G117" s="10" t="e">
        <f t="shared" si="16"/>
        <v>#DIV/0!</v>
      </c>
    </row>
    <row r="118" spans="1:7" ht="84" hidden="1" outlineLevel="7">
      <c r="A118" s="7" t="s">
        <v>137</v>
      </c>
      <c r="B118" s="11" t="s">
        <v>138</v>
      </c>
      <c r="C118" s="12">
        <v>0</v>
      </c>
      <c r="D118" s="12">
        <v>0</v>
      </c>
      <c r="E118" s="12">
        <v>0</v>
      </c>
      <c r="F118" s="12">
        <v>98276.71</v>
      </c>
      <c r="G118" s="10" t="e">
        <f t="shared" si="16"/>
        <v>#DIV/0!</v>
      </c>
    </row>
    <row r="119" spans="1:7" ht="108" hidden="1" outlineLevel="4">
      <c r="A119" s="7" t="s">
        <v>139</v>
      </c>
      <c r="B119" s="13" t="s">
        <v>140</v>
      </c>
      <c r="C119" s="12">
        <v>0</v>
      </c>
      <c r="D119" s="12">
        <v>0</v>
      </c>
      <c r="E119" s="12">
        <v>0</v>
      </c>
      <c r="F119" s="12">
        <v>13482.68</v>
      </c>
      <c r="G119" s="10" t="e">
        <f t="shared" si="16"/>
        <v>#DIV/0!</v>
      </c>
    </row>
    <row r="120" spans="1:7" ht="108" hidden="1" outlineLevel="7">
      <c r="A120" s="7" t="s">
        <v>139</v>
      </c>
      <c r="B120" s="13" t="s">
        <v>140</v>
      </c>
      <c r="C120" s="12">
        <v>0</v>
      </c>
      <c r="D120" s="12">
        <v>0</v>
      </c>
      <c r="E120" s="12">
        <v>0</v>
      </c>
      <c r="F120" s="12">
        <v>13482.68</v>
      </c>
      <c r="G120" s="10" t="e">
        <f t="shared" si="16"/>
        <v>#DIV/0!</v>
      </c>
    </row>
    <row r="121" spans="1:7" ht="72" hidden="1" outlineLevel="4">
      <c r="A121" s="7" t="s">
        <v>141</v>
      </c>
      <c r="B121" s="11" t="s">
        <v>142</v>
      </c>
      <c r="C121" s="12">
        <v>0</v>
      </c>
      <c r="D121" s="12">
        <v>0</v>
      </c>
      <c r="E121" s="12">
        <v>0</v>
      </c>
      <c r="F121" s="12">
        <v>5975.16</v>
      </c>
      <c r="G121" s="10" t="e">
        <f t="shared" si="16"/>
        <v>#DIV/0!</v>
      </c>
    </row>
    <row r="122" spans="1:7" ht="72" hidden="1" outlineLevel="7">
      <c r="A122" s="7" t="s">
        <v>141</v>
      </c>
      <c r="B122" s="11" t="s">
        <v>142</v>
      </c>
      <c r="C122" s="12">
        <v>0</v>
      </c>
      <c r="D122" s="12">
        <v>0</v>
      </c>
      <c r="E122" s="12">
        <v>0</v>
      </c>
      <c r="F122" s="12">
        <v>5975.16</v>
      </c>
      <c r="G122" s="10" t="e">
        <f t="shared" si="16"/>
        <v>#DIV/0!</v>
      </c>
    </row>
    <row r="123" spans="1:7" s="9" customFormat="1" ht="60" outlineLevel="1">
      <c r="A123" s="19" t="s">
        <v>143</v>
      </c>
      <c r="B123" s="16" t="s">
        <v>144</v>
      </c>
      <c r="C123" s="17">
        <f>C124+C137+C141+C145</f>
        <v>20329100</v>
      </c>
      <c r="D123" s="17">
        <f t="shared" ref="D123:F123" si="23">D124+D137+D141+D145</f>
        <v>20329100</v>
      </c>
      <c r="E123" s="17">
        <f t="shared" si="23"/>
        <v>15779300</v>
      </c>
      <c r="F123" s="17">
        <f t="shared" si="23"/>
        <v>17042996.859999999</v>
      </c>
      <c r="G123" s="8">
        <f t="shared" si="16"/>
        <v>108.00857363761382</v>
      </c>
    </row>
    <row r="124" spans="1:7" ht="108" outlineLevel="2">
      <c r="A124" s="7" t="s">
        <v>145</v>
      </c>
      <c r="B124" s="13" t="s">
        <v>146</v>
      </c>
      <c r="C124" s="12">
        <f>C125+C128+C131+C134</f>
        <v>19980600</v>
      </c>
      <c r="D124" s="12">
        <f t="shared" ref="D124:F124" si="24">D125+D128+D131+D134</f>
        <v>19980600</v>
      </c>
      <c r="E124" s="12">
        <f t="shared" si="24"/>
        <v>15515300</v>
      </c>
      <c r="F124" s="12">
        <f t="shared" si="24"/>
        <v>15347208.93</v>
      </c>
      <c r="G124" s="10">
        <f t="shared" si="16"/>
        <v>98.916610893762922</v>
      </c>
    </row>
    <row r="125" spans="1:7" ht="84" outlineLevel="3">
      <c r="A125" s="7" t="s">
        <v>147</v>
      </c>
      <c r="B125" s="11" t="s">
        <v>148</v>
      </c>
      <c r="C125" s="12">
        <f>C126</f>
        <v>18960800</v>
      </c>
      <c r="D125" s="12">
        <f t="shared" ref="D125:F125" si="25">D126</f>
        <v>18960800</v>
      </c>
      <c r="E125" s="12">
        <f t="shared" si="25"/>
        <v>14750600</v>
      </c>
      <c r="F125" s="12">
        <f t="shared" si="25"/>
        <v>14750689.15</v>
      </c>
      <c r="G125" s="10">
        <f t="shared" si="16"/>
        <v>100.00060438219462</v>
      </c>
    </row>
    <row r="126" spans="1:7" ht="108" outlineLevel="4" collapsed="1">
      <c r="A126" s="7" t="s">
        <v>149</v>
      </c>
      <c r="B126" s="13" t="s">
        <v>150</v>
      </c>
      <c r="C126" s="12">
        <v>18960800</v>
      </c>
      <c r="D126" s="12">
        <v>18960800</v>
      </c>
      <c r="E126" s="12">
        <v>14750600</v>
      </c>
      <c r="F126" s="12">
        <v>14750689.15</v>
      </c>
      <c r="G126" s="10">
        <f t="shared" si="16"/>
        <v>100.00060438219462</v>
      </c>
    </row>
    <row r="127" spans="1:7" ht="108" hidden="1" outlineLevel="7">
      <c r="A127" s="7" t="s">
        <v>149</v>
      </c>
      <c r="B127" s="13" t="s">
        <v>150</v>
      </c>
      <c r="C127" s="12">
        <v>18960800</v>
      </c>
      <c r="D127" s="12">
        <v>18960800</v>
      </c>
      <c r="E127" s="12">
        <v>4317237.63</v>
      </c>
      <c r="F127" s="12">
        <v>4317237.63</v>
      </c>
      <c r="G127" s="10">
        <f t="shared" si="16"/>
        <v>100</v>
      </c>
    </row>
    <row r="128" spans="1:7" ht="96" outlineLevel="3">
      <c r="A128" s="7" t="s">
        <v>151</v>
      </c>
      <c r="B128" s="13" t="s">
        <v>152</v>
      </c>
      <c r="C128" s="12">
        <f>C129</f>
        <v>88000</v>
      </c>
      <c r="D128" s="12">
        <f t="shared" ref="D128:F128" si="26">D129</f>
        <v>88000</v>
      </c>
      <c r="E128" s="12">
        <f t="shared" si="26"/>
        <v>66000</v>
      </c>
      <c r="F128" s="12">
        <f t="shared" si="26"/>
        <v>35304.83</v>
      </c>
      <c r="G128" s="10">
        <f t="shared" si="16"/>
        <v>53.492166666666677</v>
      </c>
    </row>
    <row r="129" spans="1:7" ht="96" outlineLevel="4" collapsed="1">
      <c r="A129" s="7" t="s">
        <v>153</v>
      </c>
      <c r="B129" s="11" t="s">
        <v>154</v>
      </c>
      <c r="C129" s="12">
        <v>88000</v>
      </c>
      <c r="D129" s="12">
        <v>88000</v>
      </c>
      <c r="E129" s="12">
        <v>66000</v>
      </c>
      <c r="F129" s="12">
        <v>35304.83</v>
      </c>
      <c r="G129" s="10">
        <f t="shared" si="16"/>
        <v>53.492166666666677</v>
      </c>
    </row>
    <row r="130" spans="1:7" ht="96" hidden="1" outlineLevel="7">
      <c r="A130" s="7" t="s">
        <v>153</v>
      </c>
      <c r="B130" s="11" t="s">
        <v>154</v>
      </c>
      <c r="C130" s="12">
        <v>88000</v>
      </c>
      <c r="D130" s="12">
        <v>88000</v>
      </c>
      <c r="E130" s="12">
        <v>22000</v>
      </c>
      <c r="F130" s="12">
        <v>10.83</v>
      </c>
      <c r="G130" s="10">
        <f t="shared" si="16"/>
        <v>4.9227272727272724E-2</v>
      </c>
    </row>
    <row r="131" spans="1:7" ht="108" outlineLevel="3">
      <c r="A131" s="7" t="s">
        <v>155</v>
      </c>
      <c r="B131" s="13" t="s">
        <v>156</v>
      </c>
      <c r="C131" s="12">
        <f>C132</f>
        <v>148500</v>
      </c>
      <c r="D131" s="12">
        <f t="shared" ref="D131:F131" si="27">D132</f>
        <v>148500</v>
      </c>
      <c r="E131" s="12">
        <f t="shared" si="27"/>
        <v>111300</v>
      </c>
      <c r="F131" s="12">
        <f t="shared" si="27"/>
        <v>31831.85</v>
      </c>
      <c r="G131" s="10">
        <f t="shared" si="16"/>
        <v>28.600044923629831</v>
      </c>
    </row>
    <row r="132" spans="1:7" ht="84" outlineLevel="4" collapsed="1">
      <c r="A132" s="7" t="s">
        <v>157</v>
      </c>
      <c r="B132" s="11" t="s">
        <v>158</v>
      </c>
      <c r="C132" s="12">
        <v>148500</v>
      </c>
      <c r="D132" s="12">
        <v>148500</v>
      </c>
      <c r="E132" s="12">
        <v>111300</v>
      </c>
      <c r="F132" s="12">
        <v>31831.85</v>
      </c>
      <c r="G132" s="10">
        <f t="shared" si="16"/>
        <v>28.600044923629831</v>
      </c>
    </row>
    <row r="133" spans="1:7" ht="84" hidden="1" outlineLevel="7">
      <c r="A133" s="7" t="s">
        <v>157</v>
      </c>
      <c r="B133" s="11" t="s">
        <v>158</v>
      </c>
      <c r="C133" s="12">
        <v>148500</v>
      </c>
      <c r="D133" s="12">
        <v>148500</v>
      </c>
      <c r="E133" s="12">
        <v>5000</v>
      </c>
      <c r="F133" s="12">
        <v>2075.0100000000002</v>
      </c>
      <c r="G133" s="10">
        <f t="shared" si="16"/>
        <v>41.500200000000007</v>
      </c>
    </row>
    <row r="134" spans="1:7" ht="48" outlineLevel="3">
      <c r="A134" s="7" t="s">
        <v>159</v>
      </c>
      <c r="B134" s="11" t="s">
        <v>160</v>
      </c>
      <c r="C134" s="12">
        <f>C135</f>
        <v>783300</v>
      </c>
      <c r="D134" s="12">
        <f t="shared" ref="D134:F134" si="28">D135</f>
        <v>783300</v>
      </c>
      <c r="E134" s="12">
        <f t="shared" si="28"/>
        <v>587400</v>
      </c>
      <c r="F134" s="12">
        <f t="shared" si="28"/>
        <v>529383.1</v>
      </c>
      <c r="G134" s="10">
        <f t="shared" si="16"/>
        <v>90.123101804562481</v>
      </c>
    </row>
    <row r="135" spans="1:7" ht="48" outlineLevel="4" collapsed="1">
      <c r="A135" s="7" t="s">
        <v>161</v>
      </c>
      <c r="B135" s="11" t="s">
        <v>162</v>
      </c>
      <c r="C135" s="12">
        <v>783300</v>
      </c>
      <c r="D135" s="12">
        <v>783300</v>
      </c>
      <c r="E135" s="12">
        <v>587400</v>
      </c>
      <c r="F135" s="12">
        <v>529383.1</v>
      </c>
      <c r="G135" s="10">
        <f t="shared" si="16"/>
        <v>90.123101804562481</v>
      </c>
    </row>
    <row r="136" spans="1:7" ht="48" hidden="1" outlineLevel="7">
      <c r="A136" s="7" t="s">
        <v>161</v>
      </c>
      <c r="B136" s="11" t="s">
        <v>162</v>
      </c>
      <c r="C136" s="12">
        <v>783300</v>
      </c>
      <c r="D136" s="12">
        <v>783300</v>
      </c>
      <c r="E136" s="12">
        <v>18142.5</v>
      </c>
      <c r="F136" s="12">
        <v>18142.5</v>
      </c>
      <c r="G136" s="10">
        <f t="shared" si="16"/>
        <v>100</v>
      </c>
    </row>
    <row r="137" spans="1:7" ht="60" outlineLevel="2">
      <c r="A137" s="7" t="s">
        <v>163</v>
      </c>
      <c r="B137" s="11" t="s">
        <v>164</v>
      </c>
      <c r="C137" s="12">
        <f>C138</f>
        <v>0</v>
      </c>
      <c r="D137" s="12">
        <f t="shared" ref="D137:F138" si="29">D138</f>
        <v>0</v>
      </c>
      <c r="E137" s="12">
        <f t="shared" si="29"/>
        <v>0</v>
      </c>
      <c r="F137" s="12">
        <f t="shared" si="29"/>
        <v>1447169.9</v>
      </c>
      <c r="G137" s="10">
        <v>0</v>
      </c>
    </row>
    <row r="138" spans="1:7" ht="60" outlineLevel="3">
      <c r="A138" s="7" t="s">
        <v>165</v>
      </c>
      <c r="B138" s="11" t="s">
        <v>166</v>
      </c>
      <c r="C138" s="12">
        <f>C139</f>
        <v>0</v>
      </c>
      <c r="D138" s="12">
        <f t="shared" si="29"/>
        <v>0</v>
      </c>
      <c r="E138" s="12">
        <f t="shared" si="29"/>
        <v>0</v>
      </c>
      <c r="F138" s="12">
        <f t="shared" si="29"/>
        <v>1447169.9</v>
      </c>
      <c r="G138" s="10">
        <v>0</v>
      </c>
    </row>
    <row r="139" spans="1:7" ht="132" outlineLevel="4" collapsed="1">
      <c r="A139" s="7" t="s">
        <v>167</v>
      </c>
      <c r="B139" s="13" t="s">
        <v>168</v>
      </c>
      <c r="C139" s="12">
        <v>0</v>
      </c>
      <c r="D139" s="12">
        <v>0</v>
      </c>
      <c r="E139" s="12">
        <v>0</v>
      </c>
      <c r="F139" s="12">
        <v>1447169.9</v>
      </c>
      <c r="G139" s="10">
        <v>0</v>
      </c>
    </row>
    <row r="140" spans="1:7" ht="132" hidden="1" outlineLevel="7">
      <c r="A140" s="7" t="s">
        <v>167</v>
      </c>
      <c r="B140" s="13" t="s">
        <v>168</v>
      </c>
      <c r="C140" s="12">
        <v>0</v>
      </c>
      <c r="D140" s="12">
        <v>0</v>
      </c>
      <c r="E140" s="12">
        <v>0</v>
      </c>
      <c r="F140" s="12">
        <v>232746.4</v>
      </c>
      <c r="G140" s="10" t="e">
        <f t="shared" si="16"/>
        <v>#DIV/0!</v>
      </c>
    </row>
    <row r="141" spans="1:7" ht="36" outlineLevel="2">
      <c r="A141" s="7" t="s">
        <v>169</v>
      </c>
      <c r="B141" s="11" t="s">
        <v>170</v>
      </c>
      <c r="C141" s="12">
        <f>C142</f>
        <v>10500</v>
      </c>
      <c r="D141" s="12">
        <f t="shared" ref="D141:F141" si="30">D142</f>
        <v>10500</v>
      </c>
      <c r="E141" s="12">
        <f t="shared" si="30"/>
        <v>10500</v>
      </c>
      <c r="F141" s="12">
        <f t="shared" si="30"/>
        <v>26250</v>
      </c>
      <c r="G141" s="10">
        <f t="shared" si="16"/>
        <v>250</v>
      </c>
    </row>
    <row r="142" spans="1:7" ht="72" outlineLevel="3">
      <c r="A142" s="7" t="s">
        <v>171</v>
      </c>
      <c r="B142" s="11" t="s">
        <v>172</v>
      </c>
      <c r="C142" s="12">
        <f>C143</f>
        <v>10500</v>
      </c>
      <c r="D142" s="12">
        <f t="shared" ref="D142:F142" si="31">D143</f>
        <v>10500</v>
      </c>
      <c r="E142" s="12">
        <f t="shared" si="31"/>
        <v>10500</v>
      </c>
      <c r="F142" s="12">
        <f t="shared" si="31"/>
        <v>26250</v>
      </c>
      <c r="G142" s="10">
        <f t="shared" ref="G142:G143" si="32">F142/E142*100</f>
        <v>250</v>
      </c>
    </row>
    <row r="143" spans="1:7" ht="72" outlineLevel="4" collapsed="1">
      <c r="A143" s="7" t="s">
        <v>173</v>
      </c>
      <c r="B143" s="11" t="s">
        <v>174</v>
      </c>
      <c r="C143" s="12">
        <v>10500</v>
      </c>
      <c r="D143" s="12">
        <v>10500</v>
      </c>
      <c r="E143" s="12">
        <v>10500</v>
      </c>
      <c r="F143" s="12">
        <v>26250</v>
      </c>
      <c r="G143" s="10">
        <f t="shared" si="32"/>
        <v>250</v>
      </c>
    </row>
    <row r="144" spans="1:7" ht="72" hidden="1" outlineLevel="7">
      <c r="A144" s="7" t="s">
        <v>173</v>
      </c>
      <c r="B144" s="11" t="s">
        <v>174</v>
      </c>
      <c r="C144" s="12">
        <v>10500</v>
      </c>
      <c r="D144" s="12">
        <v>10500</v>
      </c>
      <c r="E144" s="12">
        <v>0</v>
      </c>
      <c r="F144" s="12">
        <v>0</v>
      </c>
      <c r="G144" s="10" t="e">
        <f t="shared" ref="G144:G207" si="33">F144/E144*100</f>
        <v>#DIV/0!</v>
      </c>
    </row>
    <row r="145" spans="1:7" ht="108" outlineLevel="2">
      <c r="A145" s="7" t="s">
        <v>175</v>
      </c>
      <c r="B145" s="13" t="s">
        <v>176</v>
      </c>
      <c r="C145" s="12">
        <f>C146</f>
        <v>338000</v>
      </c>
      <c r="D145" s="12">
        <f t="shared" ref="D145:F145" si="34">D146</f>
        <v>338000</v>
      </c>
      <c r="E145" s="12">
        <f t="shared" si="34"/>
        <v>253500</v>
      </c>
      <c r="F145" s="12">
        <f t="shared" si="34"/>
        <v>222368.03</v>
      </c>
      <c r="G145" s="10">
        <f t="shared" si="33"/>
        <v>87.719143984220906</v>
      </c>
    </row>
    <row r="146" spans="1:7" ht="108" outlineLevel="3">
      <c r="A146" s="7" t="s">
        <v>177</v>
      </c>
      <c r="B146" s="13" t="s">
        <v>178</v>
      </c>
      <c r="C146" s="12">
        <f>C147</f>
        <v>338000</v>
      </c>
      <c r="D146" s="12">
        <f t="shared" ref="D146:F146" si="35">D147</f>
        <v>338000</v>
      </c>
      <c r="E146" s="12">
        <f t="shared" si="35"/>
        <v>253500</v>
      </c>
      <c r="F146" s="12">
        <f t="shared" si="35"/>
        <v>222368.03</v>
      </c>
      <c r="G146" s="10">
        <f t="shared" si="33"/>
        <v>87.719143984220906</v>
      </c>
    </row>
    <row r="147" spans="1:7" ht="96" outlineLevel="4" collapsed="1">
      <c r="A147" s="7" t="s">
        <v>179</v>
      </c>
      <c r="B147" s="11" t="s">
        <v>180</v>
      </c>
      <c r="C147" s="12">
        <v>338000</v>
      </c>
      <c r="D147" s="12">
        <v>338000</v>
      </c>
      <c r="E147" s="12">
        <v>253500</v>
      </c>
      <c r="F147" s="12">
        <v>222368.03</v>
      </c>
      <c r="G147" s="10">
        <f t="shared" si="33"/>
        <v>87.719143984220906</v>
      </c>
    </row>
    <row r="148" spans="1:7" ht="96" hidden="1" outlineLevel="7">
      <c r="A148" s="7" t="s">
        <v>179</v>
      </c>
      <c r="B148" s="11" t="s">
        <v>180</v>
      </c>
      <c r="C148" s="12">
        <v>338000</v>
      </c>
      <c r="D148" s="12">
        <v>338000</v>
      </c>
      <c r="E148" s="12">
        <v>84500</v>
      </c>
      <c r="F148" s="12">
        <v>70300.320000000007</v>
      </c>
      <c r="G148" s="10">
        <f t="shared" si="33"/>
        <v>83.195644970414207</v>
      </c>
    </row>
    <row r="149" spans="1:7" s="9" customFormat="1" ht="24" outlineLevel="1">
      <c r="A149" s="19" t="s">
        <v>181</v>
      </c>
      <c r="B149" s="16" t="s">
        <v>182</v>
      </c>
      <c r="C149" s="17">
        <f>C150</f>
        <v>61300</v>
      </c>
      <c r="D149" s="17">
        <f t="shared" ref="D149:F149" si="36">D150</f>
        <v>61300</v>
      </c>
      <c r="E149" s="17">
        <f t="shared" si="36"/>
        <v>54500</v>
      </c>
      <c r="F149" s="17">
        <f t="shared" si="36"/>
        <v>106203.67000000001</v>
      </c>
      <c r="G149" s="8">
        <f t="shared" si="33"/>
        <v>194.86911926605507</v>
      </c>
    </row>
    <row r="150" spans="1:7" ht="24" outlineLevel="2">
      <c r="A150" s="7" t="s">
        <v>183</v>
      </c>
      <c r="B150" s="11" t="s">
        <v>184</v>
      </c>
      <c r="C150" s="12">
        <f>C151+C154+C158</f>
        <v>61300</v>
      </c>
      <c r="D150" s="12">
        <f t="shared" ref="D150:F150" si="37">D151+D154+D158</f>
        <v>61300</v>
      </c>
      <c r="E150" s="12">
        <f t="shared" si="37"/>
        <v>54500</v>
      </c>
      <c r="F150" s="12">
        <f t="shared" si="37"/>
        <v>106203.67000000001</v>
      </c>
      <c r="G150" s="10">
        <f t="shared" si="33"/>
        <v>194.86911926605507</v>
      </c>
    </row>
    <row r="151" spans="1:7" ht="36" outlineLevel="3" collapsed="1">
      <c r="A151" s="7" t="s">
        <v>185</v>
      </c>
      <c r="B151" s="11" t="s">
        <v>186</v>
      </c>
      <c r="C151" s="12">
        <v>43000</v>
      </c>
      <c r="D151" s="12">
        <v>43000</v>
      </c>
      <c r="E151" s="12">
        <v>39000</v>
      </c>
      <c r="F151" s="12">
        <v>48556.26</v>
      </c>
      <c r="G151" s="10">
        <f t="shared" si="33"/>
        <v>124.50323076923078</v>
      </c>
    </row>
    <row r="152" spans="1:7" ht="96" hidden="1" outlineLevel="4">
      <c r="A152" s="7" t="s">
        <v>187</v>
      </c>
      <c r="B152" s="11" t="s">
        <v>188</v>
      </c>
      <c r="C152" s="12">
        <v>43000</v>
      </c>
      <c r="D152" s="12">
        <v>43000</v>
      </c>
      <c r="E152" s="12">
        <v>30000</v>
      </c>
      <c r="F152" s="12">
        <v>34568.230000000003</v>
      </c>
      <c r="G152" s="10">
        <f t="shared" si="33"/>
        <v>115.22743333333334</v>
      </c>
    </row>
    <row r="153" spans="1:7" ht="96" hidden="1" outlineLevel="7">
      <c r="A153" s="7" t="s">
        <v>187</v>
      </c>
      <c r="B153" s="11" t="s">
        <v>188</v>
      </c>
      <c r="C153" s="12">
        <v>43000</v>
      </c>
      <c r="D153" s="12">
        <v>43000</v>
      </c>
      <c r="E153" s="12">
        <v>30000</v>
      </c>
      <c r="F153" s="12">
        <v>34568.230000000003</v>
      </c>
      <c r="G153" s="10">
        <f t="shared" si="33"/>
        <v>115.22743333333334</v>
      </c>
    </row>
    <row r="154" spans="1:7" ht="24" outlineLevel="3">
      <c r="A154" s="7" t="s">
        <v>189</v>
      </c>
      <c r="B154" s="11" t="s">
        <v>190</v>
      </c>
      <c r="C154" s="12">
        <f>C155</f>
        <v>1500</v>
      </c>
      <c r="D154" s="12">
        <f t="shared" ref="D154:F154" si="38">D155</f>
        <v>1500</v>
      </c>
      <c r="E154" s="12">
        <f t="shared" si="38"/>
        <v>1500</v>
      </c>
      <c r="F154" s="12">
        <f t="shared" si="38"/>
        <v>0</v>
      </c>
      <c r="G154" s="10">
        <f t="shared" si="33"/>
        <v>0</v>
      </c>
    </row>
    <row r="155" spans="1:7" ht="24" outlineLevel="4" collapsed="1">
      <c r="A155" s="7" t="s">
        <v>191</v>
      </c>
      <c r="B155" s="11" t="s">
        <v>192</v>
      </c>
      <c r="C155" s="12">
        <v>1500</v>
      </c>
      <c r="D155" s="12">
        <v>1500</v>
      </c>
      <c r="E155" s="12">
        <v>1500</v>
      </c>
      <c r="F155" s="12">
        <v>0</v>
      </c>
      <c r="G155" s="10">
        <f t="shared" si="33"/>
        <v>0</v>
      </c>
    </row>
    <row r="156" spans="1:7" ht="72" hidden="1" outlineLevel="5">
      <c r="A156" s="7" t="s">
        <v>193</v>
      </c>
      <c r="B156" s="11" t="s">
        <v>194</v>
      </c>
      <c r="C156" s="12">
        <v>1500</v>
      </c>
      <c r="D156" s="12">
        <v>1500</v>
      </c>
      <c r="E156" s="12">
        <v>1500</v>
      </c>
      <c r="F156" s="12">
        <v>0</v>
      </c>
      <c r="G156" s="10">
        <f t="shared" si="33"/>
        <v>0</v>
      </c>
    </row>
    <row r="157" spans="1:7" ht="72" hidden="1" outlineLevel="7">
      <c r="A157" s="7" t="s">
        <v>193</v>
      </c>
      <c r="B157" s="11" t="s">
        <v>194</v>
      </c>
      <c r="C157" s="12">
        <v>1500</v>
      </c>
      <c r="D157" s="12">
        <v>1500</v>
      </c>
      <c r="E157" s="12">
        <v>1500</v>
      </c>
      <c r="F157" s="12">
        <v>0</v>
      </c>
      <c r="G157" s="10">
        <f t="shared" si="33"/>
        <v>0</v>
      </c>
    </row>
    <row r="158" spans="1:7" ht="48" outlineLevel="3" collapsed="1">
      <c r="A158" s="7" t="s">
        <v>195</v>
      </c>
      <c r="B158" s="11" t="s">
        <v>196</v>
      </c>
      <c r="C158" s="12">
        <v>16800</v>
      </c>
      <c r="D158" s="12">
        <v>16800</v>
      </c>
      <c r="E158" s="12">
        <v>14000</v>
      </c>
      <c r="F158" s="12">
        <v>57647.41</v>
      </c>
      <c r="G158" s="10">
        <f t="shared" si="33"/>
        <v>411.76721428571426</v>
      </c>
    </row>
    <row r="159" spans="1:7" ht="108" hidden="1" outlineLevel="4">
      <c r="A159" s="7" t="s">
        <v>197</v>
      </c>
      <c r="B159" s="13" t="s">
        <v>198</v>
      </c>
      <c r="C159" s="12">
        <v>16800</v>
      </c>
      <c r="D159" s="12">
        <v>16800</v>
      </c>
      <c r="E159" s="12">
        <v>9000</v>
      </c>
      <c r="F159" s="12">
        <v>37024.89</v>
      </c>
      <c r="G159" s="10">
        <f t="shared" si="33"/>
        <v>411.38766666666663</v>
      </c>
    </row>
    <row r="160" spans="1:7" ht="108" hidden="1" outlineLevel="7">
      <c r="A160" s="7" t="s">
        <v>197</v>
      </c>
      <c r="B160" s="13" t="s">
        <v>198</v>
      </c>
      <c r="C160" s="12">
        <v>16800</v>
      </c>
      <c r="D160" s="12">
        <v>16800</v>
      </c>
      <c r="E160" s="12">
        <v>9000</v>
      </c>
      <c r="F160" s="12">
        <v>37024.89</v>
      </c>
      <c r="G160" s="10">
        <f t="shared" si="33"/>
        <v>411.38766666666663</v>
      </c>
    </row>
    <row r="161" spans="1:7" s="9" customFormat="1" ht="48" outlineLevel="1">
      <c r="A161" s="19" t="s">
        <v>199</v>
      </c>
      <c r="B161" s="16" t="s">
        <v>200</v>
      </c>
      <c r="C161" s="17">
        <f>C162+C166</f>
        <v>9097100</v>
      </c>
      <c r="D161" s="17">
        <f t="shared" ref="D161:F161" si="39">D162+D166</f>
        <v>9135583.4299999997</v>
      </c>
      <c r="E161" s="17">
        <f t="shared" si="39"/>
        <v>6270983.4299999997</v>
      </c>
      <c r="F161" s="17">
        <f t="shared" si="39"/>
        <v>6022669.6600000001</v>
      </c>
      <c r="G161" s="8">
        <f t="shared" si="33"/>
        <v>96.040273861798426</v>
      </c>
    </row>
    <row r="162" spans="1:7" ht="24" outlineLevel="2">
      <c r="A162" s="7" t="s">
        <v>201</v>
      </c>
      <c r="B162" s="11" t="s">
        <v>202</v>
      </c>
      <c r="C162" s="12">
        <f>C163</f>
        <v>8410400</v>
      </c>
      <c r="D162" s="12">
        <f t="shared" ref="D162:F162" si="40">D163</f>
        <v>8448883.4299999997</v>
      </c>
      <c r="E162" s="12">
        <f t="shared" si="40"/>
        <v>5756083.4299999997</v>
      </c>
      <c r="F162" s="12">
        <f t="shared" si="40"/>
        <v>5073887.57</v>
      </c>
      <c r="G162" s="10">
        <f t="shared" si="33"/>
        <v>88.148263167200142</v>
      </c>
    </row>
    <row r="163" spans="1:7" ht="24" outlineLevel="3">
      <c r="A163" s="7" t="s">
        <v>203</v>
      </c>
      <c r="B163" s="11" t="s">
        <v>204</v>
      </c>
      <c r="C163" s="12">
        <f>C164</f>
        <v>8410400</v>
      </c>
      <c r="D163" s="12">
        <f t="shared" ref="D163:F163" si="41">D164</f>
        <v>8448883.4299999997</v>
      </c>
      <c r="E163" s="12">
        <f t="shared" si="41"/>
        <v>5756083.4299999997</v>
      </c>
      <c r="F163" s="12">
        <f t="shared" si="41"/>
        <v>5073887.57</v>
      </c>
      <c r="G163" s="10">
        <f t="shared" si="33"/>
        <v>88.148263167200142</v>
      </c>
    </row>
    <row r="164" spans="1:7" ht="36" outlineLevel="4" collapsed="1">
      <c r="A164" s="7" t="s">
        <v>205</v>
      </c>
      <c r="B164" s="11" t="s">
        <v>206</v>
      </c>
      <c r="C164" s="12">
        <v>8410400</v>
      </c>
      <c r="D164" s="12">
        <v>8448883.4299999997</v>
      </c>
      <c r="E164" s="12">
        <v>5756083.4299999997</v>
      </c>
      <c r="F164" s="12">
        <v>5073887.57</v>
      </c>
      <c r="G164" s="10">
        <f t="shared" si="33"/>
        <v>88.148263167200142</v>
      </c>
    </row>
    <row r="165" spans="1:7" ht="36" hidden="1" outlineLevel="7">
      <c r="A165" s="7" t="s">
        <v>205</v>
      </c>
      <c r="B165" s="11" t="s">
        <v>206</v>
      </c>
      <c r="C165" s="12">
        <v>8410400</v>
      </c>
      <c r="D165" s="12">
        <v>8410400</v>
      </c>
      <c r="E165" s="12">
        <v>1377961.81</v>
      </c>
      <c r="F165" s="12">
        <v>1311110.19</v>
      </c>
      <c r="G165" s="10">
        <f t="shared" si="33"/>
        <v>95.148514311873413</v>
      </c>
    </row>
    <row r="166" spans="1:7" ht="24" outlineLevel="2">
      <c r="A166" s="7" t="s">
        <v>207</v>
      </c>
      <c r="B166" s="11" t="s">
        <v>208</v>
      </c>
      <c r="C166" s="12">
        <f>C167+C169</f>
        <v>686700</v>
      </c>
      <c r="D166" s="12">
        <f t="shared" ref="D166:F166" si="42">D167+D169</f>
        <v>686700</v>
      </c>
      <c r="E166" s="12">
        <f t="shared" si="42"/>
        <v>514900</v>
      </c>
      <c r="F166" s="12">
        <f t="shared" si="42"/>
        <v>948782.09</v>
      </c>
      <c r="G166" s="10">
        <f t="shared" si="33"/>
        <v>184.26531171101183</v>
      </c>
    </row>
    <row r="167" spans="1:7" ht="36" outlineLevel="3">
      <c r="A167" s="7" t="s">
        <v>209</v>
      </c>
      <c r="B167" s="11" t="s">
        <v>210</v>
      </c>
      <c r="C167" s="12">
        <f>C168</f>
        <v>686700</v>
      </c>
      <c r="D167" s="12">
        <f t="shared" ref="D167:F167" si="43">D168</f>
        <v>686700</v>
      </c>
      <c r="E167" s="12">
        <f t="shared" si="43"/>
        <v>514900</v>
      </c>
      <c r="F167" s="12">
        <f t="shared" si="43"/>
        <v>601654.35</v>
      </c>
      <c r="G167" s="10">
        <f t="shared" si="33"/>
        <v>116.84877646144882</v>
      </c>
    </row>
    <row r="168" spans="1:7" ht="48" outlineLevel="4">
      <c r="A168" s="7" t="s">
        <v>211</v>
      </c>
      <c r="B168" s="11" t="s">
        <v>212</v>
      </c>
      <c r="C168" s="12">
        <v>686700</v>
      </c>
      <c r="D168" s="12">
        <v>686700</v>
      </c>
      <c r="E168" s="12">
        <v>514900</v>
      </c>
      <c r="F168" s="12">
        <v>601654.35</v>
      </c>
      <c r="G168" s="10">
        <f t="shared" si="33"/>
        <v>116.84877646144882</v>
      </c>
    </row>
    <row r="169" spans="1:7" ht="24" outlineLevel="4">
      <c r="A169" s="14" t="s">
        <v>522</v>
      </c>
      <c r="B169" s="11" t="s">
        <v>523</v>
      </c>
      <c r="C169" s="12">
        <f>C170</f>
        <v>0</v>
      </c>
      <c r="D169" s="12">
        <f t="shared" ref="D169:F169" si="44">D170</f>
        <v>0</v>
      </c>
      <c r="E169" s="12">
        <f t="shared" si="44"/>
        <v>0</v>
      </c>
      <c r="F169" s="12">
        <f t="shared" si="44"/>
        <v>347127.74</v>
      </c>
      <c r="G169" s="10">
        <v>0</v>
      </c>
    </row>
    <row r="170" spans="1:7" ht="30.75" customHeight="1" outlineLevel="7">
      <c r="A170" s="14" t="s">
        <v>520</v>
      </c>
      <c r="B170" s="11" t="s">
        <v>521</v>
      </c>
      <c r="C170" s="12">
        <v>0</v>
      </c>
      <c r="D170" s="12">
        <v>0</v>
      </c>
      <c r="E170" s="12">
        <v>0</v>
      </c>
      <c r="F170" s="12">
        <v>347127.74</v>
      </c>
      <c r="G170" s="10">
        <v>0</v>
      </c>
    </row>
    <row r="171" spans="1:7" s="9" customFormat="1" ht="36" outlineLevel="1">
      <c r="A171" s="19" t="s">
        <v>213</v>
      </c>
      <c r="B171" s="16" t="s">
        <v>214</v>
      </c>
      <c r="C171" s="17">
        <f>C172+C176</f>
        <v>1210000</v>
      </c>
      <c r="D171" s="17">
        <f t="shared" ref="D171:F171" si="45">D172+D176</f>
        <v>1210000</v>
      </c>
      <c r="E171" s="17">
        <f t="shared" si="45"/>
        <v>170101.64</v>
      </c>
      <c r="F171" s="17">
        <f t="shared" si="45"/>
        <v>331150.3</v>
      </c>
      <c r="G171" s="8">
        <f t="shared" si="33"/>
        <v>194.67789963694645</v>
      </c>
    </row>
    <row r="172" spans="1:7" ht="96" outlineLevel="2">
      <c r="A172" s="7" t="s">
        <v>215</v>
      </c>
      <c r="B172" s="13" t="s">
        <v>216</v>
      </c>
      <c r="C172" s="12">
        <f>C173</f>
        <v>885000</v>
      </c>
      <c r="D172" s="12">
        <f t="shared" ref="D172:F173" si="46">D173</f>
        <v>885000</v>
      </c>
      <c r="E172" s="12">
        <f t="shared" si="46"/>
        <v>0</v>
      </c>
      <c r="F172" s="12">
        <f t="shared" si="46"/>
        <v>0</v>
      </c>
      <c r="G172" s="10">
        <v>0</v>
      </c>
    </row>
    <row r="173" spans="1:7" ht="120" outlineLevel="3">
      <c r="A173" s="7" t="s">
        <v>217</v>
      </c>
      <c r="B173" s="13" t="s">
        <v>218</v>
      </c>
      <c r="C173" s="12">
        <f>C174</f>
        <v>885000</v>
      </c>
      <c r="D173" s="12">
        <f t="shared" si="46"/>
        <v>885000</v>
      </c>
      <c r="E173" s="12">
        <f t="shared" si="46"/>
        <v>0</v>
      </c>
      <c r="F173" s="12">
        <f t="shared" si="46"/>
        <v>0</v>
      </c>
      <c r="G173" s="10">
        <v>0</v>
      </c>
    </row>
    <row r="174" spans="1:7" ht="120" outlineLevel="4" collapsed="1">
      <c r="A174" s="7" t="s">
        <v>219</v>
      </c>
      <c r="B174" s="13" t="s">
        <v>220</v>
      </c>
      <c r="C174" s="12">
        <v>885000</v>
      </c>
      <c r="D174" s="12">
        <v>885000</v>
      </c>
      <c r="E174" s="12">
        <v>0</v>
      </c>
      <c r="F174" s="12">
        <v>0</v>
      </c>
      <c r="G174" s="10">
        <v>0</v>
      </c>
    </row>
    <row r="175" spans="1:7" ht="120" hidden="1" outlineLevel="7">
      <c r="A175" s="7" t="s">
        <v>219</v>
      </c>
      <c r="B175" s="13" t="s">
        <v>220</v>
      </c>
      <c r="C175" s="12">
        <v>885000</v>
      </c>
      <c r="D175" s="12">
        <v>885000</v>
      </c>
      <c r="E175" s="12">
        <v>0</v>
      </c>
      <c r="F175" s="12">
        <v>0</v>
      </c>
      <c r="G175" s="10" t="e">
        <f t="shared" si="33"/>
        <v>#DIV/0!</v>
      </c>
    </row>
    <row r="176" spans="1:7" ht="48" outlineLevel="2">
      <c r="A176" s="7" t="s">
        <v>221</v>
      </c>
      <c r="B176" s="11" t="s">
        <v>222</v>
      </c>
      <c r="C176" s="12">
        <f>C177+C180+C183</f>
        <v>325000</v>
      </c>
      <c r="D176" s="12">
        <f t="shared" ref="D176:F176" si="47">D177+D180+D183</f>
        <v>325000</v>
      </c>
      <c r="E176" s="12">
        <f t="shared" si="47"/>
        <v>170101.64</v>
      </c>
      <c r="F176" s="12">
        <f t="shared" si="47"/>
        <v>331150.3</v>
      </c>
      <c r="G176" s="10">
        <f t="shared" si="33"/>
        <v>194.67789963694645</v>
      </c>
    </row>
    <row r="177" spans="1:7" ht="48" outlineLevel="3">
      <c r="A177" s="7" t="s">
        <v>223</v>
      </c>
      <c r="B177" s="11" t="s">
        <v>224</v>
      </c>
      <c r="C177" s="12">
        <f>C178</f>
        <v>25500</v>
      </c>
      <c r="D177" s="12">
        <f t="shared" ref="D177:F177" si="48">D178</f>
        <v>25500</v>
      </c>
      <c r="E177" s="12">
        <f t="shared" si="48"/>
        <v>25500</v>
      </c>
      <c r="F177" s="12">
        <f t="shared" si="48"/>
        <v>5699.13</v>
      </c>
      <c r="G177" s="10">
        <f t="shared" si="33"/>
        <v>22.349529411764706</v>
      </c>
    </row>
    <row r="178" spans="1:7" ht="60" outlineLevel="4" collapsed="1">
      <c r="A178" s="7" t="s">
        <v>225</v>
      </c>
      <c r="B178" s="11" t="s">
        <v>226</v>
      </c>
      <c r="C178" s="12">
        <v>25500</v>
      </c>
      <c r="D178" s="12">
        <v>25500</v>
      </c>
      <c r="E178" s="12">
        <v>25500</v>
      </c>
      <c r="F178" s="12">
        <v>5699.13</v>
      </c>
      <c r="G178" s="10">
        <f t="shared" si="33"/>
        <v>22.349529411764706</v>
      </c>
    </row>
    <row r="179" spans="1:7" ht="60" hidden="1" outlineLevel="7">
      <c r="A179" s="7" t="s">
        <v>225</v>
      </c>
      <c r="B179" s="11" t="s">
        <v>226</v>
      </c>
      <c r="C179" s="12">
        <v>25500</v>
      </c>
      <c r="D179" s="12">
        <v>25500</v>
      </c>
      <c r="E179" s="12">
        <v>0</v>
      </c>
      <c r="F179" s="12">
        <v>3651.24</v>
      </c>
      <c r="G179" s="10" t="e">
        <f t="shared" si="33"/>
        <v>#DIV/0!</v>
      </c>
    </row>
    <row r="180" spans="1:7" ht="72" outlineLevel="3">
      <c r="A180" s="7" t="s">
        <v>227</v>
      </c>
      <c r="B180" s="11" t="s">
        <v>228</v>
      </c>
      <c r="C180" s="12">
        <f>C181</f>
        <v>299500</v>
      </c>
      <c r="D180" s="12">
        <f t="shared" ref="D180:F180" si="49">D181</f>
        <v>299500</v>
      </c>
      <c r="E180" s="12">
        <f t="shared" si="49"/>
        <v>144601.64000000001</v>
      </c>
      <c r="F180" s="12">
        <f t="shared" si="49"/>
        <v>241221.59</v>
      </c>
      <c r="G180" s="10">
        <f t="shared" si="33"/>
        <v>166.81801810823168</v>
      </c>
    </row>
    <row r="181" spans="1:7" ht="72" outlineLevel="4" collapsed="1">
      <c r="A181" s="7" t="s">
        <v>229</v>
      </c>
      <c r="B181" s="11" t="s">
        <v>230</v>
      </c>
      <c r="C181" s="12">
        <v>299500</v>
      </c>
      <c r="D181" s="12">
        <v>299500</v>
      </c>
      <c r="E181" s="12">
        <v>144601.64000000001</v>
      </c>
      <c r="F181" s="12">
        <v>241221.59</v>
      </c>
      <c r="G181" s="10">
        <f t="shared" si="33"/>
        <v>166.81801810823168</v>
      </c>
    </row>
    <row r="182" spans="1:7" ht="72" hidden="1" outlineLevel="7">
      <c r="A182" s="7" t="s">
        <v>229</v>
      </c>
      <c r="B182" s="11" t="s">
        <v>230</v>
      </c>
      <c r="C182" s="12">
        <v>299500</v>
      </c>
      <c r="D182" s="12">
        <v>299500</v>
      </c>
      <c r="E182" s="12">
        <v>133667.57</v>
      </c>
      <c r="F182" s="12">
        <v>133667.57</v>
      </c>
      <c r="G182" s="10">
        <f t="shared" si="33"/>
        <v>100</v>
      </c>
    </row>
    <row r="183" spans="1:7" ht="114" customHeight="1" outlineLevel="7">
      <c r="A183" s="37" t="s">
        <v>524</v>
      </c>
      <c r="B183" s="26" t="s">
        <v>525</v>
      </c>
      <c r="C183" s="12">
        <v>0</v>
      </c>
      <c r="D183" s="12">
        <v>0</v>
      </c>
      <c r="E183" s="12">
        <v>0</v>
      </c>
      <c r="F183" s="12">
        <v>84229.58</v>
      </c>
      <c r="G183" s="10">
        <v>0</v>
      </c>
    </row>
    <row r="184" spans="1:7" s="9" customFormat="1" ht="24" outlineLevel="1">
      <c r="A184" s="19" t="s">
        <v>231</v>
      </c>
      <c r="B184" s="16" t="s">
        <v>232</v>
      </c>
      <c r="C184" s="17">
        <f>C185+C259+C266+C272+C253</f>
        <v>454000</v>
      </c>
      <c r="D184" s="17">
        <f t="shared" ref="D184:F184" si="50">D185+D259+D266+D272+D253</f>
        <v>454000</v>
      </c>
      <c r="E184" s="17">
        <f t="shared" si="50"/>
        <v>341000</v>
      </c>
      <c r="F184" s="17">
        <f t="shared" si="50"/>
        <v>901423.52999999991</v>
      </c>
      <c r="G184" s="8">
        <f t="shared" si="33"/>
        <v>264.34707624633427</v>
      </c>
    </row>
    <row r="185" spans="1:7" ht="48" outlineLevel="2">
      <c r="A185" s="7" t="s">
        <v>233</v>
      </c>
      <c r="B185" s="11" t="s">
        <v>234</v>
      </c>
      <c r="C185" s="12">
        <f>C186+C194+C200+C210+C213+C219+C225+C235+C245</f>
        <v>228000</v>
      </c>
      <c r="D185" s="12">
        <f t="shared" ref="D185:F185" si="51">D186+D194+D200+D210+D213+D219+D225+D235+D245</f>
        <v>228000</v>
      </c>
      <c r="E185" s="12">
        <f t="shared" si="51"/>
        <v>172000</v>
      </c>
      <c r="F185" s="12">
        <f t="shared" si="51"/>
        <v>355484.75</v>
      </c>
      <c r="G185" s="10">
        <f t="shared" si="33"/>
        <v>206.67718023255813</v>
      </c>
    </row>
    <row r="186" spans="1:7" ht="72" outlineLevel="3">
      <c r="A186" s="7" t="s">
        <v>235</v>
      </c>
      <c r="B186" s="11" t="s">
        <v>236</v>
      </c>
      <c r="C186" s="12">
        <f>C187</f>
        <v>5000</v>
      </c>
      <c r="D186" s="12">
        <f t="shared" ref="D186:F186" si="52">D187</f>
        <v>5000</v>
      </c>
      <c r="E186" s="12">
        <f t="shared" si="52"/>
        <v>4000</v>
      </c>
      <c r="F186" s="12">
        <f t="shared" si="52"/>
        <v>12530</v>
      </c>
      <c r="G186" s="10">
        <f t="shared" si="33"/>
        <v>313.25</v>
      </c>
    </row>
    <row r="187" spans="1:7" ht="108" outlineLevel="4" collapsed="1">
      <c r="A187" s="7" t="s">
        <v>237</v>
      </c>
      <c r="B187" s="13" t="s">
        <v>238</v>
      </c>
      <c r="C187" s="12">
        <v>5000</v>
      </c>
      <c r="D187" s="12">
        <v>5000</v>
      </c>
      <c r="E187" s="12">
        <v>4000</v>
      </c>
      <c r="F187" s="12">
        <v>12530</v>
      </c>
      <c r="G187" s="10">
        <f t="shared" si="33"/>
        <v>313.25</v>
      </c>
    </row>
    <row r="188" spans="1:7" ht="108" hidden="1" outlineLevel="5">
      <c r="A188" s="7" t="s">
        <v>237</v>
      </c>
      <c r="B188" s="13" t="s">
        <v>238</v>
      </c>
      <c r="C188" s="12">
        <v>5000</v>
      </c>
      <c r="D188" s="12">
        <v>5000</v>
      </c>
      <c r="E188" s="12">
        <v>2000</v>
      </c>
      <c r="F188" s="12">
        <v>0</v>
      </c>
      <c r="G188" s="10">
        <f t="shared" si="33"/>
        <v>0</v>
      </c>
    </row>
    <row r="189" spans="1:7" ht="108" hidden="1" outlineLevel="7">
      <c r="A189" s="7" t="s">
        <v>237</v>
      </c>
      <c r="B189" s="13" t="s">
        <v>238</v>
      </c>
      <c r="C189" s="12">
        <v>5000</v>
      </c>
      <c r="D189" s="12">
        <v>5000</v>
      </c>
      <c r="E189" s="12">
        <v>2000</v>
      </c>
      <c r="F189" s="12">
        <v>0</v>
      </c>
      <c r="G189" s="10">
        <f t="shared" si="33"/>
        <v>0</v>
      </c>
    </row>
    <row r="190" spans="1:7" ht="168" hidden="1" outlineLevel="5">
      <c r="A190" s="7" t="s">
        <v>239</v>
      </c>
      <c r="B190" s="13" t="s">
        <v>240</v>
      </c>
      <c r="C190" s="12">
        <v>0</v>
      </c>
      <c r="D190" s="12">
        <v>0</v>
      </c>
      <c r="E190" s="12">
        <v>0</v>
      </c>
      <c r="F190" s="12">
        <v>1150</v>
      </c>
      <c r="G190" s="10" t="e">
        <f t="shared" si="33"/>
        <v>#DIV/0!</v>
      </c>
    </row>
    <row r="191" spans="1:7" ht="168" hidden="1" outlineLevel="7">
      <c r="A191" s="7" t="s">
        <v>239</v>
      </c>
      <c r="B191" s="13" t="s">
        <v>240</v>
      </c>
      <c r="C191" s="12">
        <v>0</v>
      </c>
      <c r="D191" s="12">
        <v>0</v>
      </c>
      <c r="E191" s="12">
        <v>0</v>
      </c>
      <c r="F191" s="12">
        <v>1150</v>
      </c>
      <c r="G191" s="10" t="e">
        <f t="shared" si="33"/>
        <v>#DIV/0!</v>
      </c>
    </row>
    <row r="192" spans="1:7" ht="120" hidden="1" outlineLevel="5">
      <c r="A192" s="7" t="s">
        <v>241</v>
      </c>
      <c r="B192" s="13" t="s">
        <v>242</v>
      </c>
      <c r="C192" s="12">
        <v>0</v>
      </c>
      <c r="D192" s="12">
        <v>0</v>
      </c>
      <c r="E192" s="12">
        <v>0</v>
      </c>
      <c r="F192" s="12">
        <v>500</v>
      </c>
      <c r="G192" s="10" t="e">
        <f t="shared" si="33"/>
        <v>#DIV/0!</v>
      </c>
    </row>
    <row r="193" spans="1:7" ht="120" hidden="1" outlineLevel="7">
      <c r="A193" s="7" t="s">
        <v>241</v>
      </c>
      <c r="B193" s="13" t="s">
        <v>242</v>
      </c>
      <c r="C193" s="12">
        <v>0</v>
      </c>
      <c r="D193" s="12">
        <v>0</v>
      </c>
      <c r="E193" s="12">
        <v>0</v>
      </c>
      <c r="F193" s="12">
        <v>500</v>
      </c>
      <c r="G193" s="10" t="e">
        <f t="shared" si="33"/>
        <v>#DIV/0!</v>
      </c>
    </row>
    <row r="194" spans="1:7" ht="108" outlineLevel="3">
      <c r="A194" s="7" t="s">
        <v>243</v>
      </c>
      <c r="B194" s="11" t="s">
        <v>244</v>
      </c>
      <c r="C194" s="12">
        <f>C195</f>
        <v>58000</v>
      </c>
      <c r="D194" s="12">
        <f t="shared" ref="D194:F194" si="53">D195</f>
        <v>58000</v>
      </c>
      <c r="E194" s="12">
        <f t="shared" si="53"/>
        <v>45000</v>
      </c>
      <c r="F194" s="12">
        <f t="shared" si="53"/>
        <v>71473</v>
      </c>
      <c r="G194" s="10">
        <f t="shared" si="33"/>
        <v>158.82888888888888</v>
      </c>
    </row>
    <row r="195" spans="1:7" ht="132" outlineLevel="4" collapsed="1">
      <c r="A195" s="7" t="s">
        <v>245</v>
      </c>
      <c r="B195" s="13" t="s">
        <v>246</v>
      </c>
      <c r="C195" s="12">
        <v>58000</v>
      </c>
      <c r="D195" s="12">
        <v>58000</v>
      </c>
      <c r="E195" s="12">
        <v>45000</v>
      </c>
      <c r="F195" s="12">
        <v>71473</v>
      </c>
      <c r="G195" s="10">
        <f t="shared" si="33"/>
        <v>158.82888888888888</v>
      </c>
    </row>
    <row r="196" spans="1:7" ht="132" hidden="1" outlineLevel="5">
      <c r="A196" s="7" t="s">
        <v>245</v>
      </c>
      <c r="B196" s="13" t="s">
        <v>246</v>
      </c>
      <c r="C196" s="12">
        <v>58000</v>
      </c>
      <c r="D196" s="12">
        <v>58000</v>
      </c>
      <c r="E196" s="12">
        <v>15000</v>
      </c>
      <c r="F196" s="12">
        <v>0</v>
      </c>
      <c r="G196" s="10">
        <f t="shared" si="33"/>
        <v>0</v>
      </c>
    </row>
    <row r="197" spans="1:7" ht="132" hidden="1" outlineLevel="7">
      <c r="A197" s="7" t="s">
        <v>245</v>
      </c>
      <c r="B197" s="13" t="s">
        <v>246</v>
      </c>
      <c r="C197" s="12">
        <v>58000</v>
      </c>
      <c r="D197" s="12">
        <v>58000</v>
      </c>
      <c r="E197" s="12">
        <v>15000</v>
      </c>
      <c r="F197" s="12">
        <v>0</v>
      </c>
      <c r="G197" s="10">
        <f t="shared" si="33"/>
        <v>0</v>
      </c>
    </row>
    <row r="198" spans="1:7" ht="144" hidden="1" outlineLevel="5">
      <c r="A198" s="7" t="s">
        <v>247</v>
      </c>
      <c r="B198" s="13" t="s">
        <v>248</v>
      </c>
      <c r="C198" s="12">
        <v>0</v>
      </c>
      <c r="D198" s="12">
        <v>0</v>
      </c>
      <c r="E198" s="12">
        <v>0</v>
      </c>
      <c r="F198" s="12">
        <v>14251.44</v>
      </c>
      <c r="G198" s="10" t="e">
        <f t="shared" si="33"/>
        <v>#DIV/0!</v>
      </c>
    </row>
    <row r="199" spans="1:7" ht="144" hidden="1" outlineLevel="7">
      <c r="A199" s="7" t="s">
        <v>247</v>
      </c>
      <c r="B199" s="13" t="s">
        <v>248</v>
      </c>
      <c r="C199" s="12">
        <v>0</v>
      </c>
      <c r="D199" s="12">
        <v>0</v>
      </c>
      <c r="E199" s="12">
        <v>0</v>
      </c>
      <c r="F199" s="12">
        <v>14251.44</v>
      </c>
      <c r="G199" s="10" t="e">
        <f t="shared" si="33"/>
        <v>#DIV/0!</v>
      </c>
    </row>
    <row r="200" spans="1:7" ht="72" outlineLevel="3">
      <c r="A200" s="7" t="s">
        <v>249</v>
      </c>
      <c r="B200" s="11" t="s">
        <v>250</v>
      </c>
      <c r="C200" s="12">
        <f>C201+C208</f>
        <v>32000</v>
      </c>
      <c r="D200" s="12">
        <f t="shared" ref="D200:F200" si="54">D201+D208</f>
        <v>32000</v>
      </c>
      <c r="E200" s="12">
        <f t="shared" si="54"/>
        <v>24000</v>
      </c>
      <c r="F200" s="12">
        <f t="shared" si="54"/>
        <v>49970.5</v>
      </c>
      <c r="G200" s="10">
        <f t="shared" si="33"/>
        <v>208.21041666666667</v>
      </c>
    </row>
    <row r="201" spans="1:7" ht="108" outlineLevel="4" collapsed="1">
      <c r="A201" s="7" t="s">
        <v>251</v>
      </c>
      <c r="B201" s="13" t="s">
        <v>252</v>
      </c>
      <c r="C201" s="12">
        <v>32000</v>
      </c>
      <c r="D201" s="12">
        <v>32000</v>
      </c>
      <c r="E201" s="12">
        <v>24000</v>
      </c>
      <c r="F201" s="12">
        <v>28435</v>
      </c>
      <c r="G201" s="10">
        <f t="shared" si="33"/>
        <v>118.47916666666667</v>
      </c>
    </row>
    <row r="202" spans="1:7" ht="108" hidden="1" outlineLevel="5">
      <c r="A202" s="7" t="s">
        <v>251</v>
      </c>
      <c r="B202" s="13" t="s">
        <v>252</v>
      </c>
      <c r="C202" s="12">
        <v>32000</v>
      </c>
      <c r="D202" s="12">
        <v>32000</v>
      </c>
      <c r="E202" s="12">
        <v>8000</v>
      </c>
      <c r="F202" s="12">
        <v>0</v>
      </c>
      <c r="G202" s="10">
        <f t="shared" si="33"/>
        <v>0</v>
      </c>
    </row>
    <row r="203" spans="1:7" ht="108" hidden="1" outlineLevel="7">
      <c r="A203" s="7" t="s">
        <v>251</v>
      </c>
      <c r="B203" s="13" t="s">
        <v>252</v>
      </c>
      <c r="C203" s="12">
        <v>32000</v>
      </c>
      <c r="D203" s="12">
        <v>32000</v>
      </c>
      <c r="E203" s="12">
        <v>8000</v>
      </c>
      <c r="F203" s="12">
        <v>0</v>
      </c>
      <c r="G203" s="10">
        <f t="shared" si="33"/>
        <v>0</v>
      </c>
    </row>
    <row r="204" spans="1:7" ht="144" hidden="1" outlineLevel="5">
      <c r="A204" s="7" t="s">
        <v>253</v>
      </c>
      <c r="B204" s="13" t="s">
        <v>254</v>
      </c>
      <c r="C204" s="12">
        <v>0</v>
      </c>
      <c r="D204" s="12">
        <v>0</v>
      </c>
      <c r="E204" s="12">
        <v>0</v>
      </c>
      <c r="F204" s="12">
        <v>2500</v>
      </c>
      <c r="G204" s="10" t="e">
        <f t="shared" si="33"/>
        <v>#DIV/0!</v>
      </c>
    </row>
    <row r="205" spans="1:7" ht="144" hidden="1" outlineLevel="7">
      <c r="A205" s="7" t="s">
        <v>253</v>
      </c>
      <c r="B205" s="13" t="s">
        <v>254</v>
      </c>
      <c r="C205" s="12">
        <v>0</v>
      </c>
      <c r="D205" s="12">
        <v>0</v>
      </c>
      <c r="E205" s="12">
        <v>0</v>
      </c>
      <c r="F205" s="12">
        <v>2500</v>
      </c>
      <c r="G205" s="10" t="e">
        <f t="shared" si="33"/>
        <v>#DIV/0!</v>
      </c>
    </row>
    <row r="206" spans="1:7" ht="120" hidden="1" outlineLevel="5">
      <c r="A206" s="7" t="s">
        <v>255</v>
      </c>
      <c r="B206" s="13" t="s">
        <v>256</v>
      </c>
      <c r="C206" s="12">
        <v>0</v>
      </c>
      <c r="D206" s="12">
        <v>0</v>
      </c>
      <c r="E206" s="12">
        <v>0</v>
      </c>
      <c r="F206" s="12">
        <v>1000</v>
      </c>
      <c r="G206" s="10" t="e">
        <f t="shared" si="33"/>
        <v>#DIV/0!</v>
      </c>
    </row>
    <row r="207" spans="1:7" ht="120" hidden="1" outlineLevel="7">
      <c r="A207" s="7" t="s">
        <v>255</v>
      </c>
      <c r="B207" s="13" t="s">
        <v>256</v>
      </c>
      <c r="C207" s="12">
        <v>0</v>
      </c>
      <c r="D207" s="12">
        <v>0</v>
      </c>
      <c r="E207" s="12">
        <v>0</v>
      </c>
      <c r="F207" s="12">
        <v>1000</v>
      </c>
      <c r="G207" s="10" t="e">
        <f t="shared" si="33"/>
        <v>#DIV/0!</v>
      </c>
    </row>
    <row r="208" spans="1:7" ht="96" outlineLevel="4" collapsed="1">
      <c r="A208" s="7" t="s">
        <v>257</v>
      </c>
      <c r="B208" s="11" t="s">
        <v>258</v>
      </c>
      <c r="C208" s="12">
        <v>0</v>
      </c>
      <c r="D208" s="12">
        <v>0</v>
      </c>
      <c r="E208" s="12">
        <v>0</v>
      </c>
      <c r="F208" s="12">
        <v>21535.5</v>
      </c>
      <c r="G208" s="10">
        <v>0</v>
      </c>
    </row>
    <row r="209" spans="1:7" ht="96" hidden="1" outlineLevel="7">
      <c r="A209" s="7" t="s">
        <v>257</v>
      </c>
      <c r="B209" s="11" t="s">
        <v>258</v>
      </c>
      <c r="C209" s="12">
        <v>0</v>
      </c>
      <c r="D209" s="12">
        <v>0</v>
      </c>
      <c r="E209" s="12">
        <v>0</v>
      </c>
      <c r="F209" s="12">
        <v>5000</v>
      </c>
      <c r="G209" s="10" t="e">
        <f t="shared" ref="G209:G212" si="55">F209/E209*100</f>
        <v>#DIV/0!</v>
      </c>
    </row>
    <row r="210" spans="1:7" ht="84" outlineLevel="3">
      <c r="A210" s="7" t="s">
        <v>259</v>
      </c>
      <c r="B210" s="11" t="s">
        <v>260</v>
      </c>
      <c r="C210" s="12">
        <f>C211</f>
        <v>26000</v>
      </c>
      <c r="D210" s="12">
        <f t="shared" ref="D210:F210" si="56">D211</f>
        <v>26000</v>
      </c>
      <c r="E210" s="12">
        <f t="shared" si="56"/>
        <v>19000</v>
      </c>
      <c r="F210" s="12">
        <f t="shared" si="56"/>
        <v>0</v>
      </c>
      <c r="G210" s="10">
        <f t="shared" si="55"/>
        <v>0</v>
      </c>
    </row>
    <row r="211" spans="1:7" ht="120" outlineLevel="4" collapsed="1">
      <c r="A211" s="7" t="s">
        <v>261</v>
      </c>
      <c r="B211" s="13" t="s">
        <v>262</v>
      </c>
      <c r="C211" s="12">
        <v>26000</v>
      </c>
      <c r="D211" s="12">
        <v>26000</v>
      </c>
      <c r="E211" s="12">
        <v>19000</v>
      </c>
      <c r="F211" s="12">
        <v>0</v>
      </c>
      <c r="G211" s="10">
        <f t="shared" si="55"/>
        <v>0</v>
      </c>
    </row>
    <row r="212" spans="1:7" ht="120" hidden="1" outlineLevel="7">
      <c r="A212" s="7" t="s">
        <v>261</v>
      </c>
      <c r="B212" s="13" t="s">
        <v>262</v>
      </c>
      <c r="C212" s="12">
        <v>26000</v>
      </c>
      <c r="D212" s="12">
        <v>26000</v>
      </c>
      <c r="E212" s="12">
        <v>6000</v>
      </c>
      <c r="F212" s="12">
        <v>0</v>
      </c>
      <c r="G212" s="10">
        <f t="shared" si="55"/>
        <v>0</v>
      </c>
    </row>
    <row r="213" spans="1:7" ht="96" outlineLevel="3">
      <c r="A213" s="7" t="s">
        <v>263</v>
      </c>
      <c r="B213" s="11" t="s">
        <v>264</v>
      </c>
      <c r="C213" s="12">
        <f>C214</f>
        <v>0</v>
      </c>
      <c r="D213" s="12">
        <f t="shared" ref="D213:F213" si="57">D214</f>
        <v>0</v>
      </c>
      <c r="E213" s="12">
        <f t="shared" si="57"/>
        <v>0</v>
      </c>
      <c r="F213" s="12">
        <f t="shared" si="57"/>
        <v>8750</v>
      </c>
      <c r="G213" s="10">
        <v>0</v>
      </c>
    </row>
    <row r="214" spans="1:7" ht="132" outlineLevel="4" collapsed="1">
      <c r="A214" s="7" t="s">
        <v>265</v>
      </c>
      <c r="B214" s="13" t="s">
        <v>266</v>
      </c>
      <c r="C214" s="12">
        <v>0</v>
      </c>
      <c r="D214" s="12">
        <v>0</v>
      </c>
      <c r="E214" s="12">
        <v>0</v>
      </c>
      <c r="F214" s="12">
        <v>8750</v>
      </c>
      <c r="G214" s="10">
        <v>0</v>
      </c>
    </row>
    <row r="215" spans="1:7" ht="180" hidden="1" outlineLevel="5">
      <c r="A215" s="7" t="s">
        <v>267</v>
      </c>
      <c r="B215" s="13" t="s">
        <v>268</v>
      </c>
      <c r="C215" s="12">
        <v>0</v>
      </c>
      <c r="D215" s="12">
        <v>0</v>
      </c>
      <c r="E215" s="12">
        <v>0</v>
      </c>
      <c r="F215" s="12">
        <v>3000</v>
      </c>
      <c r="G215" s="10" t="e">
        <f t="shared" ref="G215:G218" si="58">F215/E215*100</f>
        <v>#DIV/0!</v>
      </c>
    </row>
    <row r="216" spans="1:7" ht="180" hidden="1" outlineLevel="7">
      <c r="A216" s="7" t="s">
        <v>267</v>
      </c>
      <c r="B216" s="13" t="s">
        <v>268</v>
      </c>
      <c r="C216" s="12">
        <v>0</v>
      </c>
      <c r="D216" s="12">
        <v>0</v>
      </c>
      <c r="E216" s="12">
        <v>0</v>
      </c>
      <c r="F216" s="12">
        <v>3000</v>
      </c>
      <c r="G216" s="10" t="e">
        <f t="shared" si="58"/>
        <v>#DIV/0!</v>
      </c>
    </row>
    <row r="217" spans="1:7" ht="96" hidden="1" outlineLevel="5">
      <c r="A217" s="7" t="s">
        <v>269</v>
      </c>
      <c r="B217" s="11" t="s">
        <v>270</v>
      </c>
      <c r="C217" s="12">
        <v>0</v>
      </c>
      <c r="D217" s="12">
        <v>0</v>
      </c>
      <c r="E217" s="12">
        <v>0</v>
      </c>
      <c r="F217" s="12">
        <v>2500</v>
      </c>
      <c r="G217" s="10" t="e">
        <f t="shared" si="58"/>
        <v>#DIV/0!</v>
      </c>
    </row>
    <row r="218" spans="1:7" ht="96" hidden="1" outlineLevel="7">
      <c r="A218" s="7" t="s">
        <v>269</v>
      </c>
      <c r="B218" s="11" t="s">
        <v>270</v>
      </c>
      <c r="C218" s="12">
        <v>0</v>
      </c>
      <c r="D218" s="12">
        <v>0</v>
      </c>
      <c r="E218" s="12">
        <v>0</v>
      </c>
      <c r="F218" s="12">
        <v>2500</v>
      </c>
      <c r="G218" s="10" t="e">
        <f t="shared" si="58"/>
        <v>#DIV/0!</v>
      </c>
    </row>
    <row r="219" spans="1:7" ht="84" outlineLevel="3">
      <c r="A219" s="7" t="s">
        <v>271</v>
      </c>
      <c r="B219" s="11" t="s">
        <v>272</v>
      </c>
      <c r="C219" s="12">
        <f>C220</f>
        <v>0</v>
      </c>
      <c r="D219" s="12">
        <f t="shared" ref="D219:F219" si="59">D220</f>
        <v>0</v>
      </c>
      <c r="E219" s="12">
        <f t="shared" si="59"/>
        <v>0</v>
      </c>
      <c r="F219" s="12">
        <f t="shared" si="59"/>
        <v>300</v>
      </c>
      <c r="G219" s="10">
        <v>0</v>
      </c>
    </row>
    <row r="220" spans="1:7" ht="156" outlineLevel="4" collapsed="1">
      <c r="A220" s="7" t="s">
        <v>273</v>
      </c>
      <c r="B220" s="13" t="s">
        <v>274</v>
      </c>
      <c r="C220" s="12">
        <v>0</v>
      </c>
      <c r="D220" s="12">
        <v>0</v>
      </c>
      <c r="E220" s="12">
        <v>0</v>
      </c>
      <c r="F220" s="12">
        <v>300</v>
      </c>
      <c r="G220" s="10">
        <v>0</v>
      </c>
    </row>
    <row r="221" spans="1:7" ht="180" hidden="1" outlineLevel="5">
      <c r="A221" s="7" t="s">
        <v>275</v>
      </c>
      <c r="B221" s="13" t="s">
        <v>276</v>
      </c>
      <c r="C221" s="12">
        <v>0</v>
      </c>
      <c r="D221" s="12">
        <v>0</v>
      </c>
      <c r="E221" s="12">
        <v>0</v>
      </c>
      <c r="F221" s="12">
        <v>150</v>
      </c>
      <c r="G221" s="10" t="e">
        <f t="shared" ref="G221:G271" si="60">F221/E221*100</f>
        <v>#DIV/0!</v>
      </c>
    </row>
    <row r="222" spans="1:7" ht="180" hidden="1" outlineLevel="7">
      <c r="A222" s="7" t="s">
        <v>275</v>
      </c>
      <c r="B222" s="13" t="s">
        <v>276</v>
      </c>
      <c r="C222" s="12">
        <v>0</v>
      </c>
      <c r="D222" s="12">
        <v>0</v>
      </c>
      <c r="E222" s="12">
        <v>0</v>
      </c>
      <c r="F222" s="12">
        <v>150</v>
      </c>
      <c r="G222" s="10" t="e">
        <f t="shared" si="60"/>
        <v>#DIV/0!</v>
      </c>
    </row>
    <row r="223" spans="1:7" ht="192" hidden="1" outlineLevel="5">
      <c r="A223" s="7" t="s">
        <v>277</v>
      </c>
      <c r="B223" s="13" t="s">
        <v>278</v>
      </c>
      <c r="C223" s="12">
        <v>0</v>
      </c>
      <c r="D223" s="12">
        <v>0</v>
      </c>
      <c r="E223" s="12">
        <v>0</v>
      </c>
      <c r="F223" s="12">
        <v>150</v>
      </c>
      <c r="G223" s="10" t="e">
        <f t="shared" si="60"/>
        <v>#DIV/0!</v>
      </c>
    </row>
    <row r="224" spans="1:7" ht="192" hidden="1" outlineLevel="7">
      <c r="A224" s="7" t="s">
        <v>277</v>
      </c>
      <c r="B224" s="13" t="s">
        <v>278</v>
      </c>
      <c r="C224" s="12">
        <v>0</v>
      </c>
      <c r="D224" s="12">
        <v>0</v>
      </c>
      <c r="E224" s="12">
        <v>0</v>
      </c>
      <c r="F224" s="12">
        <v>150</v>
      </c>
      <c r="G224" s="10" t="e">
        <f t="shared" si="60"/>
        <v>#DIV/0!</v>
      </c>
    </row>
    <row r="225" spans="1:7" ht="84" outlineLevel="3">
      <c r="A225" s="7" t="s">
        <v>279</v>
      </c>
      <c r="B225" s="11" t="s">
        <v>280</v>
      </c>
      <c r="C225" s="12">
        <f>C226</f>
        <v>4000</v>
      </c>
      <c r="D225" s="12">
        <f t="shared" ref="D225:F225" si="61">D226</f>
        <v>4000</v>
      </c>
      <c r="E225" s="12">
        <f t="shared" si="61"/>
        <v>3000</v>
      </c>
      <c r="F225" s="12">
        <f t="shared" si="61"/>
        <v>3328</v>
      </c>
      <c r="G225" s="10">
        <f t="shared" si="60"/>
        <v>110.93333333333332</v>
      </c>
    </row>
    <row r="226" spans="1:7" ht="120" outlineLevel="4" collapsed="1">
      <c r="A226" s="7" t="s">
        <v>281</v>
      </c>
      <c r="B226" s="13" t="s">
        <v>282</v>
      </c>
      <c r="C226" s="12">
        <v>4000</v>
      </c>
      <c r="D226" s="12">
        <v>4000</v>
      </c>
      <c r="E226" s="12">
        <v>3000</v>
      </c>
      <c r="F226" s="12">
        <v>3328</v>
      </c>
      <c r="G226" s="10">
        <f t="shared" si="60"/>
        <v>110.93333333333332</v>
      </c>
    </row>
    <row r="227" spans="1:7" ht="120" hidden="1" outlineLevel="5">
      <c r="A227" s="7" t="s">
        <v>281</v>
      </c>
      <c r="B227" s="13" t="s">
        <v>282</v>
      </c>
      <c r="C227" s="12">
        <v>4000</v>
      </c>
      <c r="D227" s="12">
        <v>4000</v>
      </c>
      <c r="E227" s="12">
        <v>1000</v>
      </c>
      <c r="F227" s="12">
        <v>0</v>
      </c>
      <c r="G227" s="10">
        <f t="shared" si="60"/>
        <v>0</v>
      </c>
    </row>
    <row r="228" spans="1:7" ht="120" hidden="1" outlineLevel="7">
      <c r="A228" s="7" t="s">
        <v>281</v>
      </c>
      <c r="B228" s="13" t="s">
        <v>282</v>
      </c>
      <c r="C228" s="12">
        <v>4000</v>
      </c>
      <c r="D228" s="12">
        <v>4000</v>
      </c>
      <c r="E228" s="12">
        <v>1000</v>
      </c>
      <c r="F228" s="12">
        <v>0</v>
      </c>
      <c r="G228" s="10">
        <f t="shared" si="60"/>
        <v>0</v>
      </c>
    </row>
    <row r="229" spans="1:7" ht="180" hidden="1" outlineLevel="5">
      <c r="A229" s="7" t="s">
        <v>283</v>
      </c>
      <c r="B229" s="13" t="s">
        <v>284</v>
      </c>
      <c r="C229" s="12">
        <v>0</v>
      </c>
      <c r="D229" s="12">
        <v>0</v>
      </c>
      <c r="E229" s="12">
        <v>0</v>
      </c>
      <c r="F229" s="12">
        <v>2000</v>
      </c>
      <c r="G229" s="10" t="e">
        <f t="shared" si="60"/>
        <v>#DIV/0!</v>
      </c>
    </row>
    <row r="230" spans="1:7" ht="180" hidden="1" outlineLevel="7">
      <c r="A230" s="7" t="s">
        <v>283</v>
      </c>
      <c r="B230" s="13" t="s">
        <v>284</v>
      </c>
      <c r="C230" s="12">
        <v>0</v>
      </c>
      <c r="D230" s="12">
        <v>0</v>
      </c>
      <c r="E230" s="12">
        <v>0</v>
      </c>
      <c r="F230" s="12">
        <v>2000</v>
      </c>
      <c r="G230" s="10" t="e">
        <f t="shared" si="60"/>
        <v>#DIV/0!</v>
      </c>
    </row>
    <row r="231" spans="1:7" ht="204" hidden="1" outlineLevel="5">
      <c r="A231" s="7" t="s">
        <v>285</v>
      </c>
      <c r="B231" s="13" t="s">
        <v>286</v>
      </c>
      <c r="C231" s="12">
        <v>0</v>
      </c>
      <c r="D231" s="12">
        <v>0</v>
      </c>
      <c r="E231" s="12">
        <v>0</v>
      </c>
      <c r="F231" s="12">
        <v>105</v>
      </c>
      <c r="G231" s="10" t="e">
        <f t="shared" si="60"/>
        <v>#DIV/0!</v>
      </c>
    </row>
    <row r="232" spans="1:7" ht="204" hidden="1" outlineLevel="7">
      <c r="A232" s="7" t="s">
        <v>285</v>
      </c>
      <c r="B232" s="13" t="s">
        <v>286</v>
      </c>
      <c r="C232" s="12">
        <v>0</v>
      </c>
      <c r="D232" s="12">
        <v>0</v>
      </c>
      <c r="E232" s="12">
        <v>0</v>
      </c>
      <c r="F232" s="12">
        <v>105</v>
      </c>
      <c r="G232" s="10" t="e">
        <f t="shared" si="60"/>
        <v>#DIV/0!</v>
      </c>
    </row>
    <row r="233" spans="1:7" ht="72" hidden="1" outlineLevel="5">
      <c r="A233" s="7" t="s">
        <v>287</v>
      </c>
      <c r="B233" s="11" t="s">
        <v>288</v>
      </c>
      <c r="C233" s="12">
        <v>0</v>
      </c>
      <c r="D233" s="12">
        <v>0</v>
      </c>
      <c r="E233" s="12">
        <v>0</v>
      </c>
      <c r="F233" s="12">
        <v>500</v>
      </c>
      <c r="G233" s="10" t="e">
        <f t="shared" si="60"/>
        <v>#DIV/0!</v>
      </c>
    </row>
    <row r="234" spans="1:7" ht="72" hidden="1" outlineLevel="7">
      <c r="A234" s="7" t="s">
        <v>287</v>
      </c>
      <c r="B234" s="11" t="s">
        <v>288</v>
      </c>
      <c r="C234" s="12">
        <v>0</v>
      </c>
      <c r="D234" s="12">
        <v>0</v>
      </c>
      <c r="E234" s="12">
        <v>0</v>
      </c>
      <c r="F234" s="12">
        <v>500</v>
      </c>
      <c r="G234" s="10" t="e">
        <f t="shared" si="60"/>
        <v>#DIV/0!</v>
      </c>
    </row>
    <row r="235" spans="1:7" ht="72" outlineLevel="3">
      <c r="A235" s="7" t="s">
        <v>289</v>
      </c>
      <c r="B235" s="11" t="s">
        <v>290</v>
      </c>
      <c r="C235" s="12">
        <f>C236</f>
        <v>67000</v>
      </c>
      <c r="D235" s="12">
        <f t="shared" ref="D235:F235" si="62">D236</f>
        <v>67000</v>
      </c>
      <c r="E235" s="12">
        <f t="shared" si="62"/>
        <v>50000</v>
      </c>
      <c r="F235" s="12">
        <f t="shared" si="62"/>
        <v>121912.37</v>
      </c>
      <c r="G235" s="10">
        <f t="shared" si="60"/>
        <v>243.82473999999999</v>
      </c>
    </row>
    <row r="236" spans="1:7" ht="108" outlineLevel="4" collapsed="1">
      <c r="A236" s="7" t="s">
        <v>291</v>
      </c>
      <c r="B236" s="13" t="s">
        <v>292</v>
      </c>
      <c r="C236" s="12">
        <v>67000</v>
      </c>
      <c r="D236" s="12">
        <v>67000</v>
      </c>
      <c r="E236" s="12">
        <v>50000</v>
      </c>
      <c r="F236" s="12">
        <v>121912.37</v>
      </c>
      <c r="G236" s="10">
        <f t="shared" si="60"/>
        <v>243.82473999999999</v>
      </c>
    </row>
    <row r="237" spans="1:7" ht="108" hidden="1" outlineLevel="5">
      <c r="A237" s="7" t="s">
        <v>291</v>
      </c>
      <c r="B237" s="13" t="s">
        <v>292</v>
      </c>
      <c r="C237" s="12">
        <v>67000</v>
      </c>
      <c r="D237" s="12">
        <v>67000</v>
      </c>
      <c r="E237" s="12">
        <v>16000</v>
      </c>
      <c r="F237" s="12">
        <v>0</v>
      </c>
      <c r="G237" s="10">
        <f t="shared" si="60"/>
        <v>0</v>
      </c>
    </row>
    <row r="238" spans="1:7" ht="108" hidden="1" outlineLevel="7">
      <c r="A238" s="7" t="s">
        <v>291</v>
      </c>
      <c r="B238" s="13" t="s">
        <v>292</v>
      </c>
      <c r="C238" s="12">
        <v>67000</v>
      </c>
      <c r="D238" s="12">
        <v>67000</v>
      </c>
      <c r="E238" s="12">
        <v>16000</v>
      </c>
      <c r="F238" s="12">
        <v>0</v>
      </c>
      <c r="G238" s="10">
        <f t="shared" si="60"/>
        <v>0</v>
      </c>
    </row>
    <row r="239" spans="1:7" ht="264" hidden="1" outlineLevel="5">
      <c r="A239" s="7" t="s">
        <v>293</v>
      </c>
      <c r="B239" s="13" t="s">
        <v>294</v>
      </c>
      <c r="C239" s="12">
        <v>0</v>
      </c>
      <c r="D239" s="12">
        <v>0</v>
      </c>
      <c r="E239" s="12">
        <v>0</v>
      </c>
      <c r="F239" s="12">
        <v>35000</v>
      </c>
      <c r="G239" s="10" t="e">
        <f t="shared" si="60"/>
        <v>#DIV/0!</v>
      </c>
    </row>
    <row r="240" spans="1:7" ht="264" hidden="1" outlineLevel="7">
      <c r="A240" s="7" t="s">
        <v>293</v>
      </c>
      <c r="B240" s="13" t="s">
        <v>294</v>
      </c>
      <c r="C240" s="12">
        <v>0</v>
      </c>
      <c r="D240" s="12">
        <v>0</v>
      </c>
      <c r="E240" s="12">
        <v>0</v>
      </c>
      <c r="F240" s="12">
        <v>35000</v>
      </c>
      <c r="G240" s="10" t="e">
        <f t="shared" si="60"/>
        <v>#DIV/0!</v>
      </c>
    </row>
    <row r="241" spans="1:7" ht="132" hidden="1" outlineLevel="5">
      <c r="A241" s="7" t="s">
        <v>295</v>
      </c>
      <c r="B241" s="13" t="s">
        <v>296</v>
      </c>
      <c r="C241" s="12">
        <v>0</v>
      </c>
      <c r="D241" s="12">
        <v>0</v>
      </c>
      <c r="E241" s="12">
        <v>0</v>
      </c>
      <c r="F241" s="12">
        <v>500</v>
      </c>
      <c r="G241" s="10" t="e">
        <f t="shared" si="60"/>
        <v>#DIV/0!</v>
      </c>
    </row>
    <row r="242" spans="1:7" ht="132" hidden="1" outlineLevel="7">
      <c r="A242" s="7" t="s">
        <v>295</v>
      </c>
      <c r="B242" s="13" t="s">
        <v>296</v>
      </c>
      <c r="C242" s="12">
        <v>0</v>
      </c>
      <c r="D242" s="12">
        <v>0</v>
      </c>
      <c r="E242" s="12">
        <v>0</v>
      </c>
      <c r="F242" s="12">
        <v>500</v>
      </c>
      <c r="G242" s="10" t="e">
        <f t="shared" si="60"/>
        <v>#DIV/0!</v>
      </c>
    </row>
    <row r="243" spans="1:7" ht="120" hidden="1" outlineLevel="5">
      <c r="A243" s="7" t="s">
        <v>297</v>
      </c>
      <c r="B243" s="13" t="s">
        <v>298</v>
      </c>
      <c r="C243" s="12">
        <v>0</v>
      </c>
      <c r="D243" s="12">
        <v>0</v>
      </c>
      <c r="E243" s="12">
        <v>0</v>
      </c>
      <c r="F243" s="12">
        <v>-2000</v>
      </c>
      <c r="G243" s="10" t="e">
        <f t="shared" si="60"/>
        <v>#DIV/0!</v>
      </c>
    </row>
    <row r="244" spans="1:7" ht="120" hidden="1" outlineLevel="7">
      <c r="A244" s="7" t="s">
        <v>297</v>
      </c>
      <c r="B244" s="13" t="s">
        <v>298</v>
      </c>
      <c r="C244" s="12">
        <v>0</v>
      </c>
      <c r="D244" s="12">
        <v>0</v>
      </c>
      <c r="E244" s="12">
        <v>0</v>
      </c>
      <c r="F244" s="12">
        <v>-2000</v>
      </c>
      <c r="G244" s="10" t="e">
        <f t="shared" si="60"/>
        <v>#DIV/0!</v>
      </c>
    </row>
    <row r="245" spans="1:7" ht="84" outlineLevel="3">
      <c r="A245" s="7" t="s">
        <v>299</v>
      </c>
      <c r="B245" s="11" t="s">
        <v>300</v>
      </c>
      <c r="C245" s="12">
        <f>C246</f>
        <v>36000</v>
      </c>
      <c r="D245" s="12">
        <f t="shared" ref="D245:F245" si="63">D246</f>
        <v>36000</v>
      </c>
      <c r="E245" s="12">
        <f t="shared" si="63"/>
        <v>27000</v>
      </c>
      <c r="F245" s="12">
        <f t="shared" si="63"/>
        <v>87220.88</v>
      </c>
      <c r="G245" s="10">
        <f t="shared" si="60"/>
        <v>323.04029629629628</v>
      </c>
    </row>
    <row r="246" spans="1:7" ht="120" outlineLevel="4" collapsed="1">
      <c r="A246" s="7" t="s">
        <v>301</v>
      </c>
      <c r="B246" s="13" t="s">
        <v>302</v>
      </c>
      <c r="C246" s="12">
        <v>36000</v>
      </c>
      <c r="D246" s="12">
        <v>36000</v>
      </c>
      <c r="E246" s="12">
        <v>27000</v>
      </c>
      <c r="F246" s="12">
        <v>87220.88</v>
      </c>
      <c r="G246" s="10">
        <f t="shared" si="60"/>
        <v>323.04029629629628</v>
      </c>
    </row>
    <row r="247" spans="1:7" ht="120" hidden="1" outlineLevel="5" collapsed="1">
      <c r="A247" s="7" t="s">
        <v>301</v>
      </c>
      <c r="B247" s="13" t="s">
        <v>302</v>
      </c>
      <c r="C247" s="12">
        <v>36000</v>
      </c>
      <c r="D247" s="12">
        <v>36000</v>
      </c>
      <c r="E247" s="12">
        <v>9000</v>
      </c>
      <c r="F247" s="12">
        <v>0</v>
      </c>
      <c r="G247" s="10">
        <f t="shared" si="60"/>
        <v>0</v>
      </c>
    </row>
    <row r="248" spans="1:7" ht="120" hidden="1" outlineLevel="7">
      <c r="A248" s="7" t="s">
        <v>301</v>
      </c>
      <c r="B248" s="13" t="s">
        <v>302</v>
      </c>
      <c r="C248" s="12">
        <v>36000</v>
      </c>
      <c r="D248" s="12">
        <v>36000</v>
      </c>
      <c r="E248" s="12">
        <v>9000</v>
      </c>
      <c r="F248" s="12">
        <v>0</v>
      </c>
      <c r="G248" s="10">
        <f t="shared" si="60"/>
        <v>0</v>
      </c>
    </row>
    <row r="249" spans="1:7" ht="336" hidden="1" outlineLevel="5">
      <c r="A249" s="7" t="s">
        <v>303</v>
      </c>
      <c r="B249" s="13" t="s">
        <v>304</v>
      </c>
      <c r="C249" s="12">
        <v>0</v>
      </c>
      <c r="D249" s="12">
        <v>0</v>
      </c>
      <c r="E249" s="12">
        <v>0</v>
      </c>
      <c r="F249" s="12">
        <v>500</v>
      </c>
      <c r="G249" s="10" t="e">
        <f t="shared" si="60"/>
        <v>#DIV/0!</v>
      </c>
    </row>
    <row r="250" spans="1:7" ht="336" hidden="1" outlineLevel="7">
      <c r="A250" s="7" t="s">
        <v>303</v>
      </c>
      <c r="B250" s="13" t="s">
        <v>304</v>
      </c>
      <c r="C250" s="12">
        <v>0</v>
      </c>
      <c r="D250" s="12">
        <v>0</v>
      </c>
      <c r="E250" s="12">
        <v>0</v>
      </c>
      <c r="F250" s="12">
        <v>500</v>
      </c>
      <c r="G250" s="10" t="e">
        <f t="shared" si="60"/>
        <v>#DIV/0!</v>
      </c>
    </row>
    <row r="251" spans="1:7" ht="132" hidden="1" outlineLevel="5">
      <c r="A251" s="7" t="s">
        <v>305</v>
      </c>
      <c r="B251" s="13" t="s">
        <v>306</v>
      </c>
      <c r="C251" s="12">
        <v>0</v>
      </c>
      <c r="D251" s="12">
        <v>0</v>
      </c>
      <c r="E251" s="12">
        <v>0</v>
      </c>
      <c r="F251" s="12">
        <v>25087.58</v>
      </c>
      <c r="G251" s="10" t="e">
        <f t="shared" si="60"/>
        <v>#DIV/0!</v>
      </c>
    </row>
    <row r="252" spans="1:7" ht="132" hidden="1" outlineLevel="7">
      <c r="A252" s="7" t="s">
        <v>305</v>
      </c>
      <c r="B252" s="13" t="s">
        <v>306</v>
      </c>
      <c r="C252" s="12">
        <v>0</v>
      </c>
      <c r="D252" s="12">
        <v>0</v>
      </c>
      <c r="E252" s="12">
        <v>0</v>
      </c>
      <c r="F252" s="12">
        <v>25087.58</v>
      </c>
      <c r="G252" s="10" t="e">
        <f t="shared" si="60"/>
        <v>#DIV/0!</v>
      </c>
    </row>
    <row r="253" spans="1:7" ht="156" outlineLevel="2">
      <c r="A253" s="7" t="s">
        <v>307</v>
      </c>
      <c r="B253" s="13" t="s">
        <v>308</v>
      </c>
      <c r="C253" s="12">
        <f>C254</f>
        <v>15000</v>
      </c>
      <c r="D253" s="12">
        <f t="shared" ref="D253:F253" si="64">D254</f>
        <v>15000</v>
      </c>
      <c r="E253" s="12">
        <f t="shared" si="64"/>
        <v>11000</v>
      </c>
      <c r="F253" s="12">
        <f t="shared" si="64"/>
        <v>30000</v>
      </c>
      <c r="G253" s="10">
        <f t="shared" si="60"/>
        <v>272.72727272727269</v>
      </c>
    </row>
    <row r="254" spans="1:7" ht="180" outlineLevel="3" collapsed="1">
      <c r="A254" s="7" t="s">
        <v>309</v>
      </c>
      <c r="B254" s="13" t="s">
        <v>310</v>
      </c>
      <c r="C254" s="12">
        <v>15000</v>
      </c>
      <c r="D254" s="12">
        <v>15000</v>
      </c>
      <c r="E254" s="12">
        <v>11000</v>
      </c>
      <c r="F254" s="12">
        <v>30000</v>
      </c>
      <c r="G254" s="10">
        <f t="shared" si="60"/>
        <v>272.72727272727269</v>
      </c>
    </row>
    <row r="255" spans="1:7" ht="180" hidden="1" outlineLevel="4">
      <c r="A255" s="7" t="s">
        <v>309</v>
      </c>
      <c r="B255" s="13" t="s">
        <v>310</v>
      </c>
      <c r="C255" s="12">
        <v>15000</v>
      </c>
      <c r="D255" s="12">
        <v>15000</v>
      </c>
      <c r="E255" s="12">
        <v>3000</v>
      </c>
      <c r="F255" s="12">
        <v>0</v>
      </c>
      <c r="G255" s="10">
        <f t="shared" si="60"/>
        <v>0</v>
      </c>
    </row>
    <row r="256" spans="1:7" ht="180" hidden="1" outlineLevel="7">
      <c r="A256" s="7" t="s">
        <v>309</v>
      </c>
      <c r="B256" s="13" t="s">
        <v>310</v>
      </c>
      <c r="C256" s="12">
        <v>15000</v>
      </c>
      <c r="D256" s="12">
        <v>15000</v>
      </c>
      <c r="E256" s="12">
        <v>3000</v>
      </c>
      <c r="F256" s="12">
        <v>0</v>
      </c>
      <c r="G256" s="10">
        <f t="shared" si="60"/>
        <v>0</v>
      </c>
    </row>
    <row r="257" spans="1:7" ht="240" hidden="1" outlineLevel="4">
      <c r="A257" s="7" t="s">
        <v>311</v>
      </c>
      <c r="B257" s="13" t="s">
        <v>312</v>
      </c>
      <c r="C257" s="12">
        <v>0</v>
      </c>
      <c r="D257" s="12">
        <v>0</v>
      </c>
      <c r="E257" s="12">
        <v>0</v>
      </c>
      <c r="F257" s="12">
        <v>15000</v>
      </c>
      <c r="G257" s="10" t="e">
        <f t="shared" si="60"/>
        <v>#DIV/0!</v>
      </c>
    </row>
    <row r="258" spans="1:7" ht="240" hidden="1" outlineLevel="7">
      <c r="A258" s="7" t="s">
        <v>311</v>
      </c>
      <c r="B258" s="13" t="s">
        <v>312</v>
      </c>
      <c r="C258" s="12">
        <v>0</v>
      </c>
      <c r="D258" s="12">
        <v>0</v>
      </c>
      <c r="E258" s="12">
        <v>0</v>
      </c>
      <c r="F258" s="12">
        <v>15000</v>
      </c>
      <c r="G258" s="10" t="e">
        <f t="shared" si="60"/>
        <v>#DIV/0!</v>
      </c>
    </row>
    <row r="259" spans="1:7" ht="144" outlineLevel="2">
      <c r="A259" s="7" t="s">
        <v>313</v>
      </c>
      <c r="B259" s="13" t="s">
        <v>314</v>
      </c>
      <c r="C259" s="12">
        <f>C260+C263</f>
        <v>37000</v>
      </c>
      <c r="D259" s="12">
        <f t="shared" ref="D259:F259" si="65">D260+D263</f>
        <v>37000</v>
      </c>
      <c r="E259" s="12">
        <f t="shared" si="65"/>
        <v>27500</v>
      </c>
      <c r="F259" s="12">
        <f t="shared" si="65"/>
        <v>386954.67</v>
      </c>
      <c r="G259" s="10">
        <f t="shared" si="60"/>
        <v>1407.1078909090909</v>
      </c>
    </row>
    <row r="260" spans="1:7" ht="72" outlineLevel="3">
      <c r="A260" s="7" t="s">
        <v>315</v>
      </c>
      <c r="B260" s="11" t="s">
        <v>316</v>
      </c>
      <c r="C260" s="12">
        <f>C261</f>
        <v>27000</v>
      </c>
      <c r="D260" s="12">
        <f t="shared" ref="D260:F260" si="66">D261</f>
        <v>27000</v>
      </c>
      <c r="E260" s="12">
        <f t="shared" si="66"/>
        <v>20000</v>
      </c>
      <c r="F260" s="12">
        <f t="shared" si="66"/>
        <v>370090.67</v>
      </c>
      <c r="G260" s="10">
        <f t="shared" si="60"/>
        <v>1850.45335</v>
      </c>
    </row>
    <row r="261" spans="1:7" ht="96" outlineLevel="4" collapsed="1">
      <c r="A261" s="7" t="s">
        <v>317</v>
      </c>
      <c r="B261" s="11" t="s">
        <v>318</v>
      </c>
      <c r="C261" s="12">
        <v>27000</v>
      </c>
      <c r="D261" s="12">
        <v>27000</v>
      </c>
      <c r="E261" s="12">
        <v>20000</v>
      </c>
      <c r="F261" s="12">
        <v>370090.67</v>
      </c>
      <c r="G261" s="10">
        <f t="shared" si="60"/>
        <v>1850.45335</v>
      </c>
    </row>
    <row r="262" spans="1:7" ht="96" hidden="1" outlineLevel="7">
      <c r="A262" s="7" t="s">
        <v>317</v>
      </c>
      <c r="B262" s="11" t="s">
        <v>318</v>
      </c>
      <c r="C262" s="12">
        <v>27000</v>
      </c>
      <c r="D262" s="12">
        <v>27000</v>
      </c>
      <c r="E262" s="12">
        <v>6000</v>
      </c>
      <c r="F262" s="12">
        <v>11733.83</v>
      </c>
      <c r="G262" s="10">
        <f t="shared" si="60"/>
        <v>195.56383333333335</v>
      </c>
    </row>
    <row r="263" spans="1:7" ht="108" outlineLevel="3">
      <c r="A263" s="7" t="s">
        <v>319</v>
      </c>
      <c r="B263" s="13" t="s">
        <v>320</v>
      </c>
      <c r="C263" s="12">
        <f>C264</f>
        <v>10000</v>
      </c>
      <c r="D263" s="12">
        <f t="shared" ref="D263:F263" si="67">D264</f>
        <v>10000</v>
      </c>
      <c r="E263" s="12">
        <f t="shared" si="67"/>
        <v>7500</v>
      </c>
      <c r="F263" s="12">
        <f t="shared" si="67"/>
        <v>16864</v>
      </c>
      <c r="G263" s="10">
        <f t="shared" si="60"/>
        <v>224.85333333333335</v>
      </c>
    </row>
    <row r="264" spans="1:7" ht="98.25" customHeight="1" outlineLevel="4" collapsed="1">
      <c r="A264" s="7" t="s">
        <v>321</v>
      </c>
      <c r="B264" s="11" t="s">
        <v>322</v>
      </c>
      <c r="C264" s="12">
        <v>10000</v>
      </c>
      <c r="D264" s="12">
        <v>10000</v>
      </c>
      <c r="E264" s="12">
        <v>7500</v>
      </c>
      <c r="F264" s="12">
        <v>16864</v>
      </c>
      <c r="G264" s="10">
        <f t="shared" si="60"/>
        <v>224.85333333333335</v>
      </c>
    </row>
    <row r="265" spans="1:7" ht="84" hidden="1" outlineLevel="7">
      <c r="A265" s="7" t="s">
        <v>321</v>
      </c>
      <c r="B265" s="11" t="s">
        <v>322</v>
      </c>
      <c r="C265" s="12">
        <v>10000</v>
      </c>
      <c r="D265" s="12">
        <v>10000</v>
      </c>
      <c r="E265" s="12">
        <v>2500</v>
      </c>
      <c r="F265" s="12">
        <v>16864</v>
      </c>
      <c r="G265" s="10">
        <f t="shared" si="60"/>
        <v>674.56</v>
      </c>
    </row>
    <row r="266" spans="1:7" ht="24" outlineLevel="2">
      <c r="A266" s="7" t="s">
        <v>323</v>
      </c>
      <c r="B266" s="11" t="s">
        <v>324</v>
      </c>
      <c r="C266" s="12">
        <f>C267</f>
        <v>128000</v>
      </c>
      <c r="D266" s="12">
        <f t="shared" ref="D266:F266" si="68">D267</f>
        <v>128000</v>
      </c>
      <c r="E266" s="12">
        <f t="shared" si="68"/>
        <v>96000</v>
      </c>
      <c r="F266" s="12">
        <f t="shared" si="68"/>
        <v>4225.24</v>
      </c>
      <c r="G266" s="10">
        <f t="shared" si="60"/>
        <v>4.4012916666666664</v>
      </c>
    </row>
    <row r="267" spans="1:7" ht="96" outlineLevel="3">
      <c r="A267" s="7" t="s">
        <v>325</v>
      </c>
      <c r="B267" s="11" t="s">
        <v>326</v>
      </c>
      <c r="C267" s="12">
        <f>C268+C270</f>
        <v>128000</v>
      </c>
      <c r="D267" s="12">
        <f t="shared" ref="D267:F267" si="69">D268+D270</f>
        <v>128000</v>
      </c>
      <c r="E267" s="12">
        <f t="shared" si="69"/>
        <v>96000</v>
      </c>
      <c r="F267" s="12">
        <f t="shared" si="69"/>
        <v>4225.24</v>
      </c>
      <c r="G267" s="10">
        <f t="shared" si="60"/>
        <v>4.4012916666666664</v>
      </c>
    </row>
    <row r="268" spans="1:7" ht="96" outlineLevel="4" collapsed="1">
      <c r="A268" s="7" t="s">
        <v>327</v>
      </c>
      <c r="B268" s="11" t="s">
        <v>328</v>
      </c>
      <c r="C268" s="12">
        <v>128000</v>
      </c>
      <c r="D268" s="12">
        <v>128000</v>
      </c>
      <c r="E268" s="12">
        <v>96000</v>
      </c>
      <c r="F268" s="12">
        <v>3600</v>
      </c>
      <c r="G268" s="10">
        <f t="shared" si="60"/>
        <v>3.75</v>
      </c>
    </row>
    <row r="269" spans="1:7" ht="96" hidden="1" outlineLevel="7">
      <c r="A269" s="7" t="s">
        <v>327</v>
      </c>
      <c r="B269" s="11" t="s">
        <v>328</v>
      </c>
      <c r="C269" s="12">
        <v>128000</v>
      </c>
      <c r="D269" s="12">
        <v>128000</v>
      </c>
      <c r="E269" s="12">
        <v>32000</v>
      </c>
      <c r="F269" s="12">
        <v>1000</v>
      </c>
      <c r="G269" s="10">
        <f t="shared" si="60"/>
        <v>3.125</v>
      </c>
    </row>
    <row r="270" spans="1:7" ht="108" outlineLevel="4" collapsed="1">
      <c r="A270" s="7" t="s">
        <v>329</v>
      </c>
      <c r="B270" s="11" t="s">
        <v>330</v>
      </c>
      <c r="C270" s="12">
        <v>0</v>
      </c>
      <c r="D270" s="12">
        <v>0</v>
      </c>
      <c r="E270" s="12">
        <v>0</v>
      </c>
      <c r="F270" s="12">
        <v>625.24</v>
      </c>
      <c r="G270" s="10">
        <v>0</v>
      </c>
    </row>
    <row r="271" spans="1:7" ht="108" hidden="1" outlineLevel="7">
      <c r="A271" s="7" t="s">
        <v>329</v>
      </c>
      <c r="B271" s="11" t="s">
        <v>330</v>
      </c>
      <c r="C271" s="12">
        <v>0</v>
      </c>
      <c r="D271" s="12">
        <v>0</v>
      </c>
      <c r="E271" s="12">
        <v>0</v>
      </c>
      <c r="F271" s="12">
        <v>25</v>
      </c>
      <c r="G271" s="10" t="e">
        <f t="shared" si="60"/>
        <v>#DIV/0!</v>
      </c>
    </row>
    <row r="272" spans="1:7" ht="24" outlineLevel="2">
      <c r="A272" s="7" t="s">
        <v>331</v>
      </c>
      <c r="B272" s="11" t="s">
        <v>332</v>
      </c>
      <c r="C272" s="12">
        <f>C273</f>
        <v>46000</v>
      </c>
      <c r="D272" s="12">
        <f t="shared" ref="D272:F272" si="70">D273</f>
        <v>46000</v>
      </c>
      <c r="E272" s="12">
        <f t="shared" si="70"/>
        <v>34500</v>
      </c>
      <c r="F272" s="12">
        <f t="shared" si="70"/>
        <v>124758.87</v>
      </c>
      <c r="G272" s="10">
        <f t="shared" ref="G272:G322" si="71">F272/E272*100</f>
        <v>361.61991304347822</v>
      </c>
    </row>
    <row r="273" spans="1:7" ht="132" outlineLevel="3" collapsed="1">
      <c r="A273" s="7" t="s">
        <v>333</v>
      </c>
      <c r="B273" s="13" t="s">
        <v>334</v>
      </c>
      <c r="C273" s="12">
        <v>46000</v>
      </c>
      <c r="D273" s="12">
        <v>46000</v>
      </c>
      <c r="E273" s="12">
        <v>34500</v>
      </c>
      <c r="F273" s="12">
        <v>124758.87</v>
      </c>
      <c r="G273" s="10">
        <f t="shared" si="71"/>
        <v>361.61991304347822</v>
      </c>
    </row>
    <row r="274" spans="1:7" ht="132" hidden="1" outlineLevel="7">
      <c r="A274" s="7" t="s">
        <v>333</v>
      </c>
      <c r="B274" s="13" t="s">
        <v>334</v>
      </c>
      <c r="C274" s="12">
        <v>46000</v>
      </c>
      <c r="D274" s="12">
        <v>46000</v>
      </c>
      <c r="E274" s="12">
        <v>11500</v>
      </c>
      <c r="F274" s="12">
        <v>1920.15</v>
      </c>
      <c r="G274" s="10">
        <f t="shared" si="71"/>
        <v>16.696956521739132</v>
      </c>
    </row>
    <row r="275" spans="1:7" s="9" customFormat="1" ht="24" outlineLevel="1">
      <c r="A275" s="19" t="s">
        <v>335</v>
      </c>
      <c r="B275" s="16" t="s">
        <v>336</v>
      </c>
      <c r="C275" s="17">
        <f>C276+C279+C282</f>
        <v>2242419.09</v>
      </c>
      <c r="D275" s="17">
        <f t="shared" ref="D275:F275" si="72">D276+D279+D282</f>
        <v>2281032.1</v>
      </c>
      <c r="E275" s="17">
        <f t="shared" si="72"/>
        <v>216032.1</v>
      </c>
      <c r="F275" s="17">
        <f t="shared" si="72"/>
        <v>487414.04000000004</v>
      </c>
      <c r="G275" s="8">
        <f t="shared" si="71"/>
        <v>225.62111834306106</v>
      </c>
    </row>
    <row r="276" spans="1:7" ht="12" outlineLevel="2">
      <c r="A276" s="7" t="s">
        <v>337</v>
      </c>
      <c r="B276" s="11" t="s">
        <v>338</v>
      </c>
      <c r="C276" s="12">
        <f>C277</f>
        <v>0</v>
      </c>
      <c r="D276" s="12">
        <f t="shared" ref="D276:F276" si="73">D277</f>
        <v>0</v>
      </c>
      <c r="E276" s="12">
        <f t="shared" si="73"/>
        <v>0</v>
      </c>
      <c r="F276" s="12">
        <f t="shared" si="73"/>
        <v>2509.4499999999998</v>
      </c>
      <c r="G276" s="10">
        <v>0</v>
      </c>
    </row>
    <row r="277" spans="1:7" ht="36" outlineLevel="3" collapsed="1">
      <c r="A277" s="7" t="s">
        <v>339</v>
      </c>
      <c r="B277" s="11" t="s">
        <v>340</v>
      </c>
      <c r="C277" s="12">
        <v>0</v>
      </c>
      <c r="D277" s="12">
        <v>0</v>
      </c>
      <c r="E277" s="12">
        <v>0</v>
      </c>
      <c r="F277" s="12">
        <v>2509.4499999999998</v>
      </c>
      <c r="G277" s="10">
        <v>0</v>
      </c>
    </row>
    <row r="278" spans="1:7" ht="36" hidden="1" outlineLevel="7">
      <c r="A278" s="7" t="s">
        <v>339</v>
      </c>
      <c r="B278" s="11" t="s">
        <v>340</v>
      </c>
      <c r="C278" s="12">
        <v>0</v>
      </c>
      <c r="D278" s="12">
        <v>0</v>
      </c>
      <c r="E278" s="12">
        <v>0</v>
      </c>
      <c r="F278" s="12">
        <v>235.39</v>
      </c>
      <c r="G278" s="10" t="e">
        <f t="shared" si="71"/>
        <v>#DIV/0!</v>
      </c>
    </row>
    <row r="279" spans="1:7" ht="12" outlineLevel="2">
      <c r="A279" s="7" t="s">
        <v>341</v>
      </c>
      <c r="B279" s="11" t="s">
        <v>342</v>
      </c>
      <c r="C279" s="12">
        <f>C280</f>
        <v>2065000</v>
      </c>
      <c r="D279" s="12">
        <f t="shared" ref="D279:F279" si="74">D280</f>
        <v>2065000</v>
      </c>
      <c r="E279" s="12">
        <f t="shared" si="74"/>
        <v>0</v>
      </c>
      <c r="F279" s="12">
        <f t="shared" si="74"/>
        <v>300000</v>
      </c>
      <c r="G279" s="10">
        <v>0</v>
      </c>
    </row>
    <row r="280" spans="1:7" ht="24" outlineLevel="3" collapsed="1">
      <c r="A280" s="7" t="s">
        <v>343</v>
      </c>
      <c r="B280" s="11" t="s">
        <v>344</v>
      </c>
      <c r="C280" s="12">
        <v>2065000</v>
      </c>
      <c r="D280" s="12">
        <v>2065000</v>
      </c>
      <c r="E280" s="12">
        <v>0</v>
      </c>
      <c r="F280" s="12">
        <v>300000</v>
      </c>
      <c r="G280" s="10">
        <v>0</v>
      </c>
    </row>
    <row r="281" spans="1:7" ht="24" hidden="1" outlineLevel="7">
      <c r="A281" s="7" t="s">
        <v>343</v>
      </c>
      <c r="B281" s="11" t="s">
        <v>344</v>
      </c>
      <c r="C281" s="12">
        <v>2065000</v>
      </c>
      <c r="D281" s="12">
        <v>2065000</v>
      </c>
      <c r="E281" s="12">
        <v>0</v>
      </c>
      <c r="F281" s="12">
        <v>0</v>
      </c>
      <c r="G281" s="10" t="e">
        <f t="shared" si="71"/>
        <v>#DIV/0!</v>
      </c>
    </row>
    <row r="282" spans="1:7" ht="12" outlineLevel="2">
      <c r="A282" s="7" t="s">
        <v>345</v>
      </c>
      <c r="B282" s="11" t="s">
        <v>346</v>
      </c>
      <c r="C282" s="12">
        <f>C283</f>
        <v>177419.09</v>
      </c>
      <c r="D282" s="12">
        <f t="shared" ref="D282:F282" si="75">D283</f>
        <v>216032.1</v>
      </c>
      <c r="E282" s="12">
        <f t="shared" si="75"/>
        <v>216032.1</v>
      </c>
      <c r="F282" s="12">
        <f t="shared" si="75"/>
        <v>184904.59</v>
      </c>
      <c r="G282" s="10">
        <f t="shared" si="71"/>
        <v>85.591257040041739</v>
      </c>
    </row>
    <row r="283" spans="1:7" ht="24" outlineLevel="3">
      <c r="A283" s="7" t="s">
        <v>347</v>
      </c>
      <c r="B283" s="11" t="s">
        <v>348</v>
      </c>
      <c r="C283" s="12">
        <v>177419.09</v>
      </c>
      <c r="D283" s="12">
        <v>216032.1</v>
      </c>
      <c r="E283" s="12">
        <v>216032.1</v>
      </c>
      <c r="F283" s="12">
        <v>184904.59</v>
      </c>
      <c r="G283" s="10">
        <f t="shared" si="71"/>
        <v>85.591257040041739</v>
      </c>
    </row>
    <row r="284" spans="1:7" s="9" customFormat="1" ht="24">
      <c r="A284" s="19" t="s">
        <v>349</v>
      </c>
      <c r="B284" s="16" t="s">
        <v>350</v>
      </c>
      <c r="C284" s="17">
        <f>C285+C392+C398+C388</f>
        <v>473372333.69999999</v>
      </c>
      <c r="D284" s="17">
        <f t="shared" ref="D284:F284" si="76">D285+D392+D398+D388</f>
        <v>408837801.33999997</v>
      </c>
      <c r="E284" s="17">
        <f t="shared" si="76"/>
        <v>287643145.62</v>
      </c>
      <c r="F284" s="17">
        <f t="shared" si="76"/>
        <v>285902195.22999996</v>
      </c>
      <c r="G284" s="8">
        <f t="shared" si="71"/>
        <v>99.394753389222075</v>
      </c>
    </row>
    <row r="285" spans="1:7" s="9" customFormat="1" ht="60" outlineLevel="1">
      <c r="A285" s="19" t="s">
        <v>351</v>
      </c>
      <c r="B285" s="16" t="s">
        <v>352</v>
      </c>
      <c r="C285" s="17">
        <f>C286+C293+C332+C373</f>
        <v>473372333.69999999</v>
      </c>
      <c r="D285" s="17">
        <f>D286+D293+D332+D373</f>
        <v>408767801.33999997</v>
      </c>
      <c r="E285" s="17">
        <f>E286+E293+E332+E373</f>
        <v>287573145.62</v>
      </c>
      <c r="F285" s="17">
        <f>F286+F293+F332+F373</f>
        <v>287573145.62</v>
      </c>
      <c r="G285" s="8">
        <f t="shared" si="71"/>
        <v>100</v>
      </c>
    </row>
    <row r="286" spans="1:7" ht="24" outlineLevel="2">
      <c r="A286" s="7" t="s">
        <v>353</v>
      </c>
      <c r="B286" s="11" t="s">
        <v>354</v>
      </c>
      <c r="C286" s="12">
        <f>C287+C290</f>
        <v>136098300</v>
      </c>
      <c r="D286" s="12">
        <f t="shared" ref="D286:F286" si="77">D287+D290</f>
        <v>140181700</v>
      </c>
      <c r="E286" s="12">
        <f t="shared" si="77"/>
        <v>106090200</v>
      </c>
      <c r="F286" s="12">
        <f t="shared" si="77"/>
        <v>106090200</v>
      </c>
      <c r="G286" s="10">
        <f t="shared" si="71"/>
        <v>100</v>
      </c>
    </row>
    <row r="287" spans="1:7" ht="24" outlineLevel="3">
      <c r="A287" s="7" t="s">
        <v>355</v>
      </c>
      <c r="B287" s="11" t="s">
        <v>356</v>
      </c>
      <c r="C287" s="12">
        <f>C288</f>
        <v>133885100</v>
      </c>
      <c r="D287" s="12">
        <f t="shared" ref="D287:F287" si="78">D288</f>
        <v>133885100</v>
      </c>
      <c r="E287" s="12">
        <f t="shared" si="78"/>
        <v>104430300</v>
      </c>
      <c r="F287" s="12">
        <f t="shared" si="78"/>
        <v>104430300</v>
      </c>
      <c r="G287" s="10">
        <f t="shared" si="71"/>
        <v>100</v>
      </c>
    </row>
    <row r="288" spans="1:7" ht="48" outlineLevel="4" collapsed="1">
      <c r="A288" s="7" t="s">
        <v>357</v>
      </c>
      <c r="B288" s="11" t="s">
        <v>358</v>
      </c>
      <c r="C288" s="12">
        <v>133885100</v>
      </c>
      <c r="D288" s="12">
        <v>133885100</v>
      </c>
      <c r="E288" s="12">
        <v>104430300</v>
      </c>
      <c r="F288" s="12">
        <v>104430300</v>
      </c>
      <c r="G288" s="10">
        <f t="shared" si="71"/>
        <v>100</v>
      </c>
    </row>
    <row r="289" spans="1:7" ht="48" hidden="1" outlineLevel="7">
      <c r="A289" s="7" t="s">
        <v>357</v>
      </c>
      <c r="B289" s="11" t="s">
        <v>358</v>
      </c>
      <c r="C289" s="12">
        <v>133885100</v>
      </c>
      <c r="D289" s="12">
        <v>133885100</v>
      </c>
      <c r="E289" s="12">
        <v>32132400</v>
      </c>
      <c r="F289" s="12">
        <v>32132400</v>
      </c>
      <c r="G289" s="10">
        <f t="shared" si="71"/>
        <v>100</v>
      </c>
    </row>
    <row r="290" spans="1:7" ht="36" outlineLevel="3">
      <c r="A290" s="7" t="s">
        <v>359</v>
      </c>
      <c r="B290" s="11" t="s">
        <v>360</v>
      </c>
      <c r="C290" s="12">
        <f>C291</f>
        <v>2213200</v>
      </c>
      <c r="D290" s="12">
        <f t="shared" ref="D290:F290" si="79">D291</f>
        <v>6296600</v>
      </c>
      <c r="E290" s="12">
        <f t="shared" si="79"/>
        <v>1659900</v>
      </c>
      <c r="F290" s="12">
        <f t="shared" si="79"/>
        <v>1659900</v>
      </c>
      <c r="G290" s="10">
        <f t="shared" si="71"/>
        <v>100</v>
      </c>
    </row>
    <row r="291" spans="1:7" ht="48" outlineLevel="4" collapsed="1">
      <c r="A291" s="7" t="s">
        <v>361</v>
      </c>
      <c r="B291" s="11" t="s">
        <v>362</v>
      </c>
      <c r="C291" s="12">
        <v>2213200</v>
      </c>
      <c r="D291" s="12">
        <v>6296600</v>
      </c>
      <c r="E291" s="12">
        <v>1659900</v>
      </c>
      <c r="F291" s="12">
        <v>1659900</v>
      </c>
      <c r="G291" s="10">
        <f t="shared" si="71"/>
        <v>100</v>
      </c>
    </row>
    <row r="292" spans="1:7" ht="48" hidden="1" outlineLevel="7">
      <c r="A292" s="7" t="s">
        <v>361</v>
      </c>
      <c r="B292" s="11" t="s">
        <v>362</v>
      </c>
      <c r="C292" s="12">
        <v>2213200</v>
      </c>
      <c r="D292" s="12">
        <v>2213200</v>
      </c>
      <c r="E292" s="12">
        <v>553300</v>
      </c>
      <c r="F292" s="12">
        <v>553300</v>
      </c>
      <c r="G292" s="10">
        <f t="shared" si="71"/>
        <v>100</v>
      </c>
    </row>
    <row r="293" spans="1:7" ht="36" outlineLevel="2">
      <c r="A293" s="7" t="s">
        <v>363</v>
      </c>
      <c r="B293" s="11" t="s">
        <v>364</v>
      </c>
      <c r="C293" s="12">
        <f>C294+C299+C302+C307+C311+C315+C319</f>
        <v>155038659.19</v>
      </c>
      <c r="D293" s="12">
        <f t="shared" ref="D293:F293" si="80">D294+D299+D302+D307+D311+D315+D319</f>
        <v>76786339.800000012</v>
      </c>
      <c r="E293" s="12">
        <f t="shared" si="80"/>
        <v>43708902.789999999</v>
      </c>
      <c r="F293" s="12">
        <f t="shared" si="80"/>
        <v>43708902.789999999</v>
      </c>
      <c r="G293" s="10">
        <f>F293/E293*100</f>
        <v>100</v>
      </c>
    </row>
    <row r="294" spans="1:7" ht="48" outlineLevel="3">
      <c r="A294" s="7" t="s">
        <v>365</v>
      </c>
      <c r="B294" s="11" t="s">
        <v>366</v>
      </c>
      <c r="C294" s="12">
        <f>C295</f>
        <v>105546200</v>
      </c>
      <c r="D294" s="12">
        <f>D295</f>
        <v>4289447.92</v>
      </c>
      <c r="E294" s="12">
        <f t="shared" ref="E294:F294" si="81">E295</f>
        <v>0</v>
      </c>
      <c r="F294" s="12">
        <f t="shared" si="81"/>
        <v>0</v>
      </c>
      <c r="G294" s="10">
        <v>0</v>
      </c>
    </row>
    <row r="295" spans="1:7" ht="48" outlineLevel="4" collapsed="1">
      <c r="A295" s="7" t="s">
        <v>367</v>
      </c>
      <c r="B295" s="11" t="s">
        <v>368</v>
      </c>
      <c r="C295" s="12">
        <f>C297+C298</f>
        <v>105546200</v>
      </c>
      <c r="D295" s="12">
        <f t="shared" ref="D295:F295" si="82">D297+D298</f>
        <v>4289447.92</v>
      </c>
      <c r="E295" s="12">
        <f t="shared" si="82"/>
        <v>0</v>
      </c>
      <c r="F295" s="12">
        <f t="shared" si="82"/>
        <v>0</v>
      </c>
      <c r="G295" s="10">
        <v>0</v>
      </c>
    </row>
    <row r="296" spans="1:7" ht="48" hidden="1" outlineLevel="7">
      <c r="A296" s="7" t="s">
        <v>367</v>
      </c>
      <c r="B296" s="11" t="s">
        <v>368</v>
      </c>
      <c r="C296" s="12">
        <v>105546200</v>
      </c>
      <c r="D296" s="12">
        <v>105546200</v>
      </c>
      <c r="E296" s="12">
        <v>0</v>
      </c>
      <c r="F296" s="12">
        <v>0</v>
      </c>
      <c r="G296" s="10" t="e">
        <f t="shared" ref="G296:G318" si="83">F296/E296*100</f>
        <v>#DIV/0!</v>
      </c>
    </row>
    <row r="297" spans="1:7" ht="124.5" customHeight="1" outlineLevel="7">
      <c r="A297" s="7"/>
      <c r="B297" s="26" t="s">
        <v>474</v>
      </c>
      <c r="C297" s="12">
        <v>105546200</v>
      </c>
      <c r="D297" s="12">
        <v>2009447.92</v>
      </c>
      <c r="E297" s="12">
        <v>0</v>
      </c>
      <c r="F297" s="12">
        <v>0</v>
      </c>
      <c r="G297" s="10">
        <v>0</v>
      </c>
    </row>
    <row r="298" spans="1:7" ht="48" outlineLevel="7">
      <c r="A298" s="14"/>
      <c r="B298" s="29" t="s">
        <v>508</v>
      </c>
      <c r="C298" s="12">
        <v>0</v>
      </c>
      <c r="D298" s="12">
        <v>2280000</v>
      </c>
      <c r="E298" s="12">
        <v>0</v>
      </c>
      <c r="F298" s="12">
        <v>0</v>
      </c>
      <c r="G298" s="10">
        <v>0</v>
      </c>
    </row>
    <row r="299" spans="1:7" ht="60" outlineLevel="3">
      <c r="A299" s="7" t="s">
        <v>369</v>
      </c>
      <c r="B299" s="11" t="s">
        <v>370</v>
      </c>
      <c r="C299" s="12">
        <f>C300</f>
        <v>0</v>
      </c>
      <c r="D299" s="12">
        <f t="shared" ref="D299:F299" si="84">D300</f>
        <v>1800000</v>
      </c>
      <c r="E299" s="12">
        <f t="shared" si="84"/>
        <v>0</v>
      </c>
      <c r="F299" s="12">
        <f t="shared" si="84"/>
        <v>0</v>
      </c>
      <c r="G299" s="10">
        <v>0</v>
      </c>
    </row>
    <row r="300" spans="1:7" ht="72" outlineLevel="4" collapsed="1">
      <c r="A300" s="7" t="s">
        <v>371</v>
      </c>
      <c r="B300" s="11" t="s">
        <v>372</v>
      </c>
      <c r="C300" s="12">
        <v>0</v>
      </c>
      <c r="D300" s="12">
        <v>1800000</v>
      </c>
      <c r="E300" s="12">
        <v>0</v>
      </c>
      <c r="F300" s="12">
        <v>0</v>
      </c>
      <c r="G300" s="10">
        <v>0</v>
      </c>
    </row>
    <row r="301" spans="1:7" ht="72" hidden="1" outlineLevel="7">
      <c r="A301" s="7" t="s">
        <v>371</v>
      </c>
      <c r="B301" s="11" t="s">
        <v>372</v>
      </c>
      <c r="C301" s="12">
        <v>0</v>
      </c>
      <c r="D301" s="12">
        <v>1800000</v>
      </c>
      <c r="E301" s="12">
        <v>0</v>
      </c>
      <c r="F301" s="12">
        <v>0</v>
      </c>
      <c r="G301" s="10" t="e">
        <f t="shared" si="83"/>
        <v>#DIV/0!</v>
      </c>
    </row>
    <row r="302" spans="1:7" ht="24" outlineLevel="3">
      <c r="A302" s="7" t="s">
        <v>373</v>
      </c>
      <c r="B302" s="11" t="s">
        <v>374</v>
      </c>
      <c r="C302" s="12">
        <f>C303</f>
        <v>0</v>
      </c>
      <c r="D302" s="12">
        <f t="shared" ref="D302:F302" si="85">D303</f>
        <v>150000</v>
      </c>
      <c r="E302" s="12">
        <f t="shared" si="85"/>
        <v>150000</v>
      </c>
      <c r="F302" s="12">
        <f t="shared" si="85"/>
        <v>150000</v>
      </c>
      <c r="G302" s="10">
        <f t="shared" si="83"/>
        <v>100</v>
      </c>
    </row>
    <row r="303" spans="1:7" ht="36" outlineLevel="4" collapsed="1">
      <c r="A303" s="7" t="s">
        <v>375</v>
      </c>
      <c r="B303" s="11" t="s">
        <v>376</v>
      </c>
      <c r="C303" s="12">
        <f>C305+C306</f>
        <v>0</v>
      </c>
      <c r="D303" s="12">
        <f t="shared" ref="D303:F303" si="86">D305+D306</f>
        <v>150000</v>
      </c>
      <c r="E303" s="12">
        <f t="shared" si="86"/>
        <v>150000</v>
      </c>
      <c r="F303" s="12">
        <f t="shared" si="86"/>
        <v>150000</v>
      </c>
      <c r="G303" s="10">
        <f t="shared" si="83"/>
        <v>100</v>
      </c>
    </row>
    <row r="304" spans="1:7" ht="36" hidden="1" outlineLevel="7">
      <c r="A304" s="7" t="s">
        <v>375</v>
      </c>
      <c r="B304" s="11" t="s">
        <v>376</v>
      </c>
      <c r="C304" s="12">
        <v>0</v>
      </c>
      <c r="D304" s="12">
        <v>150000</v>
      </c>
      <c r="E304" s="12">
        <v>0</v>
      </c>
      <c r="F304" s="12">
        <v>0</v>
      </c>
      <c r="G304" s="10" t="e">
        <f t="shared" si="83"/>
        <v>#DIV/0!</v>
      </c>
    </row>
    <row r="305" spans="1:7" ht="72" outlineLevel="7">
      <c r="A305" s="7"/>
      <c r="B305" s="11" t="s">
        <v>457</v>
      </c>
      <c r="C305" s="12">
        <v>0</v>
      </c>
      <c r="D305" s="12">
        <v>50000</v>
      </c>
      <c r="E305" s="12">
        <v>50000</v>
      </c>
      <c r="F305" s="12">
        <v>50000</v>
      </c>
      <c r="G305" s="10">
        <f t="shared" si="83"/>
        <v>100</v>
      </c>
    </row>
    <row r="306" spans="1:7" ht="72" outlineLevel="7">
      <c r="A306" s="7"/>
      <c r="B306" s="11" t="s">
        <v>458</v>
      </c>
      <c r="C306" s="12">
        <v>0</v>
      </c>
      <c r="D306" s="12">
        <v>100000</v>
      </c>
      <c r="E306" s="12">
        <v>100000</v>
      </c>
      <c r="F306" s="12">
        <v>100000</v>
      </c>
      <c r="G306" s="10">
        <f t="shared" si="83"/>
        <v>100</v>
      </c>
    </row>
    <row r="307" spans="1:7" ht="36" outlineLevel="3" collapsed="1">
      <c r="A307" s="7" t="s">
        <v>377</v>
      </c>
      <c r="B307" s="11" t="s">
        <v>378</v>
      </c>
      <c r="C307" s="12">
        <f>C309</f>
        <v>3559720.49</v>
      </c>
      <c r="D307" s="12">
        <f t="shared" ref="D307:F307" si="87">D309</f>
        <v>5266155.0999999996</v>
      </c>
      <c r="E307" s="12">
        <f t="shared" si="87"/>
        <v>2669913.7599999998</v>
      </c>
      <c r="F307" s="12">
        <f t="shared" si="87"/>
        <v>2669913.7599999998</v>
      </c>
      <c r="G307" s="10">
        <f t="shared" si="83"/>
        <v>100</v>
      </c>
    </row>
    <row r="308" spans="1:7" ht="48" hidden="1" outlineLevel="7">
      <c r="A308" s="7" t="s">
        <v>379</v>
      </c>
      <c r="B308" s="11" t="s">
        <v>380</v>
      </c>
      <c r="C308" s="12">
        <v>3559720.49</v>
      </c>
      <c r="D308" s="12">
        <v>0</v>
      </c>
      <c r="E308" s="12">
        <v>0</v>
      </c>
      <c r="F308" s="12">
        <v>0</v>
      </c>
      <c r="G308" s="10" t="e">
        <f t="shared" si="83"/>
        <v>#DIV/0!</v>
      </c>
    </row>
    <row r="309" spans="1:7" ht="48" outlineLevel="4" collapsed="1">
      <c r="A309" s="7" t="s">
        <v>381</v>
      </c>
      <c r="B309" s="11" t="s">
        <v>382</v>
      </c>
      <c r="C309" s="12">
        <v>3559720.49</v>
      </c>
      <c r="D309" s="12">
        <v>5266155.0999999996</v>
      </c>
      <c r="E309" s="12">
        <v>2669913.7599999998</v>
      </c>
      <c r="F309" s="12">
        <v>2669913.7599999998</v>
      </c>
      <c r="G309" s="10">
        <f t="shared" si="83"/>
        <v>100</v>
      </c>
    </row>
    <row r="310" spans="1:7" ht="48" hidden="1" outlineLevel="7">
      <c r="A310" s="7" t="s">
        <v>381</v>
      </c>
      <c r="B310" s="11" t="s">
        <v>382</v>
      </c>
      <c r="C310" s="12">
        <v>0</v>
      </c>
      <c r="D310" s="12">
        <v>5266155.0999999996</v>
      </c>
      <c r="E310" s="12">
        <v>0</v>
      </c>
      <c r="F310" s="12">
        <v>0</v>
      </c>
      <c r="G310" s="10" t="e">
        <f t="shared" si="83"/>
        <v>#DIV/0!</v>
      </c>
    </row>
    <row r="311" spans="1:7" ht="36" outlineLevel="3">
      <c r="A311" s="7" t="s">
        <v>383</v>
      </c>
      <c r="B311" s="11" t="s">
        <v>384</v>
      </c>
      <c r="C311" s="12">
        <f>C312</f>
        <v>1412537.33</v>
      </c>
      <c r="D311" s="12">
        <f t="shared" ref="D311:F311" si="88">D312</f>
        <v>1412537.33</v>
      </c>
      <c r="E311" s="12">
        <f t="shared" si="88"/>
        <v>0</v>
      </c>
      <c r="F311" s="12">
        <f t="shared" si="88"/>
        <v>0</v>
      </c>
      <c r="G311" s="10">
        <v>0</v>
      </c>
    </row>
    <row r="312" spans="1:7" ht="36" outlineLevel="4" collapsed="1">
      <c r="A312" s="7" t="s">
        <v>385</v>
      </c>
      <c r="B312" s="11" t="s">
        <v>386</v>
      </c>
      <c r="C312" s="12">
        <f>C314</f>
        <v>1412537.33</v>
      </c>
      <c r="D312" s="12">
        <f t="shared" ref="D312:F312" si="89">D314</f>
        <v>1412537.33</v>
      </c>
      <c r="E312" s="12">
        <f t="shared" si="89"/>
        <v>0</v>
      </c>
      <c r="F312" s="12">
        <f t="shared" si="89"/>
        <v>0</v>
      </c>
      <c r="G312" s="10">
        <v>0</v>
      </c>
    </row>
    <row r="313" spans="1:7" ht="36" hidden="1" outlineLevel="7">
      <c r="A313" s="7" t="s">
        <v>385</v>
      </c>
      <c r="B313" s="11" t="s">
        <v>386</v>
      </c>
      <c r="C313" s="12">
        <v>1412537.33</v>
      </c>
      <c r="D313" s="12">
        <v>1412537.33</v>
      </c>
      <c r="E313" s="12">
        <v>0</v>
      </c>
      <c r="F313" s="12">
        <v>0</v>
      </c>
      <c r="G313" s="10" t="e">
        <f t="shared" si="83"/>
        <v>#DIV/0!</v>
      </c>
    </row>
    <row r="314" spans="1:7" ht="48" outlineLevel="7">
      <c r="A314" s="7"/>
      <c r="B314" s="11" t="s">
        <v>475</v>
      </c>
      <c r="C314" s="12">
        <v>1412537.33</v>
      </c>
      <c r="D314" s="12">
        <v>1412537.33</v>
      </c>
      <c r="E314" s="12">
        <v>0</v>
      </c>
      <c r="F314" s="12">
        <v>0</v>
      </c>
      <c r="G314" s="10">
        <v>0</v>
      </c>
    </row>
    <row r="315" spans="1:7" ht="72" outlineLevel="3">
      <c r="A315" s="7" t="s">
        <v>387</v>
      </c>
      <c r="B315" s="11" t="s">
        <v>388</v>
      </c>
      <c r="C315" s="12">
        <f>C316</f>
        <v>6346301.3700000001</v>
      </c>
      <c r="D315" s="12">
        <f t="shared" ref="D315:F315" si="90">D316</f>
        <v>6346300</v>
      </c>
      <c r="E315" s="12">
        <f t="shared" si="90"/>
        <v>4661469.37</v>
      </c>
      <c r="F315" s="12">
        <f t="shared" si="90"/>
        <v>4661469.37</v>
      </c>
      <c r="G315" s="10">
        <f t="shared" si="83"/>
        <v>100</v>
      </c>
    </row>
    <row r="316" spans="1:7" ht="84" outlineLevel="4" collapsed="1">
      <c r="A316" s="7" t="s">
        <v>389</v>
      </c>
      <c r="B316" s="11" t="s">
        <v>390</v>
      </c>
      <c r="C316" s="12">
        <f>C318</f>
        <v>6346301.3700000001</v>
      </c>
      <c r="D316" s="12">
        <f t="shared" ref="D316:F316" si="91">D318</f>
        <v>6346300</v>
      </c>
      <c r="E316" s="12">
        <f t="shared" si="91"/>
        <v>4661469.37</v>
      </c>
      <c r="F316" s="12">
        <f t="shared" si="91"/>
        <v>4661469.37</v>
      </c>
      <c r="G316" s="10">
        <f t="shared" si="83"/>
        <v>100</v>
      </c>
    </row>
    <row r="317" spans="1:7" ht="84" hidden="1" outlineLevel="7">
      <c r="A317" s="7" t="s">
        <v>389</v>
      </c>
      <c r="B317" s="11" t="s">
        <v>390</v>
      </c>
      <c r="C317" s="12">
        <v>6346301.3700000001</v>
      </c>
      <c r="D317" s="12">
        <v>6346300</v>
      </c>
      <c r="E317" s="12">
        <v>0</v>
      </c>
      <c r="F317" s="12">
        <v>0</v>
      </c>
      <c r="G317" s="10" t="e">
        <f t="shared" si="83"/>
        <v>#DIV/0!</v>
      </c>
    </row>
    <row r="318" spans="1:7" ht="96" outlineLevel="7">
      <c r="A318" s="23"/>
      <c r="B318" s="11" t="s">
        <v>476</v>
      </c>
      <c r="C318" s="12">
        <v>6346301.3700000001</v>
      </c>
      <c r="D318" s="12">
        <v>6346300</v>
      </c>
      <c r="E318" s="12">
        <v>4661469.37</v>
      </c>
      <c r="F318" s="12">
        <v>4661469.37</v>
      </c>
      <c r="G318" s="10">
        <f t="shared" si="83"/>
        <v>100</v>
      </c>
    </row>
    <row r="319" spans="1:7" ht="12" outlineLevel="3">
      <c r="A319" s="7" t="s">
        <v>391</v>
      </c>
      <c r="B319" s="11" t="s">
        <v>392</v>
      </c>
      <c r="C319" s="12">
        <f>C320</f>
        <v>38173900</v>
      </c>
      <c r="D319" s="12">
        <f t="shared" ref="D319:F319" si="92">D320</f>
        <v>57521899.45000001</v>
      </c>
      <c r="E319" s="12">
        <f t="shared" si="92"/>
        <v>36227519.659999996</v>
      </c>
      <c r="F319" s="12">
        <f t="shared" si="92"/>
        <v>36227519.659999996</v>
      </c>
      <c r="G319" s="10">
        <f t="shared" si="71"/>
        <v>100</v>
      </c>
    </row>
    <row r="320" spans="1:7" ht="24" outlineLevel="4">
      <c r="A320" s="7" t="s">
        <v>393</v>
      </c>
      <c r="B320" s="11" t="s">
        <v>394</v>
      </c>
      <c r="C320" s="12">
        <f>C321+C322+C323+C324+C326+C330+C325+C328+C327+C329</f>
        <v>38173900</v>
      </c>
      <c r="D320" s="12">
        <f>D321+D322+D323+D324+D326+D330+D325+D328+D327+D329+D331</f>
        <v>57521899.45000001</v>
      </c>
      <c r="E320" s="12">
        <f t="shared" ref="E320:F320" si="93">E321+E322+E323+E324+E326+E330+E325+E328+E327+E329</f>
        <v>36227519.659999996</v>
      </c>
      <c r="F320" s="12">
        <f t="shared" si="93"/>
        <v>36227519.659999996</v>
      </c>
      <c r="G320" s="10">
        <f t="shared" si="71"/>
        <v>100</v>
      </c>
    </row>
    <row r="321" spans="1:7" ht="36" outlineLevel="7">
      <c r="A321" s="23"/>
      <c r="B321" s="27" t="s">
        <v>479</v>
      </c>
      <c r="C321" s="12">
        <v>10000000</v>
      </c>
      <c r="D321" s="12">
        <v>10000000</v>
      </c>
      <c r="E321" s="12">
        <v>1415264</v>
      </c>
      <c r="F321" s="38">
        <v>1415264</v>
      </c>
      <c r="G321" s="10">
        <f t="shared" si="71"/>
        <v>100</v>
      </c>
    </row>
    <row r="322" spans="1:7" ht="60" outlineLevel="7">
      <c r="A322" s="23"/>
      <c r="B322" s="28" t="s">
        <v>477</v>
      </c>
      <c r="C322" s="12">
        <v>88600</v>
      </c>
      <c r="D322" s="12">
        <v>88600</v>
      </c>
      <c r="E322" s="12">
        <v>88600</v>
      </c>
      <c r="F322" s="38">
        <v>88600</v>
      </c>
      <c r="G322" s="10">
        <f t="shared" si="71"/>
        <v>100</v>
      </c>
    </row>
    <row r="323" spans="1:7" ht="48" outlineLevel="7">
      <c r="A323" s="23"/>
      <c r="B323" s="27" t="s">
        <v>478</v>
      </c>
      <c r="C323" s="12">
        <v>70400</v>
      </c>
      <c r="D323" s="12">
        <v>70400</v>
      </c>
      <c r="E323" s="12">
        <v>70400</v>
      </c>
      <c r="F323" s="38">
        <v>70400</v>
      </c>
      <c r="G323" s="10">
        <f>F323/E323*100</f>
        <v>100</v>
      </c>
    </row>
    <row r="324" spans="1:7" ht="84" outlineLevel="7">
      <c r="A324" s="23"/>
      <c r="B324" s="27" t="s">
        <v>480</v>
      </c>
      <c r="C324" s="12">
        <v>28014900</v>
      </c>
      <c r="D324" s="12">
        <v>38023369.460000001</v>
      </c>
      <c r="E324" s="12">
        <v>26825432.02</v>
      </c>
      <c r="F324" s="38">
        <v>26825432.02</v>
      </c>
      <c r="G324" s="10">
        <f>F324/E324*100</f>
        <v>100</v>
      </c>
    </row>
    <row r="325" spans="1:7" ht="36" outlineLevel="7">
      <c r="A325" s="23"/>
      <c r="B325" s="27" t="s">
        <v>481</v>
      </c>
      <c r="C325" s="12">
        <v>0</v>
      </c>
      <c r="D325" s="12">
        <v>1598370.1</v>
      </c>
      <c r="E325" s="12">
        <v>1598370.1</v>
      </c>
      <c r="F325" s="38">
        <v>1598370.1</v>
      </c>
      <c r="G325" s="10">
        <f t="shared" ref="G325:G326" si="94">F325/E325*100</f>
        <v>100</v>
      </c>
    </row>
    <row r="326" spans="1:7" ht="24" outlineLevel="7">
      <c r="A326" s="23"/>
      <c r="B326" s="27" t="s">
        <v>482</v>
      </c>
      <c r="C326" s="12">
        <v>0</v>
      </c>
      <c r="D326" s="12">
        <v>4500000</v>
      </c>
      <c r="E326" s="12">
        <v>4500000</v>
      </c>
      <c r="F326" s="38">
        <v>4500000</v>
      </c>
      <c r="G326" s="10">
        <f t="shared" si="94"/>
        <v>100</v>
      </c>
    </row>
    <row r="327" spans="1:7" ht="60" outlineLevel="7">
      <c r="A327" s="23"/>
      <c r="B327" s="27" t="s">
        <v>459</v>
      </c>
      <c r="C327" s="12">
        <v>0</v>
      </c>
      <c r="D327" s="12">
        <v>223500</v>
      </c>
      <c r="E327" s="12">
        <v>223500</v>
      </c>
      <c r="F327" s="38">
        <v>223500</v>
      </c>
      <c r="G327" s="10">
        <f t="shared" ref="G327:G380" si="95">F327/E327*100</f>
        <v>100</v>
      </c>
    </row>
    <row r="328" spans="1:7" ht="36" outlineLevel="7">
      <c r="A328" s="23"/>
      <c r="B328" s="27" t="s">
        <v>483</v>
      </c>
      <c r="C328" s="12">
        <v>0</v>
      </c>
      <c r="D328" s="12">
        <v>1279137.2</v>
      </c>
      <c r="E328" s="12">
        <v>778798.4</v>
      </c>
      <c r="F328" s="38">
        <v>778798.4</v>
      </c>
      <c r="G328" s="10">
        <f t="shared" si="95"/>
        <v>100</v>
      </c>
    </row>
    <row r="329" spans="1:7" ht="60" outlineLevel="7">
      <c r="A329" s="23"/>
      <c r="B329" s="29" t="s">
        <v>484</v>
      </c>
      <c r="C329" s="12">
        <v>0</v>
      </c>
      <c r="D329" s="12">
        <v>755160.95</v>
      </c>
      <c r="E329" s="12">
        <v>0</v>
      </c>
      <c r="F329" s="38">
        <v>0</v>
      </c>
      <c r="G329" s="10">
        <v>0</v>
      </c>
    </row>
    <row r="330" spans="1:7" ht="84" outlineLevel="7">
      <c r="A330" s="23"/>
      <c r="B330" s="29" t="s">
        <v>485</v>
      </c>
      <c r="C330" s="12">
        <v>0</v>
      </c>
      <c r="D330" s="12">
        <v>44.99</v>
      </c>
      <c r="E330" s="12">
        <v>727155.14</v>
      </c>
      <c r="F330" s="38">
        <v>727155.14</v>
      </c>
      <c r="G330" s="10">
        <f t="shared" si="95"/>
        <v>100</v>
      </c>
    </row>
    <row r="331" spans="1:7" ht="48" outlineLevel="7">
      <c r="A331" s="23"/>
      <c r="B331" s="29" t="s">
        <v>509</v>
      </c>
      <c r="C331" s="12">
        <v>0</v>
      </c>
      <c r="D331" s="12">
        <v>983316.75</v>
      </c>
      <c r="E331" s="12">
        <v>0</v>
      </c>
      <c r="F331" s="12">
        <v>0</v>
      </c>
      <c r="G331" s="10">
        <v>0</v>
      </c>
    </row>
    <row r="332" spans="1:7" ht="24" outlineLevel="2">
      <c r="A332" s="7" t="s">
        <v>395</v>
      </c>
      <c r="B332" s="11" t="s">
        <v>396</v>
      </c>
      <c r="C332" s="12">
        <f>C333+C350+C353+C356+C359+C362+C365+C368</f>
        <v>147419407.45999998</v>
      </c>
      <c r="D332" s="12">
        <f>D333+D350+D353+D356+D359+D362+D365+D368</f>
        <v>152380672.15999997</v>
      </c>
      <c r="E332" s="12">
        <f>E333+E350+E353+E356+E359+E362+E365+E368</f>
        <v>117995381.83</v>
      </c>
      <c r="F332" s="12">
        <f>F333+F350+F353+F356+F359+F362+F365+F368</f>
        <v>117995381.83</v>
      </c>
      <c r="G332" s="10">
        <f t="shared" si="95"/>
        <v>100</v>
      </c>
    </row>
    <row r="333" spans="1:7" ht="36" outlineLevel="3">
      <c r="A333" s="7" t="s">
        <v>397</v>
      </c>
      <c r="B333" s="11" t="s">
        <v>398</v>
      </c>
      <c r="C333" s="12">
        <f>C334</f>
        <v>134162640</v>
      </c>
      <c r="D333" s="12">
        <f t="shared" ref="D333:F333" si="96">D334</f>
        <v>137160025</v>
      </c>
      <c r="E333" s="12">
        <f t="shared" si="96"/>
        <v>103705046.53</v>
      </c>
      <c r="F333" s="12">
        <f t="shared" si="96"/>
        <v>103705046.53</v>
      </c>
      <c r="G333" s="10">
        <f t="shared" si="95"/>
        <v>100</v>
      </c>
    </row>
    <row r="334" spans="1:7" ht="48" outlineLevel="4" collapsed="1">
      <c r="A334" s="7" t="s">
        <v>399</v>
      </c>
      <c r="B334" s="11" t="s">
        <v>400</v>
      </c>
      <c r="C334" s="12">
        <f>C336+C337+C338+C339+C340+C341+C342+C343+C344+C345+C346+C347+C348+C349</f>
        <v>134162640</v>
      </c>
      <c r="D334" s="38">
        <f t="shared" ref="D334:F334" si="97">D336+D337+D338+D339+D340+D341+D342+D343+D344+D345+D346+D347+D348+D349</f>
        <v>137160025</v>
      </c>
      <c r="E334" s="12">
        <f t="shared" si="97"/>
        <v>103705046.53</v>
      </c>
      <c r="F334" s="12">
        <f t="shared" si="97"/>
        <v>103705046.53</v>
      </c>
      <c r="G334" s="10">
        <f t="shared" si="95"/>
        <v>100</v>
      </c>
    </row>
    <row r="335" spans="1:7" ht="48" hidden="1" outlineLevel="7">
      <c r="A335" s="7" t="s">
        <v>399</v>
      </c>
      <c r="B335" s="11" t="s">
        <v>400</v>
      </c>
      <c r="C335" s="12">
        <v>134162640</v>
      </c>
      <c r="D335" s="12">
        <v>134697440</v>
      </c>
      <c r="E335" s="12">
        <v>31577731</v>
      </c>
      <c r="F335" s="12">
        <v>31577731</v>
      </c>
      <c r="G335" s="10">
        <f t="shared" si="95"/>
        <v>100</v>
      </c>
    </row>
    <row r="336" spans="1:7" ht="36" outlineLevel="7">
      <c r="A336" s="23"/>
      <c r="B336" s="30" t="s">
        <v>486</v>
      </c>
      <c r="C336" s="12">
        <v>123840200</v>
      </c>
      <c r="D336" s="12">
        <v>126734460</v>
      </c>
      <c r="E336" s="12">
        <v>96453783.530000001</v>
      </c>
      <c r="F336" s="12">
        <v>96453783.530000001</v>
      </c>
      <c r="G336" s="10">
        <f t="shared" si="95"/>
        <v>100</v>
      </c>
    </row>
    <row r="337" spans="1:7" ht="72" outlineLevel="7">
      <c r="A337" s="23"/>
      <c r="B337" s="27" t="s">
        <v>487</v>
      </c>
      <c r="C337" s="12">
        <v>1540740</v>
      </c>
      <c r="D337" s="12">
        <v>1620570</v>
      </c>
      <c r="E337" s="12">
        <v>0</v>
      </c>
      <c r="F337" s="12">
        <v>0</v>
      </c>
      <c r="G337" s="10">
        <v>0</v>
      </c>
    </row>
    <row r="338" spans="1:7" ht="60" outlineLevel="7">
      <c r="A338" s="23"/>
      <c r="B338" s="11" t="s">
        <v>488</v>
      </c>
      <c r="C338" s="12">
        <v>186700</v>
      </c>
      <c r="D338" s="12">
        <v>188400</v>
      </c>
      <c r="E338" s="38">
        <v>139950</v>
      </c>
      <c r="F338" s="12">
        <v>139950</v>
      </c>
      <c r="G338" s="10">
        <f t="shared" si="95"/>
        <v>100</v>
      </c>
    </row>
    <row r="339" spans="1:7" ht="48" outlineLevel="7">
      <c r="A339" s="23"/>
      <c r="B339" s="31" t="s">
        <v>489</v>
      </c>
      <c r="C339" s="12">
        <v>138100</v>
      </c>
      <c r="D339" s="12">
        <v>138100</v>
      </c>
      <c r="E339" s="38">
        <v>138100</v>
      </c>
      <c r="F339" s="12">
        <v>138100</v>
      </c>
      <c r="G339" s="10">
        <f t="shared" si="95"/>
        <v>100</v>
      </c>
    </row>
    <row r="340" spans="1:7" ht="72" outlineLevel="7">
      <c r="A340" s="23"/>
      <c r="B340" s="31" t="s">
        <v>490</v>
      </c>
      <c r="C340" s="12">
        <v>5500</v>
      </c>
      <c r="D340" s="12">
        <v>5556</v>
      </c>
      <c r="E340" s="38">
        <v>5500</v>
      </c>
      <c r="F340" s="12">
        <v>5500</v>
      </c>
      <c r="G340" s="10">
        <f t="shared" si="95"/>
        <v>100</v>
      </c>
    </row>
    <row r="341" spans="1:7" ht="36" outlineLevel="7">
      <c r="A341" s="23"/>
      <c r="B341" s="30" t="s">
        <v>491</v>
      </c>
      <c r="C341" s="12">
        <v>2203900</v>
      </c>
      <c r="D341" s="12">
        <v>2203900</v>
      </c>
      <c r="E341" s="38">
        <v>2203900</v>
      </c>
      <c r="F341" s="12">
        <v>2203900</v>
      </c>
      <c r="G341" s="10">
        <f t="shared" si="95"/>
        <v>100</v>
      </c>
    </row>
    <row r="342" spans="1:7" ht="120" outlineLevel="7">
      <c r="A342" s="23"/>
      <c r="B342" s="31" t="s">
        <v>492</v>
      </c>
      <c r="C342" s="12">
        <v>4882700</v>
      </c>
      <c r="D342" s="12">
        <v>4882700</v>
      </c>
      <c r="E342" s="38">
        <v>3742100</v>
      </c>
      <c r="F342" s="12">
        <v>3742100</v>
      </c>
      <c r="G342" s="10">
        <f t="shared" si="95"/>
        <v>100</v>
      </c>
    </row>
    <row r="343" spans="1:7" ht="84" outlineLevel="7">
      <c r="A343" s="23"/>
      <c r="B343" s="31" t="s">
        <v>493</v>
      </c>
      <c r="C343" s="12">
        <v>56900</v>
      </c>
      <c r="D343" s="12">
        <v>57500</v>
      </c>
      <c r="E343" s="38">
        <v>42675</v>
      </c>
      <c r="F343" s="12">
        <v>42675</v>
      </c>
      <c r="G343" s="10">
        <f t="shared" si="95"/>
        <v>100</v>
      </c>
    </row>
    <row r="344" spans="1:7" ht="84" outlineLevel="7">
      <c r="A344" s="23"/>
      <c r="B344" s="31" t="s">
        <v>494</v>
      </c>
      <c r="C344" s="12">
        <v>600</v>
      </c>
      <c r="D344" s="12">
        <v>638</v>
      </c>
      <c r="E344" s="38">
        <v>450</v>
      </c>
      <c r="F344" s="12">
        <v>450</v>
      </c>
      <c r="G344" s="10">
        <f t="shared" si="95"/>
        <v>100</v>
      </c>
    </row>
    <row r="345" spans="1:7" ht="48" outlineLevel="7">
      <c r="A345" s="23"/>
      <c r="B345" s="30" t="s">
        <v>495</v>
      </c>
      <c r="C345" s="12">
        <v>466200</v>
      </c>
      <c r="D345" s="12">
        <v>470900</v>
      </c>
      <c r="E345" s="38">
        <v>349650</v>
      </c>
      <c r="F345" s="12">
        <v>349650</v>
      </c>
      <c r="G345" s="10">
        <f t="shared" si="95"/>
        <v>100</v>
      </c>
    </row>
    <row r="346" spans="1:7" ht="36" outlineLevel="7">
      <c r="A346" s="23"/>
      <c r="B346" s="30" t="s">
        <v>496</v>
      </c>
      <c r="C346" s="12">
        <v>2100</v>
      </c>
      <c r="D346" s="12">
        <v>10300</v>
      </c>
      <c r="E346" s="38">
        <v>7035</v>
      </c>
      <c r="F346" s="12">
        <v>7035</v>
      </c>
      <c r="G346" s="10">
        <f t="shared" si="95"/>
        <v>100</v>
      </c>
    </row>
    <row r="347" spans="1:7" ht="48" outlineLevel="7">
      <c r="A347" s="23"/>
      <c r="B347" s="30" t="s">
        <v>497</v>
      </c>
      <c r="C347" s="12">
        <v>45400</v>
      </c>
      <c r="D347" s="12">
        <v>45900</v>
      </c>
      <c r="E347" s="38">
        <v>34050</v>
      </c>
      <c r="F347" s="12">
        <v>34050</v>
      </c>
      <c r="G347" s="10">
        <f t="shared" si="95"/>
        <v>100</v>
      </c>
    </row>
    <row r="348" spans="1:7" ht="36" outlineLevel="7">
      <c r="A348" s="23"/>
      <c r="B348" s="30" t="s">
        <v>498</v>
      </c>
      <c r="C348" s="12">
        <v>783800</v>
      </c>
      <c r="D348" s="12">
        <v>791200</v>
      </c>
      <c r="E348" s="38">
        <v>587853</v>
      </c>
      <c r="F348" s="12">
        <v>587853</v>
      </c>
      <c r="G348" s="10">
        <f t="shared" si="95"/>
        <v>100</v>
      </c>
    </row>
    <row r="349" spans="1:7" ht="84" outlineLevel="7">
      <c r="A349" s="23"/>
      <c r="B349" s="31" t="s">
        <v>499</v>
      </c>
      <c r="C349" s="12">
        <v>9800</v>
      </c>
      <c r="D349" s="12">
        <v>9901</v>
      </c>
      <c r="E349" s="12">
        <v>0</v>
      </c>
      <c r="F349" s="12">
        <v>0</v>
      </c>
      <c r="G349" s="10">
        <v>0</v>
      </c>
    </row>
    <row r="350" spans="1:7" ht="72" outlineLevel="3">
      <c r="A350" s="7" t="s">
        <v>401</v>
      </c>
      <c r="B350" s="11" t="s">
        <v>402</v>
      </c>
      <c r="C350" s="12">
        <f>C351</f>
        <v>11410291.199999999</v>
      </c>
      <c r="D350" s="12">
        <f t="shared" ref="D350:F350" si="98">D351</f>
        <v>11410291.199999999</v>
      </c>
      <c r="E350" s="12">
        <f t="shared" si="98"/>
        <v>11410291.199999999</v>
      </c>
      <c r="F350" s="12">
        <f t="shared" si="98"/>
        <v>11410291.199999999</v>
      </c>
      <c r="G350" s="10">
        <f t="shared" si="95"/>
        <v>100</v>
      </c>
    </row>
    <row r="351" spans="1:7" ht="72" outlineLevel="4" collapsed="1">
      <c r="A351" s="7" t="s">
        <v>403</v>
      </c>
      <c r="B351" s="11" t="s">
        <v>404</v>
      </c>
      <c r="C351" s="12">
        <v>11410291.199999999</v>
      </c>
      <c r="D351" s="12">
        <v>11410291.199999999</v>
      </c>
      <c r="E351" s="12">
        <v>11410291.199999999</v>
      </c>
      <c r="F351" s="12">
        <v>11410291.199999999</v>
      </c>
      <c r="G351" s="10">
        <f t="shared" si="95"/>
        <v>100</v>
      </c>
    </row>
    <row r="352" spans="1:7" ht="72" hidden="1" outlineLevel="7">
      <c r="A352" s="7" t="s">
        <v>403</v>
      </c>
      <c r="B352" s="11" t="s">
        <v>404</v>
      </c>
      <c r="C352" s="12">
        <v>11410291.199999999</v>
      </c>
      <c r="D352" s="12">
        <v>11410291.199999999</v>
      </c>
      <c r="E352" s="12">
        <v>3726360</v>
      </c>
      <c r="F352" s="12">
        <v>3726360</v>
      </c>
      <c r="G352" s="10">
        <f t="shared" si="95"/>
        <v>100</v>
      </c>
    </row>
    <row r="353" spans="1:7" ht="48" outlineLevel="3">
      <c r="A353" s="7" t="s">
        <v>405</v>
      </c>
      <c r="B353" s="11" t="s">
        <v>406</v>
      </c>
      <c r="C353" s="12">
        <f>C354</f>
        <v>484700</v>
      </c>
      <c r="D353" s="12">
        <f t="shared" ref="D353:F353" si="99">D354</f>
        <v>484700</v>
      </c>
      <c r="E353" s="12">
        <f t="shared" si="99"/>
        <v>340924.2</v>
      </c>
      <c r="F353" s="12">
        <f t="shared" si="99"/>
        <v>340924.2</v>
      </c>
      <c r="G353" s="10">
        <f t="shared" si="95"/>
        <v>100</v>
      </c>
    </row>
    <row r="354" spans="1:7" ht="48" outlineLevel="4" collapsed="1">
      <c r="A354" s="7" t="s">
        <v>407</v>
      </c>
      <c r="B354" s="11" t="s">
        <v>408</v>
      </c>
      <c r="C354" s="12">
        <v>484700</v>
      </c>
      <c r="D354" s="12">
        <v>484700</v>
      </c>
      <c r="E354" s="12">
        <v>340924.2</v>
      </c>
      <c r="F354" s="12">
        <v>340924.2</v>
      </c>
      <c r="G354" s="10">
        <f t="shared" si="95"/>
        <v>100</v>
      </c>
    </row>
    <row r="355" spans="1:7" ht="48" hidden="1" outlineLevel="7">
      <c r="A355" s="7" t="s">
        <v>407</v>
      </c>
      <c r="B355" s="11" t="s">
        <v>408</v>
      </c>
      <c r="C355" s="12">
        <v>484700</v>
      </c>
      <c r="D355" s="12">
        <v>484700</v>
      </c>
      <c r="E355" s="12">
        <v>98574.2</v>
      </c>
      <c r="F355" s="12">
        <v>98574.2</v>
      </c>
      <c r="G355" s="10">
        <f t="shared" si="95"/>
        <v>100</v>
      </c>
    </row>
    <row r="356" spans="1:7" ht="72" outlineLevel="3">
      <c r="A356" s="7" t="s">
        <v>409</v>
      </c>
      <c r="B356" s="11" t="s">
        <v>410</v>
      </c>
      <c r="C356" s="12">
        <f>C357</f>
        <v>4900</v>
      </c>
      <c r="D356" s="12">
        <f t="shared" ref="D356:F356" si="100">D357</f>
        <v>4900</v>
      </c>
      <c r="E356" s="12">
        <f t="shared" si="100"/>
        <v>4900</v>
      </c>
      <c r="F356" s="12">
        <f t="shared" si="100"/>
        <v>4900</v>
      </c>
      <c r="G356" s="10">
        <f t="shared" si="95"/>
        <v>100</v>
      </c>
    </row>
    <row r="357" spans="1:7" ht="72" outlineLevel="4" collapsed="1">
      <c r="A357" s="7" t="s">
        <v>411</v>
      </c>
      <c r="B357" s="11" t="s">
        <v>412</v>
      </c>
      <c r="C357" s="12">
        <v>4900</v>
      </c>
      <c r="D357" s="12">
        <v>4900</v>
      </c>
      <c r="E357" s="12">
        <v>4900</v>
      </c>
      <c r="F357" s="12">
        <v>4900</v>
      </c>
      <c r="G357" s="10">
        <f t="shared" si="95"/>
        <v>100</v>
      </c>
    </row>
    <row r="358" spans="1:7" ht="72" hidden="1" outlineLevel="7">
      <c r="A358" s="7" t="s">
        <v>411</v>
      </c>
      <c r="B358" s="11" t="s">
        <v>412</v>
      </c>
      <c r="C358" s="12">
        <v>4900</v>
      </c>
      <c r="D358" s="12">
        <v>4900</v>
      </c>
      <c r="E358" s="12">
        <v>0</v>
      </c>
      <c r="F358" s="12">
        <v>0</v>
      </c>
      <c r="G358" s="10" t="e">
        <f t="shared" si="95"/>
        <v>#DIV/0!</v>
      </c>
    </row>
    <row r="359" spans="1:7" ht="132" outlineLevel="3">
      <c r="A359" s="7" t="s">
        <v>413</v>
      </c>
      <c r="B359" s="13" t="s">
        <v>414</v>
      </c>
      <c r="C359" s="12">
        <f>C360</f>
        <v>0</v>
      </c>
      <c r="D359" s="12">
        <f t="shared" ref="D359:F359" si="101">D360</f>
        <v>1592244</v>
      </c>
      <c r="E359" s="12">
        <f t="shared" si="101"/>
        <v>1592244</v>
      </c>
      <c r="F359" s="12">
        <f t="shared" si="101"/>
        <v>1592244</v>
      </c>
      <c r="G359" s="10">
        <f t="shared" si="95"/>
        <v>100</v>
      </c>
    </row>
    <row r="360" spans="1:7" ht="132" outlineLevel="4" collapsed="1">
      <c r="A360" s="7" t="s">
        <v>415</v>
      </c>
      <c r="B360" s="13" t="s">
        <v>416</v>
      </c>
      <c r="C360" s="12">
        <v>0</v>
      </c>
      <c r="D360" s="12">
        <v>1592244</v>
      </c>
      <c r="E360" s="12">
        <v>1592244</v>
      </c>
      <c r="F360" s="12">
        <v>1592244</v>
      </c>
      <c r="G360" s="10">
        <f t="shared" si="95"/>
        <v>100</v>
      </c>
    </row>
    <row r="361" spans="1:7" ht="132" hidden="1" outlineLevel="7">
      <c r="A361" s="7" t="s">
        <v>415</v>
      </c>
      <c r="B361" s="13" t="s">
        <v>416</v>
      </c>
      <c r="C361" s="12">
        <v>0</v>
      </c>
      <c r="D361" s="12">
        <v>1562328</v>
      </c>
      <c r="E361" s="12">
        <v>0</v>
      </c>
      <c r="F361" s="12">
        <v>0</v>
      </c>
      <c r="G361" s="10" t="e">
        <f t="shared" si="95"/>
        <v>#DIV/0!</v>
      </c>
    </row>
    <row r="362" spans="1:7" ht="36" outlineLevel="3">
      <c r="A362" s="7" t="s">
        <v>417</v>
      </c>
      <c r="B362" s="11" t="s">
        <v>418</v>
      </c>
      <c r="C362" s="12">
        <f>C363</f>
        <v>0</v>
      </c>
      <c r="D362" s="12">
        <f t="shared" ref="D362:F362" si="102">D363</f>
        <v>355435.7</v>
      </c>
      <c r="E362" s="12">
        <f t="shared" si="102"/>
        <v>0</v>
      </c>
      <c r="F362" s="12">
        <f t="shared" si="102"/>
        <v>0</v>
      </c>
      <c r="G362" s="10">
        <v>0</v>
      </c>
    </row>
    <row r="363" spans="1:7" ht="36" outlineLevel="4" collapsed="1">
      <c r="A363" s="7" t="s">
        <v>419</v>
      </c>
      <c r="B363" s="11" t="s">
        <v>420</v>
      </c>
      <c r="C363" s="12">
        <v>0</v>
      </c>
      <c r="D363" s="12">
        <v>355435.7</v>
      </c>
      <c r="E363" s="12">
        <v>0</v>
      </c>
      <c r="F363" s="12">
        <v>0</v>
      </c>
      <c r="G363" s="10">
        <v>0</v>
      </c>
    </row>
    <row r="364" spans="1:7" ht="36" hidden="1" outlineLevel="7">
      <c r="A364" s="7" t="s">
        <v>419</v>
      </c>
      <c r="B364" s="11" t="s">
        <v>420</v>
      </c>
      <c r="C364" s="12">
        <v>0</v>
      </c>
      <c r="D364" s="12">
        <v>355435.7</v>
      </c>
      <c r="E364" s="12">
        <v>0</v>
      </c>
      <c r="F364" s="12">
        <v>0</v>
      </c>
      <c r="G364" s="10" t="e">
        <f t="shared" si="95"/>
        <v>#DIV/0!</v>
      </c>
    </row>
    <row r="365" spans="1:7" ht="36" outlineLevel="3">
      <c r="A365" s="7" t="s">
        <v>421</v>
      </c>
      <c r="B365" s="11" t="s">
        <v>422</v>
      </c>
      <c r="C365" s="12">
        <f>C366</f>
        <v>1238600</v>
      </c>
      <c r="D365" s="12">
        <f t="shared" ref="D365:F365" si="103">D366</f>
        <v>1238600</v>
      </c>
      <c r="E365" s="12">
        <f t="shared" si="103"/>
        <v>850064.63</v>
      </c>
      <c r="F365" s="12">
        <f t="shared" si="103"/>
        <v>850064.63</v>
      </c>
      <c r="G365" s="10">
        <f t="shared" si="95"/>
        <v>100</v>
      </c>
    </row>
    <row r="366" spans="1:7" ht="48" outlineLevel="4" collapsed="1">
      <c r="A366" s="7" t="s">
        <v>423</v>
      </c>
      <c r="B366" s="11" t="s">
        <v>424</v>
      </c>
      <c r="C366" s="12">
        <v>1238600</v>
      </c>
      <c r="D366" s="12">
        <v>1238600</v>
      </c>
      <c r="E366" s="12">
        <v>850064.63</v>
      </c>
      <c r="F366" s="12">
        <v>850064.63</v>
      </c>
      <c r="G366" s="10">
        <f t="shared" si="95"/>
        <v>100</v>
      </c>
    </row>
    <row r="367" spans="1:7" ht="48" hidden="1" outlineLevel="7">
      <c r="A367" s="7" t="s">
        <v>423</v>
      </c>
      <c r="B367" s="11" t="s">
        <v>424</v>
      </c>
      <c r="C367" s="12">
        <f>C368</f>
        <v>118276.26</v>
      </c>
      <c r="D367" s="12">
        <v>1238600</v>
      </c>
      <c r="E367" s="12">
        <v>260000</v>
      </c>
      <c r="F367" s="12">
        <v>260000</v>
      </c>
      <c r="G367" s="10">
        <f t="shared" si="95"/>
        <v>100</v>
      </c>
    </row>
    <row r="368" spans="1:7" ht="12" outlineLevel="3">
      <c r="A368" s="7" t="s">
        <v>425</v>
      </c>
      <c r="B368" s="11" t="s">
        <v>426</v>
      </c>
      <c r="C368" s="12">
        <f>C369</f>
        <v>118276.26</v>
      </c>
      <c r="D368" s="12">
        <f t="shared" ref="D368:F368" si="104">D369</f>
        <v>134476.26</v>
      </c>
      <c r="E368" s="12">
        <f t="shared" si="104"/>
        <v>91911.27</v>
      </c>
      <c r="F368" s="12">
        <f t="shared" si="104"/>
        <v>91911.27</v>
      </c>
      <c r="G368" s="10">
        <f t="shared" si="95"/>
        <v>100</v>
      </c>
    </row>
    <row r="369" spans="1:7" ht="24" outlineLevel="4" collapsed="1">
      <c r="A369" s="7" t="s">
        <v>427</v>
      </c>
      <c r="B369" s="11" t="s">
        <v>428</v>
      </c>
      <c r="C369" s="12">
        <f>C371+C372</f>
        <v>118276.26</v>
      </c>
      <c r="D369" s="12">
        <f t="shared" ref="D369:F369" si="105">D371+D372</f>
        <v>134476.26</v>
      </c>
      <c r="E369" s="12">
        <f t="shared" si="105"/>
        <v>91911.27</v>
      </c>
      <c r="F369" s="12">
        <f t="shared" si="105"/>
        <v>91911.27</v>
      </c>
      <c r="G369" s="10">
        <f t="shared" si="95"/>
        <v>100</v>
      </c>
    </row>
    <row r="370" spans="1:7" ht="24" hidden="1" outlineLevel="7">
      <c r="A370" s="7" t="s">
        <v>427</v>
      </c>
      <c r="B370" s="11" t="s">
        <v>428</v>
      </c>
      <c r="C370" s="12">
        <v>118276.26</v>
      </c>
      <c r="D370" s="12">
        <v>133576.26</v>
      </c>
      <c r="E370" s="12">
        <v>25770.03</v>
      </c>
      <c r="F370" s="12">
        <v>25770.03</v>
      </c>
      <c r="G370" s="10">
        <f t="shared" si="95"/>
        <v>100</v>
      </c>
    </row>
    <row r="371" spans="1:7" ht="60" outlineLevel="7">
      <c r="A371" s="7"/>
      <c r="B371" s="32" t="s">
        <v>500</v>
      </c>
      <c r="C371" s="12">
        <v>118276.26</v>
      </c>
      <c r="D371" s="12">
        <v>118276.26</v>
      </c>
      <c r="E371" s="12">
        <v>91911.27</v>
      </c>
      <c r="F371" s="12">
        <v>91911.27</v>
      </c>
      <c r="G371" s="10">
        <f t="shared" si="95"/>
        <v>100</v>
      </c>
    </row>
    <row r="372" spans="1:7" ht="72" outlineLevel="7">
      <c r="A372" s="7"/>
      <c r="B372" s="27" t="s">
        <v>501</v>
      </c>
      <c r="C372" s="12">
        <v>0</v>
      </c>
      <c r="D372" s="12">
        <v>16200</v>
      </c>
      <c r="E372" s="12">
        <v>0</v>
      </c>
      <c r="F372" s="12">
        <v>0</v>
      </c>
      <c r="G372" s="10">
        <v>0</v>
      </c>
    </row>
    <row r="373" spans="1:7" ht="12" outlineLevel="2">
      <c r="A373" s="7" t="s">
        <v>429</v>
      </c>
      <c r="B373" s="11" t="s">
        <v>430</v>
      </c>
      <c r="C373" s="12">
        <f>C374+C377</f>
        <v>34815967.049999997</v>
      </c>
      <c r="D373" s="12">
        <f>D374+D377</f>
        <v>39419089.380000003</v>
      </c>
      <c r="E373" s="12">
        <f>E374+E377</f>
        <v>19778661</v>
      </c>
      <c r="F373" s="12">
        <f>F374+F377</f>
        <v>19778661</v>
      </c>
      <c r="G373" s="10">
        <f t="shared" si="95"/>
        <v>100</v>
      </c>
    </row>
    <row r="374" spans="1:7" ht="84" outlineLevel="3">
      <c r="A374" s="7" t="s">
        <v>431</v>
      </c>
      <c r="B374" s="11" t="s">
        <v>432</v>
      </c>
      <c r="C374" s="12">
        <f>C375</f>
        <v>8624400</v>
      </c>
      <c r="D374" s="12">
        <f t="shared" ref="D374:F374" si="106">D375</f>
        <v>8804100</v>
      </c>
      <c r="E374" s="12">
        <f t="shared" si="106"/>
        <v>5869440</v>
      </c>
      <c r="F374" s="12">
        <f t="shared" si="106"/>
        <v>5869440</v>
      </c>
      <c r="G374" s="10">
        <f t="shared" si="95"/>
        <v>100</v>
      </c>
    </row>
    <row r="375" spans="1:7" ht="96" outlineLevel="4" collapsed="1">
      <c r="A375" s="7" t="s">
        <v>433</v>
      </c>
      <c r="B375" s="11" t="s">
        <v>434</v>
      </c>
      <c r="C375" s="12">
        <v>8624400</v>
      </c>
      <c r="D375" s="12">
        <v>8804100</v>
      </c>
      <c r="E375" s="12">
        <v>5869440</v>
      </c>
      <c r="F375" s="12">
        <v>5869440</v>
      </c>
      <c r="G375" s="10">
        <f t="shared" si="95"/>
        <v>100</v>
      </c>
    </row>
    <row r="376" spans="1:7" ht="96" hidden="1" outlineLevel="7">
      <c r="A376" s="7" t="s">
        <v>433</v>
      </c>
      <c r="B376" s="11" t="s">
        <v>434</v>
      </c>
      <c r="C376" s="12">
        <v>8624400</v>
      </c>
      <c r="D376" s="12">
        <v>8624400</v>
      </c>
      <c r="E376" s="12">
        <v>2201040</v>
      </c>
      <c r="F376" s="12">
        <v>2201040</v>
      </c>
      <c r="G376" s="10">
        <f t="shared" si="95"/>
        <v>100</v>
      </c>
    </row>
    <row r="377" spans="1:7" ht="24" outlineLevel="3">
      <c r="A377" s="7" t="s">
        <v>435</v>
      </c>
      <c r="B377" s="11" t="s">
        <v>436</v>
      </c>
      <c r="C377" s="12">
        <f>C378</f>
        <v>26191567.050000001</v>
      </c>
      <c r="D377" s="12">
        <f t="shared" ref="D377:F377" si="107">D378</f>
        <v>30614989.380000003</v>
      </c>
      <c r="E377" s="12">
        <f t="shared" si="107"/>
        <v>13909221</v>
      </c>
      <c r="F377" s="12">
        <f t="shared" si="107"/>
        <v>13909221</v>
      </c>
      <c r="G377" s="10">
        <f t="shared" si="95"/>
        <v>100</v>
      </c>
    </row>
    <row r="378" spans="1:7" ht="36" outlineLevel="4" collapsed="1">
      <c r="A378" s="7" t="s">
        <v>437</v>
      </c>
      <c r="B378" s="11" t="s">
        <v>438</v>
      </c>
      <c r="C378" s="12">
        <f>C380+C381+C382+C383+C384+C385+C387</f>
        <v>26191567.050000001</v>
      </c>
      <c r="D378" s="12">
        <f>D380+D381+D382+D383+D384+D385+D386+D387</f>
        <v>30614989.380000003</v>
      </c>
      <c r="E378" s="12">
        <f t="shared" ref="E378:F378" si="108">E380+E381+E382+E383+E384+E385+E386+E387</f>
        <v>13909221</v>
      </c>
      <c r="F378" s="12">
        <f t="shared" si="108"/>
        <v>13909221</v>
      </c>
      <c r="G378" s="10">
        <f t="shared" si="95"/>
        <v>100</v>
      </c>
    </row>
    <row r="379" spans="1:7" ht="36" hidden="1" outlineLevel="7">
      <c r="A379" s="7" t="s">
        <v>437</v>
      </c>
      <c r="B379" s="11" t="s">
        <v>438</v>
      </c>
      <c r="C379" s="12">
        <v>26191567.050000001</v>
      </c>
      <c r="D379" s="12">
        <v>26686444.379999999</v>
      </c>
      <c r="E379" s="12">
        <v>3977071.8</v>
      </c>
      <c r="F379" s="12">
        <v>3977071.8</v>
      </c>
      <c r="G379" s="10">
        <f t="shared" si="95"/>
        <v>100</v>
      </c>
    </row>
    <row r="380" spans="1:7" ht="120" outlineLevel="7">
      <c r="A380" s="7"/>
      <c r="B380" s="27" t="s">
        <v>502</v>
      </c>
      <c r="C380" s="12">
        <v>10132001.18</v>
      </c>
      <c r="D380" s="12">
        <v>12854729.279999999</v>
      </c>
      <c r="E380" s="12">
        <v>4114724.15</v>
      </c>
      <c r="F380" s="12">
        <v>4114724.15</v>
      </c>
      <c r="G380" s="10">
        <f t="shared" si="95"/>
        <v>100</v>
      </c>
    </row>
    <row r="381" spans="1:7" ht="60" outlineLevel="7">
      <c r="A381" s="7"/>
      <c r="B381" s="27" t="s">
        <v>503</v>
      </c>
      <c r="C381" s="12">
        <v>761804.6</v>
      </c>
      <c r="D381" s="12">
        <v>921920</v>
      </c>
      <c r="E381" s="12">
        <v>450944.85</v>
      </c>
      <c r="F381" s="12">
        <v>450944.85</v>
      </c>
      <c r="G381" s="10">
        <f t="shared" ref="G381:G397" si="109">F381/E381*100</f>
        <v>100</v>
      </c>
    </row>
    <row r="382" spans="1:7" ht="72" outlineLevel="7">
      <c r="A382" s="7"/>
      <c r="B382" s="27" t="s">
        <v>504</v>
      </c>
      <c r="C382" s="12">
        <v>6237700</v>
      </c>
      <c r="D382" s="12">
        <v>6127399</v>
      </c>
      <c r="E382" s="12">
        <v>4282730.03</v>
      </c>
      <c r="F382" s="12">
        <v>4282730.03</v>
      </c>
      <c r="G382" s="10">
        <f>F382/E382*100</f>
        <v>100</v>
      </c>
    </row>
    <row r="383" spans="1:7" ht="48" outlineLevel="7">
      <c r="A383" s="7"/>
      <c r="B383" s="27" t="s">
        <v>505</v>
      </c>
      <c r="C383" s="12">
        <v>9060061.2699999996</v>
      </c>
      <c r="D383" s="12">
        <v>0</v>
      </c>
      <c r="E383" s="12">
        <v>0</v>
      </c>
      <c r="F383" s="12">
        <v>0</v>
      </c>
      <c r="G383" s="10">
        <v>0</v>
      </c>
    </row>
    <row r="384" spans="1:7" ht="48" outlineLevel="7">
      <c r="A384" s="7"/>
      <c r="B384" s="27" t="s">
        <v>506</v>
      </c>
      <c r="C384" s="12">
        <v>0</v>
      </c>
      <c r="D384" s="12">
        <v>360554.1</v>
      </c>
      <c r="E384" s="12">
        <v>360554.1</v>
      </c>
      <c r="F384" s="12">
        <v>360554.1</v>
      </c>
      <c r="G384" s="10">
        <f t="shared" si="109"/>
        <v>100</v>
      </c>
    </row>
    <row r="385" spans="1:7" ht="24" outlineLevel="7">
      <c r="A385" s="7"/>
      <c r="B385" s="27" t="s">
        <v>507</v>
      </c>
      <c r="C385" s="12">
        <v>0</v>
      </c>
      <c r="D385" s="12">
        <v>9639534</v>
      </c>
      <c r="E385" s="12">
        <v>4468987</v>
      </c>
      <c r="F385" s="12">
        <v>4468987</v>
      </c>
      <c r="G385" s="10">
        <f t="shared" si="109"/>
        <v>100</v>
      </c>
    </row>
    <row r="386" spans="1:7" ht="36" outlineLevel="7">
      <c r="A386" s="14"/>
      <c r="B386" s="27" t="s">
        <v>510</v>
      </c>
      <c r="C386" s="12">
        <v>0</v>
      </c>
      <c r="D386" s="12">
        <v>665853</v>
      </c>
      <c r="E386" s="12">
        <v>186280.87</v>
      </c>
      <c r="F386" s="12">
        <v>186280.87</v>
      </c>
      <c r="G386" s="10">
        <f t="shared" si="109"/>
        <v>100</v>
      </c>
    </row>
    <row r="387" spans="1:7" ht="24" outlineLevel="7">
      <c r="A387" s="37"/>
      <c r="B387" s="27" t="s">
        <v>526</v>
      </c>
      <c r="C387" s="12">
        <v>0</v>
      </c>
      <c r="D387" s="12">
        <v>45000</v>
      </c>
      <c r="E387" s="12">
        <v>45000</v>
      </c>
      <c r="F387" s="12">
        <v>45000</v>
      </c>
      <c r="G387" s="10">
        <f t="shared" si="109"/>
        <v>100</v>
      </c>
    </row>
    <row r="388" spans="1:7" s="9" customFormat="1" ht="24" outlineLevel="7">
      <c r="A388" s="33" t="s">
        <v>514</v>
      </c>
      <c r="B388" s="36" t="s">
        <v>511</v>
      </c>
      <c r="C388" s="17">
        <f>C389</f>
        <v>0</v>
      </c>
      <c r="D388" s="17">
        <f t="shared" ref="D388:F388" si="110">D389</f>
        <v>70000</v>
      </c>
      <c r="E388" s="17">
        <f t="shared" si="110"/>
        <v>70000</v>
      </c>
      <c r="F388" s="17">
        <f t="shared" si="110"/>
        <v>70000</v>
      </c>
      <c r="G388" s="8">
        <f t="shared" si="109"/>
        <v>100</v>
      </c>
    </row>
    <row r="389" spans="1:7" ht="24" outlineLevel="7">
      <c r="A389" s="34" t="s">
        <v>515</v>
      </c>
      <c r="B389" s="27" t="s">
        <v>512</v>
      </c>
      <c r="C389" s="12">
        <f>C390+C391</f>
        <v>0</v>
      </c>
      <c r="D389" s="12">
        <f t="shared" ref="D389:F389" si="111">D390+D391</f>
        <v>70000</v>
      </c>
      <c r="E389" s="12">
        <f t="shared" si="111"/>
        <v>70000</v>
      </c>
      <c r="F389" s="12">
        <f t="shared" si="111"/>
        <v>70000</v>
      </c>
      <c r="G389" s="10">
        <f t="shared" si="109"/>
        <v>100</v>
      </c>
    </row>
    <row r="390" spans="1:7" ht="60" hidden="1" outlineLevel="7">
      <c r="A390" s="34" t="s">
        <v>516</v>
      </c>
      <c r="B390" s="27" t="s">
        <v>513</v>
      </c>
      <c r="C390" s="12">
        <v>0</v>
      </c>
      <c r="D390" s="12">
        <v>0</v>
      </c>
      <c r="E390" s="12">
        <v>0</v>
      </c>
      <c r="F390" s="12">
        <v>0</v>
      </c>
      <c r="G390" s="10">
        <v>0</v>
      </c>
    </row>
    <row r="391" spans="1:7" ht="24" outlineLevel="7">
      <c r="A391" s="35" t="s">
        <v>517</v>
      </c>
      <c r="B391" s="27" t="s">
        <v>512</v>
      </c>
      <c r="C391" s="12">
        <v>0</v>
      </c>
      <c r="D391" s="12">
        <v>70000</v>
      </c>
      <c r="E391" s="12">
        <v>70000</v>
      </c>
      <c r="F391" s="12">
        <v>70000</v>
      </c>
      <c r="G391" s="10">
        <f t="shared" si="109"/>
        <v>100</v>
      </c>
    </row>
    <row r="392" spans="1:7" s="9" customFormat="1" ht="108" outlineLevel="1">
      <c r="A392" s="19" t="s">
        <v>439</v>
      </c>
      <c r="B392" s="16" t="s">
        <v>440</v>
      </c>
      <c r="C392" s="17">
        <f>C393</f>
        <v>0</v>
      </c>
      <c r="D392" s="17">
        <f t="shared" ref="D392:F392" si="112">D393</f>
        <v>0</v>
      </c>
      <c r="E392" s="17">
        <f t="shared" si="112"/>
        <v>0</v>
      </c>
      <c r="F392" s="17">
        <f t="shared" si="112"/>
        <v>2490415.4</v>
      </c>
      <c r="G392" s="8">
        <v>0</v>
      </c>
    </row>
    <row r="393" spans="1:7" ht="108" outlineLevel="2">
      <c r="A393" s="7" t="s">
        <v>441</v>
      </c>
      <c r="B393" s="13" t="s">
        <v>442</v>
      </c>
      <c r="C393" s="12">
        <f>C394</f>
        <v>0</v>
      </c>
      <c r="D393" s="12">
        <f t="shared" ref="D393:F393" si="113">D394</f>
        <v>0</v>
      </c>
      <c r="E393" s="12">
        <f t="shared" si="113"/>
        <v>0</v>
      </c>
      <c r="F393" s="12">
        <f t="shared" si="113"/>
        <v>2490415.4</v>
      </c>
      <c r="G393" s="10">
        <v>0</v>
      </c>
    </row>
    <row r="394" spans="1:7" ht="108" outlineLevel="3">
      <c r="A394" s="7" t="s">
        <v>443</v>
      </c>
      <c r="B394" s="13" t="s">
        <v>444</v>
      </c>
      <c r="C394" s="12">
        <v>0</v>
      </c>
      <c r="D394" s="12">
        <v>0</v>
      </c>
      <c r="E394" s="12">
        <v>0</v>
      </c>
      <c r="F394" s="12">
        <v>2490415.4</v>
      </c>
      <c r="G394" s="10">
        <v>0</v>
      </c>
    </row>
    <row r="395" spans="1:7" ht="36" outlineLevel="4">
      <c r="A395" s="7" t="s">
        <v>445</v>
      </c>
      <c r="B395" s="11" t="s">
        <v>446</v>
      </c>
      <c r="C395" s="12">
        <f>C396</f>
        <v>0</v>
      </c>
      <c r="D395" s="12">
        <f t="shared" ref="D395:F395" si="114">D396</f>
        <v>0</v>
      </c>
      <c r="E395" s="12">
        <f t="shared" si="114"/>
        <v>0</v>
      </c>
      <c r="F395" s="12">
        <f t="shared" si="114"/>
        <v>2490415.4</v>
      </c>
      <c r="G395" s="10">
        <v>0</v>
      </c>
    </row>
    <row r="396" spans="1:7" ht="48" outlineLevel="5" collapsed="1">
      <c r="A396" s="7" t="s">
        <v>447</v>
      </c>
      <c r="B396" s="11" t="s">
        <v>448</v>
      </c>
      <c r="C396" s="12">
        <v>0</v>
      </c>
      <c r="D396" s="12">
        <v>0</v>
      </c>
      <c r="E396" s="12">
        <v>0</v>
      </c>
      <c r="F396" s="12">
        <v>2490415.4</v>
      </c>
      <c r="G396" s="10">
        <v>0</v>
      </c>
    </row>
    <row r="397" spans="1:7" ht="48" hidden="1" outlineLevel="7">
      <c r="A397" s="7" t="s">
        <v>447</v>
      </c>
      <c r="B397" s="11" t="s">
        <v>448</v>
      </c>
      <c r="C397" s="12">
        <v>0</v>
      </c>
      <c r="D397" s="12">
        <v>0</v>
      </c>
      <c r="E397" s="12">
        <v>0</v>
      </c>
      <c r="F397" s="12">
        <v>2490415.4</v>
      </c>
      <c r="G397" s="10" t="e">
        <f t="shared" si="109"/>
        <v>#DIV/0!</v>
      </c>
    </row>
    <row r="398" spans="1:7" s="9" customFormat="1" ht="72" outlineLevel="1">
      <c r="A398" s="19" t="s">
        <v>449</v>
      </c>
      <c r="B398" s="16" t="s">
        <v>450</v>
      </c>
      <c r="C398" s="17">
        <f>C399</f>
        <v>0</v>
      </c>
      <c r="D398" s="17">
        <f t="shared" ref="D398:F398" si="115">D399</f>
        <v>0</v>
      </c>
      <c r="E398" s="17">
        <f t="shared" si="115"/>
        <v>0</v>
      </c>
      <c r="F398" s="17">
        <f t="shared" si="115"/>
        <v>-4231365.79</v>
      </c>
      <c r="G398" s="8">
        <v>0</v>
      </c>
    </row>
    <row r="399" spans="1:7" ht="60" outlineLevel="2">
      <c r="A399" s="7" t="s">
        <v>451</v>
      </c>
      <c r="B399" s="11" t="s">
        <v>452</v>
      </c>
      <c r="C399" s="12">
        <v>0</v>
      </c>
      <c r="D399" s="12">
        <v>0</v>
      </c>
      <c r="E399" s="12">
        <v>0</v>
      </c>
      <c r="F399" s="12">
        <f>F400</f>
        <v>-4231365.79</v>
      </c>
      <c r="G399" s="10">
        <v>0</v>
      </c>
    </row>
    <row r="400" spans="1:7" ht="60" outlineLevel="3">
      <c r="A400" s="7" t="s">
        <v>453</v>
      </c>
      <c r="B400" s="11" t="s">
        <v>454</v>
      </c>
      <c r="C400" s="12">
        <v>0</v>
      </c>
      <c r="D400" s="12">
        <v>0</v>
      </c>
      <c r="E400" s="12">
        <v>0</v>
      </c>
      <c r="F400" s="12">
        <v>-4231365.79</v>
      </c>
      <c r="G400" s="10">
        <v>0</v>
      </c>
    </row>
  </sheetData>
  <mergeCells count="11">
    <mergeCell ref="E1:G1"/>
    <mergeCell ref="E2:G2"/>
    <mergeCell ref="E3:G3"/>
    <mergeCell ref="E4:G4"/>
    <mergeCell ref="G10:G11"/>
    <mergeCell ref="A7:G8"/>
    <mergeCell ref="A10:A11"/>
    <mergeCell ref="B10:B11"/>
    <mergeCell ref="C10:C11"/>
    <mergeCell ref="D10:E10"/>
    <mergeCell ref="F10:F11"/>
  </mergeCells>
  <pageMargins left="0.15748031496062992" right="0.19685039370078741" top="0.15748031496062992" bottom="0.15748031496062992" header="0" footer="0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ДЧБ</vt:lpstr>
      <vt:lpstr>ДЧБ!APPT</vt:lpstr>
      <vt:lpstr>ДЧБ!FIO</vt:lpstr>
      <vt:lpstr>ДЧБ!LAST_CELL</vt:lpstr>
      <vt:lpstr>ДЧБ!SIGN</vt:lpstr>
      <vt:lpstr>ДЧБ!Заголовки_для_печати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Аликовна Гималова</dc:creator>
  <dc:description>POI HSSF rep:2.52.0.300</dc:description>
  <cp:lastModifiedBy>ksv</cp:lastModifiedBy>
  <cp:lastPrinted>2021-10-18T09:29:25Z</cp:lastPrinted>
  <dcterms:created xsi:type="dcterms:W3CDTF">2021-04-12T11:54:35Z</dcterms:created>
  <dcterms:modified xsi:type="dcterms:W3CDTF">2021-10-18T09:33:44Z</dcterms:modified>
</cp:coreProperties>
</file>