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1 год" sheetId="1" r:id="rId1"/>
  </sheets>
  <definedNames>
    <definedName name="_xlnm.Print_Titles" localSheetId="0">'2021 год'!$8:$11</definedName>
  </definedNames>
  <calcPr calcId="145621"/>
</workbook>
</file>

<file path=xl/calcChain.xml><?xml version="1.0" encoding="utf-8"?>
<calcChain xmlns="http://schemas.openxmlformats.org/spreadsheetml/2006/main">
  <c r="L16" i="1" l="1"/>
  <c r="L17" i="1"/>
  <c r="L18" i="1"/>
  <c r="L22" i="1"/>
  <c r="L24" i="1"/>
  <c r="L26" i="1"/>
  <c r="L28" i="1"/>
  <c r="L31" i="1"/>
  <c r="L33" i="1"/>
  <c r="L34" i="1"/>
  <c r="L37" i="1"/>
  <c r="L39" i="1"/>
  <c r="L40" i="1"/>
  <c r="L43" i="1"/>
  <c r="L45" i="1"/>
  <c r="L48" i="1"/>
  <c r="L52" i="1"/>
  <c r="L54" i="1"/>
  <c r="L56" i="1"/>
  <c r="L58" i="1"/>
  <c r="L61" i="1"/>
  <c r="L64" i="1"/>
  <c r="L67" i="1"/>
  <c r="L69" i="1"/>
  <c r="L70" i="1"/>
  <c r="L74" i="1"/>
  <c r="L77" i="1"/>
  <c r="L81" i="1"/>
  <c r="L84" i="1"/>
  <c r="L86" i="1"/>
  <c r="L90" i="1"/>
  <c r="L92" i="1"/>
  <c r="L94" i="1"/>
  <c r="L96" i="1"/>
  <c r="L98" i="1"/>
  <c r="L100" i="1"/>
  <c r="L102" i="1"/>
  <c r="L104" i="1"/>
  <c r="L107" i="1"/>
  <c r="L109" i="1"/>
  <c r="L112" i="1"/>
  <c r="L114" i="1"/>
  <c r="L117" i="1"/>
  <c r="L119" i="1"/>
  <c r="L124" i="1"/>
  <c r="L126" i="1"/>
  <c r="L130" i="1"/>
  <c r="L131" i="1"/>
  <c r="L133" i="1"/>
  <c r="L135" i="1"/>
  <c r="L137" i="1"/>
  <c r="L140" i="1"/>
  <c r="L143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6" i="1"/>
  <c r="L178" i="1"/>
  <c r="L180" i="1"/>
  <c r="L182" i="1"/>
  <c r="L184" i="1"/>
  <c r="L186" i="1"/>
  <c r="L189" i="1"/>
  <c r="L190" i="1"/>
  <c r="L193" i="1"/>
  <c r="L196" i="1"/>
  <c r="L197" i="1"/>
  <c r="L198" i="1"/>
  <c r="L199" i="1"/>
  <c r="L200" i="1"/>
  <c r="L201" i="1"/>
  <c r="L202" i="1"/>
  <c r="L203" i="1"/>
  <c r="L206" i="1"/>
  <c r="L207" i="1"/>
  <c r="K205" i="1"/>
  <c r="K204" i="1" s="1"/>
  <c r="K195" i="1"/>
  <c r="K194" i="1" s="1"/>
  <c r="K192" i="1"/>
  <c r="K188" i="1"/>
  <c r="K187" i="1" s="1"/>
  <c r="K185" i="1"/>
  <c r="K183" i="1"/>
  <c r="K181" i="1"/>
  <c r="K179" i="1"/>
  <c r="K177" i="1"/>
  <c r="K175" i="1"/>
  <c r="K160" i="1"/>
  <c r="K159" i="1" s="1"/>
  <c r="K145" i="1"/>
  <c r="K144" i="1" s="1"/>
  <c r="K142" i="1"/>
  <c r="K141" i="1"/>
  <c r="K139" i="1"/>
  <c r="K138" i="1" s="1"/>
  <c r="K136" i="1"/>
  <c r="K134" i="1"/>
  <c r="K132" i="1"/>
  <c r="K129" i="1"/>
  <c r="K128" i="1" s="1"/>
  <c r="K125" i="1"/>
  <c r="K123" i="1"/>
  <c r="K118" i="1"/>
  <c r="K115" i="1" s="1"/>
  <c r="K116" i="1"/>
  <c r="K113" i="1"/>
  <c r="K111" i="1"/>
  <c r="K110" i="1" s="1"/>
  <c r="K108" i="1"/>
  <c r="K105" i="1" s="1"/>
  <c r="K106" i="1"/>
  <c r="K103" i="1"/>
  <c r="K101" i="1"/>
  <c r="K99" i="1"/>
  <c r="K97" i="1"/>
  <c r="K95" i="1"/>
  <c r="K93" i="1"/>
  <c r="K91" i="1"/>
  <c r="K89" i="1"/>
  <c r="K85" i="1"/>
  <c r="K83" i="1"/>
  <c r="K80" i="1"/>
  <c r="K79" i="1" s="1"/>
  <c r="K76" i="1"/>
  <c r="K75" i="1" s="1"/>
  <c r="K73" i="1"/>
  <c r="K72" i="1" s="1"/>
  <c r="K68" i="1"/>
  <c r="K66" i="1" s="1"/>
  <c r="K65" i="1" s="1"/>
  <c r="K63" i="1"/>
  <c r="K62" i="1" s="1"/>
  <c r="K60" i="1"/>
  <c r="K59" i="1" s="1"/>
  <c r="K57" i="1"/>
  <c r="K55" i="1"/>
  <c r="K53" i="1"/>
  <c r="K51" i="1"/>
  <c r="K47" i="1"/>
  <c r="K46" i="1" s="1"/>
  <c r="K44" i="1"/>
  <c r="K42" i="1"/>
  <c r="K38" i="1"/>
  <c r="K36" i="1"/>
  <c r="K30" i="1"/>
  <c r="K29" i="1" s="1"/>
  <c r="K27" i="1"/>
  <c r="K25" i="1"/>
  <c r="K23" i="1"/>
  <c r="K21" i="1"/>
  <c r="K15" i="1"/>
  <c r="K14" i="1" s="1"/>
  <c r="J145" i="1"/>
  <c r="K122" i="1" l="1"/>
  <c r="K82" i="1"/>
  <c r="K78" i="1" s="1"/>
  <c r="K88" i="1"/>
  <c r="K87" i="1" s="1"/>
  <c r="K71" i="1"/>
  <c r="K20" i="1"/>
  <c r="K19" i="1" s="1"/>
  <c r="K41" i="1"/>
  <c r="K35" i="1" s="1"/>
  <c r="K50" i="1"/>
  <c r="K49" i="1" s="1"/>
  <c r="K127" i="1"/>
  <c r="K158" i="1"/>
  <c r="K191" i="1"/>
  <c r="K13" i="1" l="1"/>
  <c r="K121" i="1"/>
  <c r="K120" i="1" l="1"/>
  <c r="K12" i="1" l="1"/>
  <c r="J205" i="1" l="1"/>
  <c r="J204" i="1" s="1"/>
  <c r="J195" i="1"/>
  <c r="J194" i="1" s="1"/>
  <c r="J192" i="1"/>
  <c r="J188" i="1"/>
  <c r="J187" i="1" s="1"/>
  <c r="J185" i="1"/>
  <c r="J183" i="1"/>
  <c r="J181" i="1"/>
  <c r="J179" i="1"/>
  <c r="J177" i="1"/>
  <c r="J175" i="1"/>
  <c r="J160" i="1"/>
  <c r="J159" i="1" s="1"/>
  <c r="J144" i="1"/>
  <c r="J142" i="1"/>
  <c r="J141" i="1" s="1"/>
  <c r="J139" i="1"/>
  <c r="J138" i="1" s="1"/>
  <c r="J136" i="1"/>
  <c r="J134" i="1"/>
  <c r="J132" i="1"/>
  <c r="J129" i="1"/>
  <c r="J128" i="1" s="1"/>
  <c r="J125" i="1"/>
  <c r="J123" i="1"/>
  <c r="J118" i="1"/>
  <c r="J116" i="1"/>
  <c r="J113" i="1"/>
  <c r="J111" i="1"/>
  <c r="J110" i="1" s="1"/>
  <c r="J108" i="1"/>
  <c r="J106" i="1"/>
  <c r="J103" i="1"/>
  <c r="J101" i="1"/>
  <c r="J99" i="1"/>
  <c r="J97" i="1"/>
  <c r="J95" i="1"/>
  <c r="J93" i="1"/>
  <c r="J91" i="1"/>
  <c r="J89" i="1"/>
  <c r="J85" i="1"/>
  <c r="J83" i="1"/>
  <c r="J80" i="1"/>
  <c r="J79" i="1" s="1"/>
  <c r="J76" i="1"/>
  <c r="J75" i="1" s="1"/>
  <c r="J73" i="1"/>
  <c r="J72" i="1" s="1"/>
  <c r="J68" i="1"/>
  <c r="J66" i="1" s="1"/>
  <c r="J65" i="1" s="1"/>
  <c r="J63" i="1"/>
  <c r="J62" i="1" s="1"/>
  <c r="J60" i="1"/>
  <c r="J59" i="1" s="1"/>
  <c r="J57" i="1"/>
  <c r="J55" i="1"/>
  <c r="J53" i="1"/>
  <c r="J51" i="1"/>
  <c r="J47" i="1"/>
  <c r="J46" i="1" s="1"/>
  <c r="J44" i="1"/>
  <c r="J42" i="1"/>
  <c r="J38" i="1"/>
  <c r="J36" i="1"/>
  <c r="J30" i="1"/>
  <c r="J29" i="1" s="1"/>
  <c r="J27" i="1"/>
  <c r="J25" i="1"/>
  <c r="J23" i="1"/>
  <c r="J21" i="1"/>
  <c r="J15" i="1"/>
  <c r="J14" i="1" s="1"/>
  <c r="I195" i="1"/>
  <c r="I205" i="1"/>
  <c r="I204" i="1" s="1"/>
  <c r="I192" i="1"/>
  <c r="I188" i="1"/>
  <c r="I187" i="1" s="1"/>
  <c r="I185" i="1"/>
  <c r="I183" i="1"/>
  <c r="I181" i="1"/>
  <c r="I179" i="1"/>
  <c r="I177" i="1"/>
  <c r="I175" i="1"/>
  <c r="I160" i="1"/>
  <c r="I159" i="1" s="1"/>
  <c r="I145" i="1"/>
  <c r="I144" i="1" s="1"/>
  <c r="I142" i="1"/>
  <c r="I141" i="1" s="1"/>
  <c r="I139" i="1"/>
  <c r="I138" i="1" s="1"/>
  <c r="I136" i="1"/>
  <c r="I134" i="1"/>
  <c r="I132" i="1"/>
  <c r="I129" i="1"/>
  <c r="I128" i="1" s="1"/>
  <c r="I125" i="1"/>
  <c r="I123" i="1"/>
  <c r="I118" i="1"/>
  <c r="I116" i="1"/>
  <c r="I113" i="1"/>
  <c r="I111" i="1"/>
  <c r="I110" i="1" s="1"/>
  <c r="I108" i="1"/>
  <c r="I106" i="1"/>
  <c r="I103" i="1"/>
  <c r="I101" i="1"/>
  <c r="I99" i="1"/>
  <c r="I97" i="1"/>
  <c r="I95" i="1"/>
  <c r="I93" i="1"/>
  <c r="I91" i="1"/>
  <c r="I89" i="1"/>
  <c r="I85" i="1"/>
  <c r="I83" i="1"/>
  <c r="I80" i="1"/>
  <c r="I79" i="1" s="1"/>
  <c r="I76" i="1"/>
  <c r="I75" i="1" s="1"/>
  <c r="I73" i="1"/>
  <c r="I72" i="1" s="1"/>
  <c r="I68" i="1"/>
  <c r="I66" i="1" s="1"/>
  <c r="I65" i="1" s="1"/>
  <c r="I63" i="1"/>
  <c r="I62" i="1" s="1"/>
  <c r="I60" i="1"/>
  <c r="I59" i="1" s="1"/>
  <c r="I57" i="1"/>
  <c r="I55" i="1"/>
  <c r="I53" i="1"/>
  <c r="I51" i="1"/>
  <c r="I47" i="1"/>
  <c r="I46" i="1" s="1"/>
  <c r="I44" i="1"/>
  <c r="I42" i="1"/>
  <c r="I38" i="1"/>
  <c r="I36" i="1"/>
  <c r="I30" i="1"/>
  <c r="I29" i="1" s="1"/>
  <c r="I27" i="1"/>
  <c r="I25" i="1"/>
  <c r="I23" i="1"/>
  <c r="I21" i="1"/>
  <c r="I15" i="1"/>
  <c r="I14" i="1" s="1"/>
  <c r="J41" i="1" l="1"/>
  <c r="J35" i="1" s="1"/>
  <c r="I41" i="1"/>
  <c r="I35" i="1" s="1"/>
  <c r="I105" i="1"/>
  <c r="J115" i="1"/>
  <c r="J158" i="1"/>
  <c r="J127" i="1"/>
  <c r="I50" i="1"/>
  <c r="I49" i="1" s="1"/>
  <c r="J20" i="1"/>
  <c r="J19" i="1" s="1"/>
  <c r="J88" i="1"/>
  <c r="J105" i="1"/>
  <c r="J50" i="1"/>
  <c r="J49" i="1" s="1"/>
  <c r="J71" i="1"/>
  <c r="J82" i="1"/>
  <c r="J78" i="1" s="1"/>
  <c r="J122" i="1"/>
  <c r="J191" i="1"/>
  <c r="I82" i="1"/>
  <c r="I78" i="1" s="1"/>
  <c r="I122" i="1"/>
  <c r="I20" i="1"/>
  <c r="I19" i="1" s="1"/>
  <c r="I88" i="1"/>
  <c r="I71" i="1"/>
  <c r="I115" i="1"/>
  <c r="I194" i="1"/>
  <c r="I127" i="1"/>
  <c r="I158" i="1"/>
  <c r="J121" i="1" l="1"/>
  <c r="J120" i="1" s="1"/>
  <c r="I87" i="1"/>
  <c r="J87" i="1"/>
  <c r="J13" i="1" s="1"/>
  <c r="I13" i="1"/>
  <c r="I191" i="1"/>
  <c r="I121" i="1" s="1"/>
  <c r="J12" i="1" l="1"/>
  <c r="I120" i="1"/>
  <c r="H205" i="1"/>
  <c r="H129" i="1"/>
  <c r="H195" i="1"/>
  <c r="H194" i="1" s="1"/>
  <c r="H192" i="1"/>
  <c r="H188" i="1"/>
  <c r="H187" i="1" s="1"/>
  <c r="H185" i="1"/>
  <c r="H183" i="1"/>
  <c r="H181" i="1"/>
  <c r="H179" i="1"/>
  <c r="H177" i="1"/>
  <c r="H175" i="1"/>
  <c r="H160" i="1"/>
  <c r="H159" i="1" s="1"/>
  <c r="H145" i="1"/>
  <c r="H144" i="1" s="1"/>
  <c r="H142" i="1"/>
  <c r="H141" i="1" s="1"/>
  <c r="H139" i="1"/>
  <c r="H138" i="1" s="1"/>
  <c r="H136" i="1"/>
  <c r="H134" i="1"/>
  <c r="H132" i="1"/>
  <c r="H125" i="1"/>
  <c r="H123" i="1"/>
  <c r="H118" i="1"/>
  <c r="H116" i="1"/>
  <c r="H113" i="1"/>
  <c r="H111" i="1"/>
  <c r="H110" i="1" s="1"/>
  <c r="H108" i="1"/>
  <c r="H106" i="1"/>
  <c r="H103" i="1"/>
  <c r="H101" i="1"/>
  <c r="H99" i="1"/>
  <c r="H97" i="1"/>
  <c r="H95" i="1"/>
  <c r="H93" i="1"/>
  <c r="H91" i="1"/>
  <c r="H89" i="1"/>
  <c r="H85" i="1"/>
  <c r="H83" i="1"/>
  <c r="H80" i="1"/>
  <c r="H79" i="1" s="1"/>
  <c r="H76" i="1"/>
  <c r="H75" i="1" s="1"/>
  <c r="H73" i="1"/>
  <c r="H72" i="1" s="1"/>
  <c r="H68" i="1"/>
  <c r="H66" i="1" s="1"/>
  <c r="H65" i="1" s="1"/>
  <c r="H63" i="1"/>
  <c r="H62" i="1" s="1"/>
  <c r="H60" i="1"/>
  <c r="H59" i="1" s="1"/>
  <c r="H57" i="1"/>
  <c r="H55" i="1"/>
  <c r="H53" i="1"/>
  <c r="H51" i="1"/>
  <c r="H47" i="1"/>
  <c r="H46" i="1" s="1"/>
  <c r="H44" i="1"/>
  <c r="H42" i="1"/>
  <c r="H38" i="1"/>
  <c r="H36" i="1"/>
  <c r="H30" i="1"/>
  <c r="H29" i="1" s="1"/>
  <c r="H27" i="1"/>
  <c r="H25" i="1"/>
  <c r="H23" i="1"/>
  <c r="H21" i="1"/>
  <c r="H15" i="1"/>
  <c r="H14" i="1" s="1"/>
  <c r="G195" i="1"/>
  <c r="G194" i="1" s="1"/>
  <c r="G145" i="1"/>
  <c r="G205" i="1"/>
  <c r="G204" i="1" s="1"/>
  <c r="G192" i="1"/>
  <c r="G188" i="1"/>
  <c r="G187" i="1" s="1"/>
  <c r="G185" i="1"/>
  <c r="G183" i="1"/>
  <c r="G181" i="1"/>
  <c r="G179" i="1"/>
  <c r="G177" i="1"/>
  <c r="G175" i="1"/>
  <c r="G160" i="1"/>
  <c r="G159" i="1" s="1"/>
  <c r="G142" i="1"/>
  <c r="G141" i="1" s="1"/>
  <c r="G139" i="1"/>
  <c r="G138" i="1" s="1"/>
  <c r="G136" i="1"/>
  <c r="G134" i="1"/>
  <c r="G132" i="1"/>
  <c r="G129" i="1"/>
  <c r="G128" i="1" s="1"/>
  <c r="G125" i="1"/>
  <c r="G123" i="1"/>
  <c r="G118" i="1"/>
  <c r="G116" i="1"/>
  <c r="G113" i="1"/>
  <c r="G111" i="1"/>
  <c r="G110" i="1" s="1"/>
  <c r="G108" i="1"/>
  <c r="G106" i="1"/>
  <c r="G103" i="1"/>
  <c r="G101" i="1"/>
  <c r="G99" i="1"/>
  <c r="G97" i="1"/>
  <c r="G95" i="1"/>
  <c r="G93" i="1"/>
  <c r="G91" i="1"/>
  <c r="G89" i="1"/>
  <c r="G85" i="1"/>
  <c r="G83" i="1"/>
  <c r="G80" i="1"/>
  <c r="G79" i="1" s="1"/>
  <c r="G76" i="1"/>
  <c r="G75" i="1" s="1"/>
  <c r="G73" i="1"/>
  <c r="G72" i="1" s="1"/>
  <c r="G68" i="1"/>
  <c r="G66" i="1" s="1"/>
  <c r="G65" i="1" s="1"/>
  <c r="G63" i="1"/>
  <c r="G62" i="1" s="1"/>
  <c r="G60" i="1"/>
  <c r="G59" i="1" s="1"/>
  <c r="G57" i="1"/>
  <c r="G55" i="1"/>
  <c r="G53" i="1"/>
  <c r="G51" i="1"/>
  <c r="G47" i="1"/>
  <c r="G46" i="1" s="1"/>
  <c r="G44" i="1"/>
  <c r="G42" i="1"/>
  <c r="G38" i="1"/>
  <c r="G36" i="1"/>
  <c r="G30" i="1"/>
  <c r="G29" i="1" s="1"/>
  <c r="G27" i="1"/>
  <c r="G25" i="1"/>
  <c r="G23" i="1"/>
  <c r="G21" i="1"/>
  <c r="G15" i="1"/>
  <c r="G14" i="1" s="1"/>
  <c r="F205" i="1"/>
  <c r="F204" i="1" l="1"/>
  <c r="L205" i="1"/>
  <c r="H204" i="1"/>
  <c r="G144" i="1"/>
  <c r="H82" i="1"/>
  <c r="H78" i="1" s="1"/>
  <c r="I12" i="1"/>
  <c r="H105" i="1"/>
  <c r="H115" i="1"/>
  <c r="H158" i="1"/>
  <c r="G115" i="1"/>
  <c r="H50" i="1"/>
  <c r="H49" i="1" s="1"/>
  <c r="H71" i="1"/>
  <c r="H41" i="1"/>
  <c r="H35" i="1" s="1"/>
  <c r="H20" i="1"/>
  <c r="H19" i="1" s="1"/>
  <c r="H88" i="1"/>
  <c r="H122" i="1"/>
  <c r="H128" i="1"/>
  <c r="H191" i="1"/>
  <c r="G105" i="1"/>
  <c r="G82" i="1"/>
  <c r="G78" i="1" s="1"/>
  <c r="G122" i="1"/>
  <c r="G158" i="1"/>
  <c r="G41" i="1"/>
  <c r="G35" i="1" s="1"/>
  <c r="G71" i="1"/>
  <c r="G50" i="1"/>
  <c r="G49" i="1" s="1"/>
  <c r="G20" i="1"/>
  <c r="G19" i="1" s="1"/>
  <c r="G88" i="1"/>
  <c r="G191" i="1"/>
  <c r="F183" i="1"/>
  <c r="L183" i="1" s="1"/>
  <c r="F181" i="1"/>
  <c r="L181" i="1" s="1"/>
  <c r="F145" i="1"/>
  <c r="L204" i="1" l="1"/>
  <c r="H87" i="1"/>
  <c r="H13" i="1" s="1"/>
  <c r="G127" i="1"/>
  <c r="G121" i="1" s="1"/>
  <c r="G87" i="1"/>
  <c r="G13" i="1" s="1"/>
  <c r="H127" i="1"/>
  <c r="F134" i="1"/>
  <c r="L134" i="1" s="1"/>
  <c r="F132" i="1"/>
  <c r="L132" i="1" s="1"/>
  <c r="H121" i="1" l="1"/>
  <c r="G120" i="1"/>
  <c r="H120" i="1" l="1"/>
  <c r="H12" i="1" s="1"/>
  <c r="G12" i="1"/>
  <c r="F195" i="1" l="1"/>
  <c r="F194" i="1" s="1"/>
  <c r="F192" i="1"/>
  <c r="F188" i="1"/>
  <c r="F187" i="1" s="1"/>
  <c r="F185" i="1"/>
  <c r="F179" i="1"/>
  <c r="F177" i="1"/>
  <c r="F175" i="1"/>
  <c r="F160" i="1"/>
  <c r="F159" i="1" s="1"/>
  <c r="F142" i="1"/>
  <c r="F139" i="1"/>
  <c r="F138" i="1" s="1"/>
  <c r="F136" i="1"/>
  <c r="F129" i="1"/>
  <c r="F128" i="1" s="1"/>
  <c r="F125" i="1"/>
  <c r="F123" i="1"/>
  <c r="F118" i="1"/>
  <c r="F116" i="1"/>
  <c r="F113" i="1"/>
  <c r="F111" i="1"/>
  <c r="F110" i="1" s="1"/>
  <c r="F108" i="1"/>
  <c r="F106" i="1"/>
  <c r="F103" i="1"/>
  <c r="F101" i="1"/>
  <c r="F99" i="1"/>
  <c r="F97" i="1"/>
  <c r="F95" i="1"/>
  <c r="F93" i="1"/>
  <c r="F91" i="1"/>
  <c r="F89" i="1"/>
  <c r="F85" i="1"/>
  <c r="F83" i="1"/>
  <c r="F80" i="1"/>
  <c r="F79" i="1" s="1"/>
  <c r="F76" i="1"/>
  <c r="F75" i="1" s="1"/>
  <c r="F73" i="1"/>
  <c r="F72" i="1" s="1"/>
  <c r="F68" i="1"/>
  <c r="F66" i="1" s="1"/>
  <c r="F65" i="1" s="1"/>
  <c r="F63" i="1"/>
  <c r="F62" i="1" s="1"/>
  <c r="F60" i="1"/>
  <c r="F59" i="1" s="1"/>
  <c r="F57" i="1"/>
  <c r="F55" i="1"/>
  <c r="F53" i="1"/>
  <c r="F51" i="1"/>
  <c r="F47" i="1"/>
  <c r="F46" i="1" s="1"/>
  <c r="F44" i="1"/>
  <c r="F42" i="1"/>
  <c r="F38" i="1"/>
  <c r="F36" i="1"/>
  <c r="F30" i="1"/>
  <c r="F29" i="1" s="1"/>
  <c r="F27" i="1"/>
  <c r="F25" i="1"/>
  <c r="F23" i="1"/>
  <c r="F21" i="1"/>
  <c r="F15" i="1"/>
  <c r="F14" i="1" s="1"/>
  <c r="E195" i="1"/>
  <c r="E194" i="1" s="1"/>
  <c r="E192" i="1"/>
  <c r="E188" i="1"/>
  <c r="E187" i="1" s="1"/>
  <c r="E185" i="1"/>
  <c r="E179" i="1"/>
  <c r="E177" i="1"/>
  <c r="E175" i="1"/>
  <c r="E160" i="1"/>
  <c r="E159" i="1" s="1"/>
  <c r="E145" i="1"/>
  <c r="E144" i="1" s="1"/>
  <c r="E142" i="1"/>
  <c r="E141" i="1" s="1"/>
  <c r="E139" i="1"/>
  <c r="E138" i="1" s="1"/>
  <c r="E136" i="1"/>
  <c r="E129" i="1"/>
  <c r="E128" i="1" s="1"/>
  <c r="E125" i="1"/>
  <c r="E123" i="1"/>
  <c r="E118" i="1"/>
  <c r="E116" i="1"/>
  <c r="E113" i="1"/>
  <c r="E111" i="1"/>
  <c r="E110" i="1" s="1"/>
  <c r="E108" i="1"/>
  <c r="E106" i="1"/>
  <c r="E103" i="1"/>
  <c r="E101" i="1"/>
  <c r="E99" i="1"/>
  <c r="E97" i="1"/>
  <c r="E95" i="1"/>
  <c r="E93" i="1"/>
  <c r="E91" i="1"/>
  <c r="E89" i="1"/>
  <c r="E85" i="1"/>
  <c r="E83" i="1"/>
  <c r="E80" i="1"/>
  <c r="E79" i="1" s="1"/>
  <c r="E76" i="1"/>
  <c r="E75" i="1" s="1"/>
  <c r="E73" i="1"/>
  <c r="E72" i="1" s="1"/>
  <c r="E68" i="1"/>
  <c r="E66" i="1" s="1"/>
  <c r="E65" i="1" s="1"/>
  <c r="E63" i="1"/>
  <c r="E62" i="1" s="1"/>
  <c r="E60" i="1"/>
  <c r="E59" i="1" s="1"/>
  <c r="E57" i="1"/>
  <c r="E55" i="1"/>
  <c r="E53" i="1"/>
  <c r="E51" i="1"/>
  <c r="E47" i="1"/>
  <c r="E46" i="1" s="1"/>
  <c r="E44" i="1"/>
  <c r="E42" i="1"/>
  <c r="E38" i="1"/>
  <c r="E36" i="1"/>
  <c r="E30" i="1"/>
  <c r="E29" i="1" s="1"/>
  <c r="E27" i="1"/>
  <c r="E25" i="1"/>
  <c r="E23" i="1"/>
  <c r="E21" i="1"/>
  <c r="E15" i="1"/>
  <c r="E14" i="1" s="1"/>
  <c r="D195" i="1"/>
  <c r="F105" i="1" l="1"/>
  <c r="E122" i="1"/>
  <c r="F158" i="1"/>
  <c r="E41" i="1"/>
  <c r="E35" i="1" s="1"/>
  <c r="E71" i="1"/>
  <c r="E115" i="1"/>
  <c r="F122" i="1"/>
  <c r="E82" i="1"/>
  <c r="E78" i="1" s="1"/>
  <c r="F41" i="1"/>
  <c r="F35" i="1" s="1"/>
  <c r="F82" i="1"/>
  <c r="F78" i="1" s="1"/>
  <c r="E105" i="1"/>
  <c r="F115" i="1"/>
  <c r="F20" i="1"/>
  <c r="F19" i="1" s="1"/>
  <c r="F50" i="1"/>
  <c r="F49" i="1" s="1"/>
  <c r="E20" i="1"/>
  <c r="E19" i="1" s="1"/>
  <c r="E50" i="1"/>
  <c r="E49" i="1" s="1"/>
  <c r="E88" i="1"/>
  <c r="F88" i="1"/>
  <c r="F141" i="1"/>
  <c r="F144" i="1"/>
  <c r="F71" i="1"/>
  <c r="F191" i="1"/>
  <c r="E127" i="1"/>
  <c r="E191" i="1"/>
  <c r="E158" i="1"/>
  <c r="D188" i="1"/>
  <c r="D187" i="1" s="1"/>
  <c r="D145" i="1"/>
  <c r="D144" i="1" s="1"/>
  <c r="D194" i="1"/>
  <c r="D192" i="1"/>
  <c r="D185" i="1"/>
  <c r="D179" i="1"/>
  <c r="D177" i="1"/>
  <c r="D175" i="1"/>
  <c r="D160" i="1"/>
  <c r="D159" i="1" s="1"/>
  <c r="D142" i="1"/>
  <c r="D141" i="1" s="1"/>
  <c r="D139" i="1"/>
  <c r="D138" i="1" s="1"/>
  <c r="D136" i="1"/>
  <c r="D129" i="1"/>
  <c r="D128" i="1" s="1"/>
  <c r="D125" i="1"/>
  <c r="D123" i="1"/>
  <c r="D118" i="1"/>
  <c r="D116" i="1"/>
  <c r="D113" i="1"/>
  <c r="D111" i="1"/>
  <c r="D110" i="1" s="1"/>
  <c r="D108" i="1"/>
  <c r="D106" i="1"/>
  <c r="D103" i="1"/>
  <c r="D101" i="1"/>
  <c r="D99" i="1"/>
  <c r="D97" i="1"/>
  <c r="D95" i="1"/>
  <c r="D93" i="1"/>
  <c r="D91" i="1"/>
  <c r="D89" i="1"/>
  <c r="D85" i="1"/>
  <c r="D83" i="1"/>
  <c r="D80" i="1"/>
  <c r="D79" i="1" s="1"/>
  <c r="D76" i="1"/>
  <c r="D75" i="1" s="1"/>
  <c r="D73" i="1"/>
  <c r="D72" i="1" s="1"/>
  <c r="D68" i="1"/>
  <c r="D66" i="1" s="1"/>
  <c r="D65" i="1" s="1"/>
  <c r="D63" i="1"/>
  <c r="D62" i="1" s="1"/>
  <c r="D60" i="1"/>
  <c r="D59" i="1" s="1"/>
  <c r="D57" i="1"/>
  <c r="D55" i="1"/>
  <c r="D53" i="1"/>
  <c r="D51" i="1"/>
  <c r="D47" i="1"/>
  <c r="D46" i="1" s="1"/>
  <c r="D44" i="1"/>
  <c r="D42" i="1"/>
  <c r="D38" i="1"/>
  <c r="D36" i="1"/>
  <c r="D30" i="1"/>
  <c r="D27" i="1"/>
  <c r="D25" i="1"/>
  <c r="D23" i="1"/>
  <c r="D21" i="1"/>
  <c r="D15" i="1"/>
  <c r="D14" i="1" s="1"/>
  <c r="C118" i="1"/>
  <c r="L118" i="1" l="1"/>
  <c r="F87" i="1"/>
  <c r="E87" i="1"/>
  <c r="E13" i="1" s="1"/>
  <c r="E121" i="1"/>
  <c r="E120" i="1" s="1"/>
  <c r="F13" i="1"/>
  <c r="F127" i="1"/>
  <c r="D191" i="1"/>
  <c r="D88" i="1"/>
  <c r="D115" i="1"/>
  <c r="D71" i="1"/>
  <c r="D41" i="1"/>
  <c r="D35" i="1" s="1"/>
  <c r="D158" i="1"/>
  <c r="D127" i="1"/>
  <c r="D122" i="1"/>
  <c r="D105" i="1"/>
  <c r="D82" i="1"/>
  <c r="D78" i="1" s="1"/>
  <c r="D50" i="1"/>
  <c r="D49" i="1" s="1"/>
  <c r="D29" i="1"/>
  <c r="D20" i="1"/>
  <c r="D19" i="1" s="1"/>
  <c r="E12" i="1" l="1"/>
  <c r="F121" i="1"/>
  <c r="F120" i="1" s="1"/>
  <c r="D87" i="1"/>
  <c r="D13" i="1" s="1"/>
  <c r="D121" i="1"/>
  <c r="D120" i="1" s="1"/>
  <c r="C116" i="1"/>
  <c r="L116" i="1" s="1"/>
  <c r="C160" i="1"/>
  <c r="L160" i="1" s="1"/>
  <c r="C188" i="1"/>
  <c r="L188" i="1" s="1"/>
  <c r="C195" i="1"/>
  <c r="L195" i="1" s="1"/>
  <c r="C192" i="1"/>
  <c r="L192" i="1" s="1"/>
  <c r="C139" i="1"/>
  <c r="L139" i="1" s="1"/>
  <c r="C142" i="1"/>
  <c r="L142" i="1" s="1"/>
  <c r="C115" i="1" l="1"/>
  <c r="L115" i="1" s="1"/>
  <c r="D12" i="1"/>
  <c r="F12" i="1" l="1"/>
  <c r="C125" i="1" l="1"/>
  <c r="L125" i="1" s="1"/>
  <c r="C97" i="1"/>
  <c r="L97" i="1" s="1"/>
  <c r="C89" i="1"/>
  <c r="L89" i="1" s="1"/>
  <c r="C101" i="1"/>
  <c r="L101" i="1" s="1"/>
  <c r="C103" i="1"/>
  <c r="L103" i="1" s="1"/>
  <c r="C106" i="1"/>
  <c r="L106" i="1" s="1"/>
  <c r="C108" i="1"/>
  <c r="L108" i="1" s="1"/>
  <c r="C111" i="1"/>
  <c r="L111" i="1" s="1"/>
  <c r="C113" i="1"/>
  <c r="L113" i="1" s="1"/>
  <c r="C99" i="1"/>
  <c r="L99" i="1" s="1"/>
  <c r="C95" i="1"/>
  <c r="L95" i="1" s="1"/>
  <c r="C93" i="1"/>
  <c r="L93" i="1" s="1"/>
  <c r="C91" i="1"/>
  <c r="L91" i="1" s="1"/>
  <c r="C80" i="1"/>
  <c r="L80" i="1" s="1"/>
  <c r="C110" i="1" l="1"/>
  <c r="L110" i="1" s="1"/>
  <c r="C105" i="1"/>
  <c r="L105" i="1" s="1"/>
  <c r="C88" i="1"/>
  <c r="L88" i="1" s="1"/>
  <c r="C21" i="1"/>
  <c r="L21" i="1" s="1"/>
  <c r="C87" i="1" l="1"/>
  <c r="L87" i="1" s="1"/>
  <c r="C15" i="1"/>
  <c r="L15" i="1" s="1"/>
  <c r="C63" i="1" l="1"/>
  <c r="L63" i="1" s="1"/>
  <c r="C62" i="1" l="1"/>
  <c r="L62" i="1" s="1"/>
  <c r="C136" i="1"/>
  <c r="L136" i="1" s="1"/>
  <c r="C141" i="1"/>
  <c r="L141" i="1" s="1"/>
  <c r="C145" i="1"/>
  <c r="L145" i="1" s="1"/>
  <c r="C68" i="1"/>
  <c r="L68" i="1" s="1"/>
  <c r="C23" i="1"/>
  <c r="L23" i="1" s="1"/>
  <c r="C25" i="1"/>
  <c r="L25" i="1" s="1"/>
  <c r="C27" i="1"/>
  <c r="L27" i="1" s="1"/>
  <c r="C30" i="1"/>
  <c r="L30" i="1" s="1"/>
  <c r="C32" i="1"/>
  <c r="L32" i="1" s="1"/>
  <c r="C36" i="1"/>
  <c r="L36" i="1" s="1"/>
  <c r="C38" i="1"/>
  <c r="L38" i="1" s="1"/>
  <c r="C42" i="1"/>
  <c r="L42" i="1" s="1"/>
  <c r="C44" i="1"/>
  <c r="L44" i="1" s="1"/>
  <c r="C47" i="1"/>
  <c r="L47" i="1" s="1"/>
  <c r="C51" i="1"/>
  <c r="L51" i="1" s="1"/>
  <c r="C53" i="1"/>
  <c r="L53" i="1" s="1"/>
  <c r="C55" i="1"/>
  <c r="L55" i="1" s="1"/>
  <c r="C57" i="1"/>
  <c r="L57" i="1" s="1"/>
  <c r="C60" i="1"/>
  <c r="L60" i="1" s="1"/>
  <c r="C73" i="1"/>
  <c r="L73" i="1" s="1"/>
  <c r="C76" i="1"/>
  <c r="L76" i="1" s="1"/>
  <c r="C79" i="1"/>
  <c r="L79" i="1" s="1"/>
  <c r="C83" i="1"/>
  <c r="L83" i="1" s="1"/>
  <c r="C85" i="1"/>
  <c r="L85" i="1" s="1"/>
  <c r="C123" i="1"/>
  <c r="L123" i="1" s="1"/>
  <c r="C129" i="1"/>
  <c r="L129" i="1" s="1"/>
  <c r="C175" i="1"/>
  <c r="L175" i="1" s="1"/>
  <c r="C177" i="1"/>
  <c r="L177" i="1" s="1"/>
  <c r="C179" i="1"/>
  <c r="L179" i="1" s="1"/>
  <c r="C185" i="1"/>
  <c r="L185" i="1" s="1"/>
  <c r="C122" i="1" l="1"/>
  <c r="L122" i="1" s="1"/>
  <c r="C144" i="1"/>
  <c r="L144" i="1" s="1"/>
  <c r="C14" i="1"/>
  <c r="L14" i="1" s="1"/>
  <c r="C128" i="1"/>
  <c r="L128" i="1" s="1"/>
  <c r="C82" i="1"/>
  <c r="L82" i="1" s="1"/>
  <c r="C187" i="1"/>
  <c r="L187" i="1" s="1"/>
  <c r="C159" i="1"/>
  <c r="L159" i="1" s="1"/>
  <c r="C72" i="1"/>
  <c r="L72" i="1" s="1"/>
  <c r="C41" i="1"/>
  <c r="L41" i="1" s="1"/>
  <c r="C75" i="1"/>
  <c r="L75" i="1" s="1"/>
  <c r="C46" i="1"/>
  <c r="L46" i="1" s="1"/>
  <c r="C66" i="1"/>
  <c r="L66" i="1" s="1"/>
  <c r="C138" i="1"/>
  <c r="L138" i="1" s="1"/>
  <c r="C59" i="1"/>
  <c r="L59" i="1" s="1"/>
  <c r="C194" i="1"/>
  <c r="L194" i="1" s="1"/>
  <c r="C29" i="1"/>
  <c r="L29" i="1" s="1"/>
  <c r="C50" i="1"/>
  <c r="L50" i="1" s="1"/>
  <c r="C20" i="1"/>
  <c r="L20" i="1" s="1"/>
  <c r="C191" i="1" l="1"/>
  <c r="L191" i="1" s="1"/>
  <c r="C49" i="1"/>
  <c r="L49" i="1" s="1"/>
  <c r="C127" i="1"/>
  <c r="L127" i="1" s="1"/>
  <c r="C158" i="1"/>
  <c r="L158" i="1" s="1"/>
  <c r="C78" i="1"/>
  <c r="L78" i="1" s="1"/>
  <c r="C19" i="1"/>
  <c r="L19" i="1" s="1"/>
  <c r="C65" i="1"/>
  <c r="L65" i="1" s="1"/>
  <c r="C71" i="1"/>
  <c r="L71" i="1" s="1"/>
  <c r="C35" i="1"/>
  <c r="L35" i="1" s="1"/>
  <c r="C13" i="1" l="1"/>
  <c r="L13" i="1" s="1"/>
  <c r="C121" i="1"/>
  <c r="L121" i="1" s="1"/>
  <c r="C120" i="1" l="1"/>
  <c r="L120" i="1" s="1"/>
  <c r="C12" i="1" l="1"/>
  <c r="L12" i="1" s="1"/>
</calcChain>
</file>

<file path=xl/sharedStrings.xml><?xml version="1.0" encoding="utf-8"?>
<sst xmlns="http://schemas.openxmlformats.org/spreadsheetml/2006/main" count="380" uniqueCount="374">
  <si>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</si>
  <si>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</si>
  <si>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</si>
  <si>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</si>
  <si>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</si>
  <si>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</si>
  <si>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</si>
  <si>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</si>
  <si>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</si>
  <si>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</si>
  <si>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</si>
  <si>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</si>
  <si>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</si>
  <si>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</si>
  <si>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</si>
  <si>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</si>
  <si>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</si>
  <si>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</si>
  <si>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</si>
  <si>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</si>
  <si>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</si>
  <si>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</si>
  <si>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</si>
  <si>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</si>
  <si>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</si>
  <si>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</si>
  <si>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</si>
  <si>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</si>
  <si>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</si>
  <si>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</si>
  <si>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</si>
  <si>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</si>
  <si>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</si>
  <si>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</si>
  <si>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</si>
  <si>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</si>
  <si>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</si>
  <si>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</si>
  <si>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</si>
  <si>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</si>
  <si>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</si>
  <si>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</si>
  <si>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</si>
  <si>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</si>
  <si>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</si>
  <si>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</si>
  <si>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</si>
  <si>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</si>
  <si>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</si>
  <si>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</si>
  <si>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</si>
  <si>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</si>
  <si>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</si>
  <si>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</si>
  <si>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</si>
  <si>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</si>
  <si>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</si>
  <si>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</si>
  <si>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</si>
  <si>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</si>
  <si>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</si>
  <si>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</si>
  <si>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</si>
  <si>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</si>
  <si>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</si>
  <si>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</si>
  <si>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</si>
  <si>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</si>
  <si>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</si>
  <si>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</si>
  <si>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</si>
  <si>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</si>
  <si>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</si>
  <si>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</si>
  <si>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</si>
  <si>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</si>
  <si>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</si>
  <si>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</si>
  <si>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</si>
  <si>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</si>
  <si>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</si>
  <si>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</si>
  <si>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</si>
  <si>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</si>
  <si>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</si>
  <si>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</si>
  <si>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</si>
  <si>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</si>
  <si>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</si>
  <si>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</si>
  <si>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</si>
  <si>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</si>
  <si>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</si>
  <si>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</si>
  <si>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</si>
  <si>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</si>
  <si>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</si>
  <si>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</si>
  <si>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</si>
  <si>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</si>
  <si>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</si>
  <si>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</si>
  <si>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</si>
  <si>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</si>
  <si>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</si>
  <si>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</si>
  <si>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</si>
  <si>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</si>
  <si>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</si>
  <si>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</si>
  <si>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</si>
  <si>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</si>
  <si>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</si>
  <si>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</si>
  <si>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</si>
  <si>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</si>
  <si>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</si>
  <si>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</si>
  <si>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</si>
  <si>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</si>
  <si>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</si>
  <si>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</si>
  <si>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</si>
  <si>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</si>
  <si>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</si>
  <si>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</si>
  <si>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</si>
  <si>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</si>
  <si>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</si>
  <si>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</si>
  <si>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</si>
  <si>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</si>
  <si>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</si>
  <si>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</si>
  <si>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</si>
  <si>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</si>
  <si>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</si>
  <si>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</si>
  <si>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</si>
  <si>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</si>
  <si>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</si>
  <si>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</si>
  <si>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</si>
  <si>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</si>
  <si>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</si>
  <si>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</si>
  <si>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</si>
  <si>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</si>
  <si>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</si>
  <si>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</si>
  <si>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</si>
  <si>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</si>
  <si>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</si>
  <si>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</si>
  <si>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</si>
  <si>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</si>
  <si>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</si>
  <si>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</si>
  <si>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</si>
  <si>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</si>
  <si>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</si>
  <si>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</si>
  <si>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</si>
  <si>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</si>
  <si>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</si>
  <si>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</si>
  <si>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</si>
  <si>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</si>
  <si>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</si>
  <si>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</si>
  <si>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</si>
  <si>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</si>
  <si>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</si>
  <si>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</si>
  <si>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</si>
  <si>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</si>
  <si>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</si>
  <si>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</si>
  <si>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</si>
  <si>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</si>
  <si>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</si>
  <si>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</si>
  <si>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</si>
  <si>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</si>
  <si>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</si>
  <si>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</si>
  <si>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</si>
  <si>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</si>
  <si>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</si>
  <si>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</si>
  <si>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</si>
  <si>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</si>
  <si>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</si>
  <si>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</si>
  <si>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</si>
  <si>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</si>
  <si>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</si>
  <si>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</si>
  <si>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</si>
  <si>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</si>
  <si>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</si>
  <si>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</si>
  <si>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</si>
  <si>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</si>
  <si>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</si>
  <si>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</si>
  <si>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</si>
  <si>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</si>
  <si>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</si>
  <si>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</si>
  <si>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</si>
  <si>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</si>
  <si>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</si>
  <si>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</si>
  <si>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</si>
  <si>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</si>
  <si>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</si>
  <si>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</si>
  <si>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</si>
  <si>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</si>
  <si>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</si>
  <si>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</si>
  <si>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</si>
  <si>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</si>
  <si>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</si>
  <si>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</si>
  <si>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</si>
  <si>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</si>
  <si>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</si>
  <si>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</si>
  <si>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</si>
  <si>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</si>
  <si>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</si>
  <si>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</si>
  <si>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</si>
  <si>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</si>
  <si>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</si>
  <si>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</si>
  <si>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</si>
  <si>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</si>
  <si>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</si>
  <si>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</si>
  <si>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</si>
  <si>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</si>
  <si>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</si>
  <si>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</si>
  <si>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</si>
  <si>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</si>
  <si>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</si>
  <si>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</si>
  <si>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</si>
  <si>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</si>
  <si>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</si>
  <si>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</si>
  <si>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</si>
  <si>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</si>
  <si>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</si>
  <si>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</si>
  <si>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</si>
  <si>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</si>
  <si>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</si>
  <si>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</si>
  <si>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</si>
  <si>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</si>
  <si>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</si>
  <si>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</si>
  <si>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</si>
  <si>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</si>
  <si>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</si>
  <si>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</si>
  <si>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</si>
  <si>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</si>
  <si>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</si>
  <si>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</si>
  <si>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</si>
  <si>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</si>
  <si>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</si>
  <si>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000 1 17 05 040 14 0000 180 </t>
  </si>
  <si>
    <t>Прочие неналоговые доходы бюджетов муниципальных округов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</si>
  <si>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</si>
  <si>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</si>
  <si>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</si>
  <si>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</si>
  <si>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</si>
  <si>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</si>
  <si>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</si>
  <si>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</si>
  <si>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</si>
  <si>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</si>
  <si>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000 2 02 27 576 14 0000 150 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</si>
  <si>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</si>
  <si>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</si>
  <si>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</si>
  <si>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</si>
  <si>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</si>
  <si>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</si>
  <si>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</si>
  <si>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</si>
  <si>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</si>
  <si>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</si>
  <si>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</si>
  <si>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</si>
  <si>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</si>
  <si>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</si>
  <si>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</si>
  <si>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</si>
  <si>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</si>
  <si>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</si>
  <si>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</si>
  <si>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</si>
  <si>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</si>
  <si>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</si>
  <si>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</si>
  <si>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</si>
  <si>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</si>
  <si>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</si>
  <si>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Инициативные платежи</t>
  </si>
  <si>
    <t xml:space="preserve">000 1 17 15 000 00 0000 150 </t>
  </si>
  <si>
    <t>Инициативные платежи, зачисляемые в бюджеты муниципальных округов</t>
  </si>
  <si>
    <t xml:space="preserve">000 1 17 15 020 14 0000 150 </t>
  </si>
  <si>
    <t>Изменения по отдельным строкам доходов бюджета Уинского муниципального округа на 2021 год</t>
  </si>
  <si>
    <t>Изменения 25.02.2021</t>
  </si>
  <si>
    <t>Первоначальный бюджет</t>
  </si>
  <si>
    <t>Субсидии на софинансирование проектов инициативного бюджетирования</t>
  </si>
  <si>
    <t>Иные межбюджетные трансферты на организацию занятий физической культурой в образовательных организациях</t>
  </si>
  <si>
    <t>Субсидии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</si>
  <si>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</si>
  <si>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межбюджетные трансферты на обеспечение жильем молодых семей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</si>
  <si>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</si>
  <si>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</si>
  <si>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</si>
  <si>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</si>
  <si>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Изменения 25.03.2021</t>
  </si>
  <si>
    <t>5</t>
  </si>
  <si>
    <t>Изменения 22.04.2021</t>
  </si>
  <si>
    <t>Субсидии на приведение в нормативное состояние помещений, приобретение и установку модульных конструкций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</si>
  <si>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</si>
  <si>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 xml:space="preserve">000 2 02 25 467 14 0000 150 </t>
  </si>
  <si>
    <t xml:space="preserve">000 2 02 25 467 00 0000 150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</si>
  <si>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</si>
  <si>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</si>
  <si>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000 2 02 25 519 00 0000 150 </t>
  </si>
  <si>
    <t xml:space="preserve">000 2 02 25 519 14 0000 150 </t>
  </si>
  <si>
    <t>Субсидии бюджетам муниципальных округов на поддержку отрасли культуры</t>
  </si>
  <si>
    <t>Субсидии бюджетам на поддержку отрасли культуры</t>
  </si>
  <si>
    <t xml:space="preserve">000 2 02 35 134 14 0000 150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</si>
  <si>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</si>
  <si>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</si>
  <si>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000 2 02 35 134 00 0000 150 </t>
  </si>
  <si>
    <t xml:space="preserve">000 2 02 35 469 00 0000 150 </t>
  </si>
  <si>
    <t xml:space="preserve">000 2 02 35 469 14 0000 150 </t>
  </si>
  <si>
    <t>Субвенции бюджетам на проведение Всероссийской переписи населения 2020 года</t>
  </si>
  <si>
    <t>Субвенции бюджетам муниципальных округов на проведение Всероссийской переписи населения 2020 года</t>
  </si>
  <si>
    <t xml:space="preserve">000 2 07 00 000 00 0000 000 </t>
  </si>
  <si>
    <t>ПРОЧИЕ БЕЗВОЗМЕЗДНЫЕ ПОСТУПЛЕНИЯ</t>
  </si>
  <si>
    <t xml:space="preserve">000 2 07 04 000 14 0000 150 </t>
  </si>
  <si>
    <t xml:space="preserve">000 2 07 04 020 14 0000 150 </t>
  </si>
  <si>
    <t>Прочие безвозмездные поступления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</si>
  <si>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</si>
  <si>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Изменения 27.05.2021</t>
  </si>
  <si>
    <t>6</t>
  </si>
  <si>
    <t>Иные межбюджетные трансферты на ввод в эксплуатацию модульных зданий</t>
  </si>
  <si>
    <t>Субсидии на ремонт окон здания МКУК "Уинский народный краеведческий музей им. М.Е. Игошева"</t>
  </si>
  <si>
    <t>Изменения 30.06.2021</t>
  </si>
  <si>
    <t>Субсидии на улучшение качества систем теплоснабжения на территориях муниципальных образований Пермского края</t>
  </si>
  <si>
    <t xml:space="preserve">000 2 07 04 050 14 0000 150 </t>
  </si>
  <si>
    <t>Изменения 02.08.2021</t>
  </si>
  <si>
    <t>Иные межбюджетные трансферты на призовые выплаты главе муниципального образования по достижению наиболее результативных значений показателей управленческой деятельности</t>
  </si>
  <si>
    <t>Изменения 23.09.2021</t>
  </si>
  <si>
    <t>7</t>
  </si>
  <si>
    <t>Субсидии на ремонт потолка здания МКОУ ДО "Уинская детско-юношеская спортивная школа единоборств "ЮНИКС"</t>
  </si>
  <si>
    <t>Изменения 25.11.2021</t>
  </si>
  <si>
    <t>8</t>
  </si>
  <si>
    <t>от 25 ноября 2021 г. №  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</si>
</sst>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5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4" fontId="10" fillId="0" borderId="2" xfId="0" applyNumberFormat="1" applyFont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7"/>
  <sheetViews>
    <sheetView tabSelected="1" workbookViewId="0">
      <selection activeCell="B4" sqref="B4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22" style="4" hidden="1" customWidth="1"/>
    <col min="4" max="4" width="18" style="4" hidden="1" customWidth="1"/>
    <col min="5" max="5" width="16.44140625" style="4" hidden="1" customWidth="1"/>
    <col min="6" max="6" width="17.33203125" style="4" hidden="1" customWidth="1"/>
    <col min="7" max="7" width="16.44140625" style="4" hidden="1" customWidth="1"/>
    <col min="8" max="8" width="18.88671875" style="4" hidden="1" customWidth="1"/>
    <col min="9" max="9" width="15.109375" style="4" hidden="1" customWidth="1"/>
    <col min="10" max="11" width="16.44140625" style="4" hidden="1" customWidth="1"/>
    <col min="12" max="12" width="41.33203125" style="4" bestFit="1" customWidth="1"/>
    <col min="13" max="16384" width="9.109375" style="4"/>
  </cols>
  <sheetData>
    <row r="1" spans="1:12" ht="18" customHeight="1" x14ac:dyDescent="0.35">
      <c r="C1" s="10"/>
      <c r="L1" s="10" t="s">
        <v>179</v>
      </c>
    </row>
    <row r="2" spans="1:12" ht="18" customHeight="1" x14ac:dyDescent="0.35">
      <c r="C2" s="10"/>
      <c r="L2" s="10" t="s">
        <v>180</v>
      </c>
    </row>
    <row r="3" spans="1:12" ht="18" customHeight="1" x14ac:dyDescent="0.35">
      <c r="C3" s="10"/>
      <c r="L3" s="10" t="s">
        <v>181</v>
      </c>
    </row>
    <row r="4" spans="1:12" ht="18" customHeight="1" x14ac:dyDescent="0.35">
      <c r="C4" s="10"/>
      <c r="L4" s="10" t="s">
        <v>373</v>
      </c>
    </row>
    <row r="5" spans="1:12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0" customHeight="1" x14ac:dyDescent="0.35">
      <c r="A6" s="35" t="s">
        <v>320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8" spans="1:12" ht="15" customHeight="1" x14ac:dyDescent="0.35">
      <c r="A8" s="39" t="s">
        <v>145</v>
      </c>
      <c r="B8" s="39" t="s">
        <v>315</v>
      </c>
      <c r="C8" s="36" t="s">
        <v>322</v>
      </c>
      <c r="D8" s="36" t="s">
        <v>321</v>
      </c>
      <c r="E8" s="36" t="s">
        <v>332</v>
      </c>
      <c r="F8" s="36" t="s">
        <v>334</v>
      </c>
      <c r="G8" s="36" t="s">
        <v>359</v>
      </c>
      <c r="H8" s="36" t="s">
        <v>363</v>
      </c>
      <c r="I8" s="36" t="s">
        <v>366</v>
      </c>
      <c r="J8" s="36" t="s">
        <v>368</v>
      </c>
      <c r="K8" s="36" t="s">
        <v>371</v>
      </c>
      <c r="L8" s="36" t="s">
        <v>182</v>
      </c>
    </row>
    <row r="9" spans="1:12" ht="15" customHeight="1" x14ac:dyDescent="0.35">
      <c r="A9" s="39"/>
      <c r="B9" s="39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24.75" customHeight="1" x14ac:dyDescent="0.35">
      <c r="A10" s="39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8.45" customHeight="1" x14ac:dyDescent="0.35">
      <c r="A11" s="1" t="s">
        <v>0</v>
      </c>
      <c r="B11" s="1" t="s">
        <v>1</v>
      </c>
      <c r="C11" s="1" t="s">
        <v>2</v>
      </c>
      <c r="D11" s="1" t="s">
        <v>250</v>
      </c>
      <c r="E11" s="1" t="s">
        <v>333</v>
      </c>
      <c r="F11" s="1" t="s">
        <v>333</v>
      </c>
      <c r="G11" s="1" t="s">
        <v>360</v>
      </c>
      <c r="H11" s="1" t="s">
        <v>360</v>
      </c>
      <c r="I11" s="1" t="s">
        <v>360</v>
      </c>
      <c r="J11" s="1" t="s">
        <v>369</v>
      </c>
      <c r="K11" s="1" t="s">
        <v>372</v>
      </c>
      <c r="L11" s="1" t="s">
        <v>2</v>
      </c>
    </row>
    <row r="12" spans="1:12" s="2" customFormat="1" ht="31.5" customHeight="1" x14ac:dyDescent="0.35">
      <c r="A12" s="5"/>
      <c r="B12" s="6" t="s">
        <v>3</v>
      </c>
      <c r="C12" s="11">
        <f t="shared" ref="C12:H12" si="0">C13+C120</f>
        <v>550448252.78999996</v>
      </c>
      <c r="D12" s="11">
        <f t="shared" si="0"/>
        <v>14932479.699999999</v>
      </c>
      <c r="E12" s="11">
        <f t="shared" si="0"/>
        <v>1706434.59</v>
      </c>
      <c r="F12" s="11">
        <f t="shared" si="0"/>
        <v>-1616444.3099999994</v>
      </c>
      <c r="G12" s="11">
        <f t="shared" si="0"/>
        <v>1858785.75</v>
      </c>
      <c r="H12" s="11">
        <f t="shared" si="0"/>
        <v>-91163268.650000006</v>
      </c>
      <c r="I12" s="11">
        <f t="shared" ref="I12:J12" si="1">I13+I120</f>
        <v>55000</v>
      </c>
      <c r="J12" s="11">
        <f t="shared" si="1"/>
        <v>6175625</v>
      </c>
      <c r="K12" s="11">
        <f t="shared" ref="K12" si="2">K13+K120</f>
        <v>2635366.71</v>
      </c>
      <c r="L12" s="11">
        <f>C12+D12+E12+F12+G12+H12+I12+J12+K12</f>
        <v>485032231.5800001</v>
      </c>
    </row>
    <row r="13" spans="1:12" ht="31.5" customHeight="1" x14ac:dyDescent="0.35">
      <c r="A13" s="5" t="s">
        <v>4</v>
      </c>
      <c r="B13" s="6" t="s">
        <v>5</v>
      </c>
      <c r="C13" s="11">
        <f t="shared" ref="C13:H13" si="3">C14+C19+C29+C35+C46+C49+C65+C71+C78+C87+C115</f>
        <v>77075919.090000004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77096.44</v>
      </c>
      <c r="I13" s="11">
        <f t="shared" ref="I13:J13" si="4">I14+I19+I29+I35+I46+I49+I65+I71+I78+I87+I115</f>
        <v>0</v>
      </c>
      <c r="J13" s="11">
        <f t="shared" si="4"/>
        <v>0</v>
      </c>
      <c r="K13" s="11">
        <f t="shared" ref="K13" si="5">K14+K19+K29+K35+K46+K49+K65+K71+K78+K87+K115</f>
        <v>-958585.29</v>
      </c>
      <c r="L13" s="11">
        <f t="shared" ref="L13:L76" si="6">C13+D13+E13+F13+G13+H13+I13+J13+K13</f>
        <v>76194430.239999995</v>
      </c>
    </row>
    <row r="14" spans="1:12" ht="30.75" hidden="1" customHeight="1" x14ac:dyDescent="0.35">
      <c r="A14" s="5" t="s">
        <v>6</v>
      </c>
      <c r="B14" s="6" t="s">
        <v>7</v>
      </c>
      <c r="C14" s="11">
        <f t="shared" ref="C14:K14" si="7">C15</f>
        <v>20404000</v>
      </c>
      <c r="D14" s="11">
        <f t="shared" si="7"/>
        <v>0</v>
      </c>
      <c r="E14" s="11">
        <f t="shared" si="7"/>
        <v>0</v>
      </c>
      <c r="F14" s="11">
        <f t="shared" si="7"/>
        <v>0</v>
      </c>
      <c r="G14" s="11">
        <f t="shared" si="7"/>
        <v>0</v>
      </c>
      <c r="H14" s="11">
        <f t="shared" si="7"/>
        <v>0</v>
      </c>
      <c r="I14" s="11">
        <f t="shared" si="7"/>
        <v>0</v>
      </c>
      <c r="J14" s="11">
        <f t="shared" si="7"/>
        <v>0</v>
      </c>
      <c r="K14" s="11">
        <f t="shared" si="7"/>
        <v>0</v>
      </c>
      <c r="L14" s="11">
        <f t="shared" si="6"/>
        <v>20404000</v>
      </c>
    </row>
    <row r="15" spans="1:12" ht="27.75" hidden="1" customHeight="1" x14ac:dyDescent="0.35">
      <c r="A15" s="7" t="s">
        <v>8</v>
      </c>
      <c r="B15" s="8" t="s">
        <v>9</v>
      </c>
      <c r="C15" s="12">
        <f t="shared" ref="C15:H15" si="8">C16+C18+C17</f>
        <v>20404000</v>
      </c>
      <c r="D15" s="12">
        <f t="shared" si="8"/>
        <v>0</v>
      </c>
      <c r="E15" s="12">
        <f t="shared" si="8"/>
        <v>0</v>
      </c>
      <c r="F15" s="12">
        <f t="shared" si="8"/>
        <v>0</v>
      </c>
      <c r="G15" s="12">
        <f t="shared" si="8"/>
        <v>0</v>
      </c>
      <c r="H15" s="12">
        <f t="shared" si="8"/>
        <v>0</v>
      </c>
      <c r="I15" s="12">
        <f t="shared" ref="I15:J15" si="9">I16+I18+I17</f>
        <v>0</v>
      </c>
      <c r="J15" s="12">
        <f t="shared" si="9"/>
        <v>0</v>
      </c>
      <c r="K15" s="12">
        <f t="shared" ref="K15" si="10">K16+K18+K17</f>
        <v>0</v>
      </c>
      <c r="L15" s="12">
        <f t="shared" si="6"/>
        <v>20404000</v>
      </c>
    </row>
    <row r="16" spans="1:12" ht="72" hidden="1" x14ac:dyDescent="0.35">
      <c r="A16" s="7" t="s">
        <v>10</v>
      </c>
      <c r="B16" s="8" t="s">
        <v>11</v>
      </c>
      <c r="C16" s="12">
        <v>20261000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6"/>
        <v>20261000</v>
      </c>
    </row>
    <row r="17" spans="1:12" ht="108" hidden="1" x14ac:dyDescent="0.35">
      <c r="A17" s="7" t="s">
        <v>183</v>
      </c>
      <c r="B17" s="8" t="s">
        <v>184</v>
      </c>
      <c r="C17" s="12">
        <v>20000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6"/>
        <v>20000</v>
      </c>
    </row>
    <row r="18" spans="1:12" ht="36" hidden="1" x14ac:dyDescent="0.35">
      <c r="A18" s="7" t="s">
        <v>12</v>
      </c>
      <c r="B18" s="8" t="s">
        <v>13</v>
      </c>
      <c r="C18" s="12">
        <v>123000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6"/>
        <v>123000</v>
      </c>
    </row>
    <row r="19" spans="1:12" ht="34.799999999999997" hidden="1" x14ac:dyDescent="0.35">
      <c r="A19" s="5" t="s">
        <v>14</v>
      </c>
      <c r="B19" s="6" t="s">
        <v>15</v>
      </c>
      <c r="C19" s="11">
        <f t="shared" ref="C19:K19" si="11">C20</f>
        <v>7926000</v>
      </c>
      <c r="D19" s="11">
        <f t="shared" si="11"/>
        <v>0</v>
      </c>
      <c r="E19" s="11">
        <f t="shared" si="11"/>
        <v>0</v>
      </c>
      <c r="F19" s="11">
        <f t="shared" si="11"/>
        <v>0</v>
      </c>
      <c r="G19" s="11">
        <f t="shared" si="11"/>
        <v>0</v>
      </c>
      <c r="H19" s="11">
        <f t="shared" si="11"/>
        <v>0</v>
      </c>
      <c r="I19" s="11">
        <f t="shared" si="11"/>
        <v>0</v>
      </c>
      <c r="J19" s="11">
        <f t="shared" si="11"/>
        <v>0</v>
      </c>
      <c r="K19" s="11">
        <f t="shared" si="11"/>
        <v>0</v>
      </c>
      <c r="L19" s="11">
        <f t="shared" si="6"/>
        <v>7926000</v>
      </c>
    </row>
    <row r="20" spans="1:12" ht="36" hidden="1" x14ac:dyDescent="0.35">
      <c r="A20" s="7" t="s">
        <v>16</v>
      </c>
      <c r="B20" s="8" t="s">
        <v>17</v>
      </c>
      <c r="C20" s="12">
        <f t="shared" ref="C20" si="12">C21+C23+C25+C27</f>
        <v>7926000</v>
      </c>
      <c r="D20" s="12">
        <f t="shared" ref="D20:E20" si="13">D21+D23+D25+D27</f>
        <v>0</v>
      </c>
      <c r="E20" s="12">
        <f t="shared" si="13"/>
        <v>0</v>
      </c>
      <c r="F20" s="12">
        <f t="shared" ref="F20:G20" si="14">F21+F23+F25+F27</f>
        <v>0</v>
      </c>
      <c r="G20" s="12">
        <f t="shared" si="14"/>
        <v>0</v>
      </c>
      <c r="H20" s="12">
        <f t="shared" ref="H20:I20" si="15">H21+H23+H25+H27</f>
        <v>0</v>
      </c>
      <c r="I20" s="12">
        <f t="shared" si="15"/>
        <v>0</v>
      </c>
      <c r="J20" s="12">
        <f t="shared" ref="J20:K20" si="16">J21+J23+J25+J27</f>
        <v>0</v>
      </c>
      <c r="K20" s="12">
        <f t="shared" si="16"/>
        <v>0</v>
      </c>
      <c r="L20" s="12">
        <f t="shared" si="6"/>
        <v>7926000</v>
      </c>
    </row>
    <row r="21" spans="1:12" ht="72" hidden="1" x14ac:dyDescent="0.35">
      <c r="A21" s="7" t="s">
        <v>18</v>
      </c>
      <c r="B21" s="8" t="s">
        <v>19</v>
      </c>
      <c r="C21" s="12">
        <f t="shared" ref="C21:K21" si="17">C22</f>
        <v>3714000</v>
      </c>
      <c r="D21" s="12">
        <f t="shared" si="17"/>
        <v>0</v>
      </c>
      <c r="E21" s="12">
        <f t="shared" si="17"/>
        <v>0</v>
      </c>
      <c r="F21" s="12">
        <f t="shared" si="17"/>
        <v>0</v>
      </c>
      <c r="G21" s="12">
        <f t="shared" si="17"/>
        <v>0</v>
      </c>
      <c r="H21" s="12">
        <f t="shared" si="17"/>
        <v>0</v>
      </c>
      <c r="I21" s="12">
        <f t="shared" si="17"/>
        <v>0</v>
      </c>
      <c r="J21" s="12">
        <f t="shared" si="17"/>
        <v>0</v>
      </c>
      <c r="K21" s="12">
        <f t="shared" si="17"/>
        <v>0</v>
      </c>
      <c r="L21" s="12">
        <f t="shared" si="6"/>
        <v>3714000</v>
      </c>
    </row>
    <row r="22" spans="1:12" ht="108" hidden="1" x14ac:dyDescent="0.35">
      <c r="A22" s="7" t="s">
        <v>20</v>
      </c>
      <c r="B22" s="8" t="s">
        <v>21</v>
      </c>
      <c r="C22" s="12">
        <v>3714000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6"/>
        <v>3714000</v>
      </c>
    </row>
    <row r="23" spans="1:12" ht="72" hidden="1" x14ac:dyDescent="0.35">
      <c r="A23" s="7" t="s">
        <v>22</v>
      </c>
      <c r="B23" s="8" t="s">
        <v>23</v>
      </c>
      <c r="C23" s="12">
        <f t="shared" ref="C23:K23" si="18">C24</f>
        <v>25000</v>
      </c>
      <c r="D23" s="12">
        <f t="shared" si="18"/>
        <v>0</v>
      </c>
      <c r="E23" s="12">
        <f t="shared" si="18"/>
        <v>0</v>
      </c>
      <c r="F23" s="12">
        <f t="shared" si="18"/>
        <v>0</v>
      </c>
      <c r="G23" s="12">
        <f t="shared" si="18"/>
        <v>0</v>
      </c>
      <c r="H23" s="12">
        <f t="shared" si="18"/>
        <v>0</v>
      </c>
      <c r="I23" s="12">
        <f t="shared" si="18"/>
        <v>0</v>
      </c>
      <c r="J23" s="12">
        <f t="shared" si="18"/>
        <v>0</v>
      </c>
      <c r="K23" s="12">
        <f t="shared" si="18"/>
        <v>0</v>
      </c>
      <c r="L23" s="12">
        <f t="shared" si="6"/>
        <v>25000</v>
      </c>
    </row>
    <row r="24" spans="1:12" ht="108" hidden="1" x14ac:dyDescent="0.35">
      <c r="A24" s="7" t="s">
        <v>24</v>
      </c>
      <c r="B24" s="8" t="s">
        <v>25</v>
      </c>
      <c r="C24" s="12">
        <v>25000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f t="shared" si="6"/>
        <v>25000</v>
      </c>
    </row>
    <row r="25" spans="1:12" ht="72" hidden="1" x14ac:dyDescent="0.35">
      <c r="A25" s="7" t="s">
        <v>26</v>
      </c>
      <c r="B25" s="8" t="s">
        <v>27</v>
      </c>
      <c r="C25" s="12">
        <f t="shared" ref="C25:K25" si="19">C26</f>
        <v>4915000</v>
      </c>
      <c r="D25" s="12">
        <f t="shared" si="19"/>
        <v>0</v>
      </c>
      <c r="E25" s="12">
        <f t="shared" si="19"/>
        <v>0</v>
      </c>
      <c r="F25" s="12">
        <f t="shared" si="19"/>
        <v>0</v>
      </c>
      <c r="G25" s="12">
        <f t="shared" si="19"/>
        <v>0</v>
      </c>
      <c r="H25" s="12">
        <f t="shared" si="19"/>
        <v>0</v>
      </c>
      <c r="I25" s="12">
        <f t="shared" si="19"/>
        <v>0</v>
      </c>
      <c r="J25" s="12">
        <f t="shared" si="19"/>
        <v>0</v>
      </c>
      <c r="K25" s="12">
        <f t="shared" si="19"/>
        <v>0</v>
      </c>
      <c r="L25" s="12">
        <f t="shared" si="6"/>
        <v>4915000</v>
      </c>
    </row>
    <row r="26" spans="1:12" ht="108" hidden="1" x14ac:dyDescent="0.35">
      <c r="A26" s="7" t="s">
        <v>28</v>
      </c>
      <c r="B26" s="8" t="s">
        <v>29</v>
      </c>
      <c r="C26" s="12">
        <v>4915000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f t="shared" si="6"/>
        <v>4915000</v>
      </c>
    </row>
    <row r="27" spans="1:12" ht="72" hidden="1" x14ac:dyDescent="0.35">
      <c r="A27" s="7" t="s">
        <v>30</v>
      </c>
      <c r="B27" s="8" t="s">
        <v>31</v>
      </c>
      <c r="C27" s="12">
        <f t="shared" ref="C27:K27" si="20">C28</f>
        <v>-728000</v>
      </c>
      <c r="D27" s="12">
        <f t="shared" si="20"/>
        <v>0</v>
      </c>
      <c r="E27" s="12">
        <f t="shared" si="20"/>
        <v>0</v>
      </c>
      <c r="F27" s="12">
        <f t="shared" si="20"/>
        <v>0</v>
      </c>
      <c r="G27" s="12">
        <f t="shared" si="20"/>
        <v>0</v>
      </c>
      <c r="H27" s="12">
        <f t="shared" si="20"/>
        <v>0</v>
      </c>
      <c r="I27" s="12">
        <f t="shared" si="20"/>
        <v>0</v>
      </c>
      <c r="J27" s="12">
        <f t="shared" si="20"/>
        <v>0</v>
      </c>
      <c r="K27" s="12">
        <f t="shared" si="20"/>
        <v>0</v>
      </c>
      <c r="L27" s="12">
        <f t="shared" si="6"/>
        <v>-728000</v>
      </c>
    </row>
    <row r="28" spans="1:12" ht="108" hidden="1" x14ac:dyDescent="0.35">
      <c r="A28" s="7" t="s">
        <v>32</v>
      </c>
      <c r="B28" s="8" t="s">
        <v>33</v>
      </c>
      <c r="C28" s="12">
        <v>-728000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f t="shared" si="6"/>
        <v>-728000</v>
      </c>
    </row>
    <row r="29" spans="1:12" ht="30.75" hidden="1" customHeight="1" x14ac:dyDescent="0.35">
      <c r="A29" s="5" t="s">
        <v>34</v>
      </c>
      <c r="B29" s="6" t="s">
        <v>35</v>
      </c>
      <c r="C29" s="11">
        <f t="shared" ref="C29" si="21">C30+C32</f>
        <v>393000</v>
      </c>
      <c r="D29" s="11">
        <f t="shared" ref="D29:E29" si="22">D30+D32</f>
        <v>0</v>
      </c>
      <c r="E29" s="11">
        <f t="shared" si="22"/>
        <v>0</v>
      </c>
      <c r="F29" s="11">
        <f t="shared" ref="F29:G29" si="23">F30+F32</f>
        <v>0</v>
      </c>
      <c r="G29" s="11">
        <f t="shared" si="23"/>
        <v>0</v>
      </c>
      <c r="H29" s="11">
        <f t="shared" ref="H29:I29" si="24">H30+H32</f>
        <v>0</v>
      </c>
      <c r="I29" s="11">
        <f t="shared" si="24"/>
        <v>0</v>
      </c>
      <c r="J29" s="11">
        <f t="shared" ref="J29:K29" si="25">J30+J32</f>
        <v>0</v>
      </c>
      <c r="K29" s="11">
        <f t="shared" si="25"/>
        <v>0</v>
      </c>
      <c r="L29" s="11">
        <f t="shared" si="6"/>
        <v>393000</v>
      </c>
    </row>
    <row r="30" spans="1:12" ht="30" hidden="1" customHeight="1" x14ac:dyDescent="0.35">
      <c r="A30" s="7" t="s">
        <v>36</v>
      </c>
      <c r="B30" s="8" t="s">
        <v>37</v>
      </c>
      <c r="C30" s="12">
        <f t="shared" ref="C30:K30" si="26">C31</f>
        <v>71000</v>
      </c>
      <c r="D30" s="12">
        <f t="shared" si="26"/>
        <v>0</v>
      </c>
      <c r="E30" s="12">
        <f t="shared" si="26"/>
        <v>0</v>
      </c>
      <c r="F30" s="12">
        <f t="shared" si="26"/>
        <v>0</v>
      </c>
      <c r="G30" s="12">
        <f t="shared" si="26"/>
        <v>0</v>
      </c>
      <c r="H30" s="12">
        <f t="shared" si="26"/>
        <v>0</v>
      </c>
      <c r="I30" s="12">
        <f t="shared" si="26"/>
        <v>0</v>
      </c>
      <c r="J30" s="12">
        <f t="shared" si="26"/>
        <v>0</v>
      </c>
      <c r="K30" s="12">
        <f t="shared" si="26"/>
        <v>0</v>
      </c>
      <c r="L30" s="12">
        <f t="shared" si="6"/>
        <v>71000</v>
      </c>
    </row>
    <row r="31" spans="1:12" ht="31.5" hidden="1" customHeight="1" x14ac:dyDescent="0.35">
      <c r="A31" s="7" t="s">
        <v>38</v>
      </c>
      <c r="B31" s="8" t="s">
        <v>37</v>
      </c>
      <c r="C31" s="12">
        <v>71000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f t="shared" si="6"/>
        <v>71000</v>
      </c>
    </row>
    <row r="32" spans="1:12" hidden="1" x14ac:dyDescent="0.35">
      <c r="A32" s="7" t="s">
        <v>39</v>
      </c>
      <c r="B32" s="8" t="s">
        <v>40</v>
      </c>
      <c r="C32" s="12">
        <f t="shared" ref="C32" si="27">C33</f>
        <v>322000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f t="shared" si="6"/>
        <v>322000</v>
      </c>
    </row>
    <row r="33" spans="1:12" ht="36" hidden="1" x14ac:dyDescent="0.35">
      <c r="A33" s="7" t="s">
        <v>41</v>
      </c>
      <c r="B33" s="8" t="s">
        <v>42</v>
      </c>
      <c r="C33" s="12">
        <v>322000</v>
      </c>
      <c r="D33" s="12">
        <v>-322000</v>
      </c>
      <c r="E33" s="12">
        <v>-322000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f t="shared" si="6"/>
        <v>-322000</v>
      </c>
    </row>
    <row r="34" spans="1:12" ht="36" hidden="1" x14ac:dyDescent="0.35">
      <c r="A34" s="7" t="s">
        <v>330</v>
      </c>
      <c r="B34" s="8" t="s">
        <v>331</v>
      </c>
      <c r="C34" s="12">
        <v>0</v>
      </c>
      <c r="D34" s="12">
        <v>322000</v>
      </c>
      <c r="E34" s="12">
        <v>322000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f t="shared" si="6"/>
        <v>644000</v>
      </c>
    </row>
    <row r="35" spans="1:12" ht="28.5" hidden="1" customHeight="1" x14ac:dyDescent="0.35">
      <c r="A35" s="5" t="s">
        <v>43</v>
      </c>
      <c r="B35" s="6" t="s">
        <v>44</v>
      </c>
      <c r="C35" s="11">
        <f t="shared" ref="C35" si="28">C36+C38+C41</f>
        <v>14246000</v>
      </c>
      <c r="D35" s="11">
        <f t="shared" ref="D35:E35" si="29">D36+D38+D41</f>
        <v>0</v>
      </c>
      <c r="E35" s="11">
        <f t="shared" si="29"/>
        <v>0</v>
      </c>
      <c r="F35" s="11">
        <f t="shared" ref="F35:G35" si="30">F36+F38+F41</f>
        <v>0</v>
      </c>
      <c r="G35" s="11">
        <f t="shared" si="30"/>
        <v>0</v>
      </c>
      <c r="H35" s="11">
        <f t="shared" ref="H35:I35" si="31">H36+H38+H41</f>
        <v>0</v>
      </c>
      <c r="I35" s="11">
        <f t="shared" si="31"/>
        <v>0</v>
      </c>
      <c r="J35" s="11">
        <f t="shared" ref="J35:K35" si="32">J36+J38+J41</f>
        <v>0</v>
      </c>
      <c r="K35" s="11">
        <f t="shared" si="32"/>
        <v>0</v>
      </c>
      <c r="L35" s="11">
        <f t="shared" si="6"/>
        <v>14246000</v>
      </c>
    </row>
    <row r="36" spans="1:12" hidden="1" x14ac:dyDescent="0.35">
      <c r="A36" s="7" t="s">
        <v>45</v>
      </c>
      <c r="B36" s="8" t="s">
        <v>46</v>
      </c>
      <c r="C36" s="12">
        <f t="shared" ref="C36:K36" si="33">C37</f>
        <v>1579000</v>
      </c>
      <c r="D36" s="12">
        <f t="shared" si="33"/>
        <v>0</v>
      </c>
      <c r="E36" s="12">
        <f t="shared" si="33"/>
        <v>0</v>
      </c>
      <c r="F36" s="12">
        <f t="shared" si="33"/>
        <v>0</v>
      </c>
      <c r="G36" s="12">
        <f t="shared" si="33"/>
        <v>0</v>
      </c>
      <c r="H36" s="12">
        <f t="shared" si="33"/>
        <v>0</v>
      </c>
      <c r="I36" s="12">
        <f t="shared" si="33"/>
        <v>0</v>
      </c>
      <c r="J36" s="12">
        <f t="shared" si="33"/>
        <v>0</v>
      </c>
      <c r="K36" s="12">
        <f t="shared" si="33"/>
        <v>0</v>
      </c>
      <c r="L36" s="12">
        <f t="shared" si="6"/>
        <v>1579000</v>
      </c>
    </row>
    <row r="37" spans="1:12" ht="36" hidden="1" x14ac:dyDescent="0.35">
      <c r="A37" s="7" t="s">
        <v>310</v>
      </c>
      <c r="B37" s="8" t="s">
        <v>309</v>
      </c>
      <c r="C37" s="12">
        <v>1579000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f t="shared" si="6"/>
        <v>1579000</v>
      </c>
    </row>
    <row r="38" spans="1:12" ht="24" hidden="1" customHeight="1" x14ac:dyDescent="0.35">
      <c r="A38" s="7" t="s">
        <v>47</v>
      </c>
      <c r="B38" s="8" t="s">
        <v>48</v>
      </c>
      <c r="C38" s="12">
        <f t="shared" ref="C38" si="34">C39+C40</f>
        <v>10661000</v>
      </c>
      <c r="D38" s="12">
        <f t="shared" ref="D38:E38" si="35">D39+D40</f>
        <v>0</v>
      </c>
      <c r="E38" s="12">
        <f t="shared" si="35"/>
        <v>0</v>
      </c>
      <c r="F38" s="12">
        <f t="shared" ref="F38:G38" si="36">F39+F40</f>
        <v>0</v>
      </c>
      <c r="G38" s="12">
        <f t="shared" si="36"/>
        <v>0</v>
      </c>
      <c r="H38" s="12">
        <f t="shared" ref="H38:I38" si="37">H39+H40</f>
        <v>0</v>
      </c>
      <c r="I38" s="12">
        <f t="shared" si="37"/>
        <v>0</v>
      </c>
      <c r="J38" s="12">
        <f t="shared" ref="J38:K38" si="38">J39+J40</f>
        <v>0</v>
      </c>
      <c r="K38" s="12">
        <f t="shared" si="38"/>
        <v>0</v>
      </c>
      <c r="L38" s="12">
        <f t="shared" si="6"/>
        <v>10661000</v>
      </c>
    </row>
    <row r="39" spans="1:12" hidden="1" x14ac:dyDescent="0.35">
      <c r="A39" s="7" t="s">
        <v>49</v>
      </c>
      <c r="B39" s="8" t="s">
        <v>50</v>
      </c>
      <c r="C39" s="12">
        <v>935000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f t="shared" si="6"/>
        <v>935000</v>
      </c>
    </row>
    <row r="40" spans="1:12" hidden="1" x14ac:dyDescent="0.35">
      <c r="A40" s="7" t="s">
        <v>51</v>
      </c>
      <c r="B40" s="8" t="s">
        <v>52</v>
      </c>
      <c r="C40" s="12">
        <v>9726000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f t="shared" si="6"/>
        <v>9726000</v>
      </c>
    </row>
    <row r="41" spans="1:12" hidden="1" x14ac:dyDescent="0.35">
      <c r="A41" s="7" t="s">
        <v>53</v>
      </c>
      <c r="B41" s="8" t="s">
        <v>54</v>
      </c>
      <c r="C41" s="12">
        <f t="shared" ref="C41" si="39">C42+C44</f>
        <v>2006000</v>
      </c>
      <c r="D41" s="12">
        <f t="shared" ref="D41:E41" si="40">D42+D44</f>
        <v>0</v>
      </c>
      <c r="E41" s="12">
        <f t="shared" si="40"/>
        <v>0</v>
      </c>
      <c r="F41" s="12">
        <f t="shared" ref="F41:G41" si="41">F42+F44</f>
        <v>0</v>
      </c>
      <c r="G41" s="12">
        <f t="shared" si="41"/>
        <v>0</v>
      </c>
      <c r="H41" s="12">
        <f t="shared" ref="H41:I41" si="42">H42+H44</f>
        <v>0</v>
      </c>
      <c r="I41" s="12">
        <f t="shared" si="42"/>
        <v>0</v>
      </c>
      <c r="J41" s="12">
        <f t="shared" ref="J41:K41" si="43">J42+J44</f>
        <v>0</v>
      </c>
      <c r="K41" s="12">
        <f t="shared" si="43"/>
        <v>0</v>
      </c>
      <c r="L41" s="12">
        <f t="shared" si="6"/>
        <v>2006000</v>
      </c>
    </row>
    <row r="42" spans="1:12" hidden="1" x14ac:dyDescent="0.35">
      <c r="A42" s="7" t="s">
        <v>55</v>
      </c>
      <c r="B42" s="8" t="s">
        <v>56</v>
      </c>
      <c r="C42" s="12">
        <f t="shared" ref="C42:K42" si="44">C43</f>
        <v>808000</v>
      </c>
      <c r="D42" s="12">
        <f t="shared" si="44"/>
        <v>0</v>
      </c>
      <c r="E42" s="12">
        <f t="shared" si="44"/>
        <v>0</v>
      </c>
      <c r="F42" s="12">
        <f t="shared" si="44"/>
        <v>0</v>
      </c>
      <c r="G42" s="12">
        <f t="shared" si="44"/>
        <v>0</v>
      </c>
      <c r="H42" s="12">
        <f t="shared" si="44"/>
        <v>0</v>
      </c>
      <c r="I42" s="12">
        <f t="shared" si="44"/>
        <v>0</v>
      </c>
      <c r="J42" s="12">
        <f t="shared" si="44"/>
        <v>0</v>
      </c>
      <c r="K42" s="12">
        <f t="shared" si="44"/>
        <v>0</v>
      </c>
      <c r="L42" s="12">
        <f t="shared" si="6"/>
        <v>808000</v>
      </c>
    </row>
    <row r="43" spans="1:12" ht="36" hidden="1" x14ac:dyDescent="0.35">
      <c r="A43" s="7" t="s">
        <v>311</v>
      </c>
      <c r="B43" s="8" t="s">
        <v>313</v>
      </c>
      <c r="C43" s="12">
        <v>808000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f t="shared" si="6"/>
        <v>808000</v>
      </c>
    </row>
    <row r="44" spans="1:12" hidden="1" x14ac:dyDescent="0.35">
      <c r="A44" s="7" t="s">
        <v>57</v>
      </c>
      <c r="B44" s="8" t="s">
        <v>58</v>
      </c>
      <c r="C44" s="12">
        <f t="shared" ref="C44:K44" si="45">C45</f>
        <v>1198000</v>
      </c>
      <c r="D44" s="12">
        <f t="shared" si="45"/>
        <v>0</v>
      </c>
      <c r="E44" s="12">
        <f t="shared" si="45"/>
        <v>0</v>
      </c>
      <c r="F44" s="12">
        <f t="shared" si="45"/>
        <v>0</v>
      </c>
      <c r="G44" s="12">
        <f t="shared" si="45"/>
        <v>0</v>
      </c>
      <c r="H44" s="12">
        <f t="shared" si="45"/>
        <v>0</v>
      </c>
      <c r="I44" s="12">
        <f t="shared" si="45"/>
        <v>0</v>
      </c>
      <c r="J44" s="12">
        <f t="shared" si="45"/>
        <v>0</v>
      </c>
      <c r="K44" s="12">
        <f t="shared" si="45"/>
        <v>0</v>
      </c>
      <c r="L44" s="12">
        <f t="shared" si="6"/>
        <v>1198000</v>
      </c>
    </row>
    <row r="45" spans="1:12" ht="36" hidden="1" x14ac:dyDescent="0.35">
      <c r="A45" s="7" t="s">
        <v>312</v>
      </c>
      <c r="B45" s="8" t="s">
        <v>314</v>
      </c>
      <c r="C45" s="12">
        <v>1198000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f t="shared" si="6"/>
        <v>1198000</v>
      </c>
    </row>
    <row r="46" spans="1:12" ht="27.75" hidden="1" customHeight="1" x14ac:dyDescent="0.35">
      <c r="A46" s="5" t="s">
        <v>59</v>
      </c>
      <c r="B46" s="6" t="s">
        <v>60</v>
      </c>
      <c r="C46" s="11">
        <f t="shared" ref="C46:K47" si="46">C47</f>
        <v>713000</v>
      </c>
      <c r="D46" s="11">
        <f t="shared" si="46"/>
        <v>0</v>
      </c>
      <c r="E46" s="11">
        <f t="shared" si="46"/>
        <v>0</v>
      </c>
      <c r="F46" s="11">
        <f t="shared" si="46"/>
        <v>0</v>
      </c>
      <c r="G46" s="11">
        <f t="shared" si="46"/>
        <v>0</v>
      </c>
      <c r="H46" s="11">
        <f t="shared" si="46"/>
        <v>0</v>
      </c>
      <c r="I46" s="11">
        <f t="shared" si="46"/>
        <v>0</v>
      </c>
      <c r="J46" s="11">
        <f t="shared" si="46"/>
        <v>0</v>
      </c>
      <c r="K46" s="11">
        <f t="shared" si="46"/>
        <v>0</v>
      </c>
      <c r="L46" s="11">
        <f t="shared" si="6"/>
        <v>713000</v>
      </c>
    </row>
    <row r="47" spans="1:12" ht="36" hidden="1" x14ac:dyDescent="0.35">
      <c r="A47" s="7" t="s">
        <v>61</v>
      </c>
      <c r="B47" s="8" t="s">
        <v>62</v>
      </c>
      <c r="C47" s="12">
        <f t="shared" si="46"/>
        <v>713000</v>
      </c>
      <c r="D47" s="12">
        <f t="shared" si="46"/>
        <v>0</v>
      </c>
      <c r="E47" s="12">
        <f t="shared" si="46"/>
        <v>0</v>
      </c>
      <c r="F47" s="12">
        <f t="shared" si="46"/>
        <v>0</v>
      </c>
      <c r="G47" s="12">
        <f t="shared" si="46"/>
        <v>0</v>
      </c>
      <c r="H47" s="12">
        <f t="shared" si="46"/>
        <v>0</v>
      </c>
      <c r="I47" s="12">
        <f t="shared" si="46"/>
        <v>0</v>
      </c>
      <c r="J47" s="12">
        <f t="shared" si="46"/>
        <v>0</v>
      </c>
      <c r="K47" s="12">
        <f t="shared" si="46"/>
        <v>0</v>
      </c>
      <c r="L47" s="12">
        <f t="shared" si="6"/>
        <v>713000</v>
      </c>
    </row>
    <row r="48" spans="1:12" ht="36" hidden="1" x14ac:dyDescent="0.35">
      <c r="A48" s="7" t="s">
        <v>63</v>
      </c>
      <c r="B48" s="8" t="s">
        <v>64</v>
      </c>
      <c r="C48" s="12">
        <v>713000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f t="shared" si="6"/>
        <v>713000</v>
      </c>
    </row>
    <row r="49" spans="1:12" ht="34.799999999999997" hidden="1" x14ac:dyDescent="0.35">
      <c r="A49" s="5" t="s">
        <v>65</v>
      </c>
      <c r="B49" s="6" t="s">
        <v>66</v>
      </c>
      <c r="C49" s="11">
        <f t="shared" ref="C49:H49" si="47">C50+C59+C62</f>
        <v>20329100</v>
      </c>
      <c r="D49" s="11">
        <f t="shared" si="47"/>
        <v>0</v>
      </c>
      <c r="E49" s="11">
        <f t="shared" si="47"/>
        <v>0</v>
      </c>
      <c r="F49" s="11">
        <f t="shared" si="47"/>
        <v>0</v>
      </c>
      <c r="G49" s="11">
        <f t="shared" si="47"/>
        <v>0</v>
      </c>
      <c r="H49" s="11">
        <f t="shared" si="47"/>
        <v>0</v>
      </c>
      <c r="I49" s="11">
        <f t="shared" ref="I49:J49" si="48">I50+I59+I62</f>
        <v>0</v>
      </c>
      <c r="J49" s="11">
        <f t="shared" si="48"/>
        <v>0</v>
      </c>
      <c r="K49" s="11">
        <f t="shared" ref="K49" si="49">K50+K59+K62</f>
        <v>0</v>
      </c>
      <c r="L49" s="11">
        <f t="shared" si="6"/>
        <v>20329100</v>
      </c>
    </row>
    <row r="50" spans="1:12" ht="72" hidden="1" x14ac:dyDescent="0.35">
      <c r="A50" s="7" t="s">
        <v>67</v>
      </c>
      <c r="B50" s="8" t="s">
        <v>68</v>
      </c>
      <c r="C50" s="12">
        <f t="shared" ref="C50" si="50">C51+C53+C55+C57</f>
        <v>19980600</v>
      </c>
      <c r="D50" s="12">
        <f t="shared" ref="D50:E50" si="51">D51+D53+D55+D57</f>
        <v>0</v>
      </c>
      <c r="E50" s="12">
        <f t="shared" si="51"/>
        <v>0</v>
      </c>
      <c r="F50" s="12">
        <f t="shared" ref="F50:G50" si="52">F51+F53+F55+F57</f>
        <v>0</v>
      </c>
      <c r="G50" s="12">
        <f t="shared" si="52"/>
        <v>0</v>
      </c>
      <c r="H50" s="12">
        <f t="shared" ref="H50:I50" si="53">H51+H53+H55+H57</f>
        <v>0</v>
      </c>
      <c r="I50" s="12">
        <f t="shared" si="53"/>
        <v>0</v>
      </c>
      <c r="J50" s="12">
        <f t="shared" ref="J50:K50" si="54">J51+J53+J55+J57</f>
        <v>0</v>
      </c>
      <c r="K50" s="12">
        <f t="shared" si="54"/>
        <v>0</v>
      </c>
      <c r="L50" s="12">
        <f t="shared" si="6"/>
        <v>19980600</v>
      </c>
    </row>
    <row r="51" spans="1:12" ht="54" hidden="1" x14ac:dyDescent="0.35">
      <c r="A51" s="7" t="s">
        <v>69</v>
      </c>
      <c r="B51" s="8" t="s">
        <v>70</v>
      </c>
      <c r="C51" s="12">
        <f t="shared" ref="C51:K51" si="55">C52</f>
        <v>18960800</v>
      </c>
      <c r="D51" s="12">
        <f t="shared" si="55"/>
        <v>0</v>
      </c>
      <c r="E51" s="12">
        <f t="shared" si="55"/>
        <v>0</v>
      </c>
      <c r="F51" s="12">
        <f t="shared" si="55"/>
        <v>0</v>
      </c>
      <c r="G51" s="12">
        <f t="shared" si="55"/>
        <v>0</v>
      </c>
      <c r="H51" s="12">
        <f t="shared" si="55"/>
        <v>0</v>
      </c>
      <c r="I51" s="12">
        <f t="shared" si="55"/>
        <v>0</v>
      </c>
      <c r="J51" s="12">
        <f t="shared" si="55"/>
        <v>0</v>
      </c>
      <c r="K51" s="12">
        <f t="shared" si="55"/>
        <v>0</v>
      </c>
      <c r="L51" s="12">
        <f t="shared" si="6"/>
        <v>18960800</v>
      </c>
    </row>
    <row r="52" spans="1:12" ht="72" hidden="1" x14ac:dyDescent="0.35">
      <c r="A52" s="7" t="s">
        <v>252</v>
      </c>
      <c r="B52" s="8" t="s">
        <v>251</v>
      </c>
      <c r="C52" s="12">
        <v>18960800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f t="shared" si="6"/>
        <v>18960800</v>
      </c>
    </row>
    <row r="53" spans="1:12" ht="72" hidden="1" x14ac:dyDescent="0.35">
      <c r="A53" s="7" t="s">
        <v>71</v>
      </c>
      <c r="B53" s="8" t="s">
        <v>72</v>
      </c>
      <c r="C53" s="12">
        <f t="shared" ref="C53:K53" si="56">C54</f>
        <v>88000</v>
      </c>
      <c r="D53" s="12">
        <f t="shared" si="56"/>
        <v>0</v>
      </c>
      <c r="E53" s="12">
        <f t="shared" si="56"/>
        <v>0</v>
      </c>
      <c r="F53" s="12">
        <f t="shared" si="56"/>
        <v>0</v>
      </c>
      <c r="G53" s="12">
        <f t="shared" si="56"/>
        <v>0</v>
      </c>
      <c r="H53" s="12">
        <f t="shared" si="56"/>
        <v>0</v>
      </c>
      <c r="I53" s="12">
        <f t="shared" si="56"/>
        <v>0</v>
      </c>
      <c r="J53" s="12">
        <f t="shared" si="56"/>
        <v>0</v>
      </c>
      <c r="K53" s="12">
        <f t="shared" si="56"/>
        <v>0</v>
      </c>
      <c r="L53" s="12">
        <f t="shared" si="6"/>
        <v>88000</v>
      </c>
    </row>
    <row r="54" spans="1:12" ht="72" hidden="1" x14ac:dyDescent="0.35">
      <c r="A54" s="7" t="s">
        <v>253</v>
      </c>
      <c r="B54" s="8" t="s">
        <v>254</v>
      </c>
      <c r="C54" s="12">
        <v>88000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f t="shared" si="6"/>
        <v>88000</v>
      </c>
    </row>
    <row r="55" spans="1:12" ht="72" hidden="1" x14ac:dyDescent="0.35">
      <c r="A55" s="7" t="s">
        <v>73</v>
      </c>
      <c r="B55" s="8" t="s">
        <v>74</v>
      </c>
      <c r="C55" s="12">
        <f t="shared" ref="C55:K55" si="57">C56</f>
        <v>148500</v>
      </c>
      <c r="D55" s="12">
        <f t="shared" si="57"/>
        <v>0</v>
      </c>
      <c r="E55" s="12">
        <f t="shared" si="57"/>
        <v>0</v>
      </c>
      <c r="F55" s="12">
        <f t="shared" si="57"/>
        <v>0</v>
      </c>
      <c r="G55" s="12">
        <f t="shared" si="57"/>
        <v>0</v>
      </c>
      <c r="H55" s="12">
        <f t="shared" si="57"/>
        <v>0</v>
      </c>
      <c r="I55" s="12">
        <f t="shared" si="57"/>
        <v>0</v>
      </c>
      <c r="J55" s="12">
        <f t="shared" si="57"/>
        <v>0</v>
      </c>
      <c r="K55" s="12">
        <f t="shared" si="57"/>
        <v>0</v>
      </c>
      <c r="L55" s="12">
        <f t="shared" si="6"/>
        <v>148500</v>
      </c>
    </row>
    <row r="56" spans="1:12" ht="54" hidden="1" x14ac:dyDescent="0.35">
      <c r="A56" s="7" t="s">
        <v>255</v>
      </c>
      <c r="B56" s="8" t="s">
        <v>256</v>
      </c>
      <c r="C56" s="12">
        <v>148500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f t="shared" si="6"/>
        <v>148500</v>
      </c>
    </row>
    <row r="57" spans="1:12" ht="36" hidden="1" x14ac:dyDescent="0.35">
      <c r="A57" s="7" t="s">
        <v>75</v>
      </c>
      <c r="B57" s="8" t="s">
        <v>76</v>
      </c>
      <c r="C57" s="12">
        <f t="shared" ref="C57:K57" si="58">C58</f>
        <v>783300</v>
      </c>
      <c r="D57" s="12">
        <f t="shared" si="58"/>
        <v>0</v>
      </c>
      <c r="E57" s="12">
        <f t="shared" si="58"/>
        <v>0</v>
      </c>
      <c r="F57" s="12">
        <f t="shared" si="58"/>
        <v>0</v>
      </c>
      <c r="G57" s="12">
        <f t="shared" si="58"/>
        <v>0</v>
      </c>
      <c r="H57" s="12">
        <f t="shared" si="58"/>
        <v>0</v>
      </c>
      <c r="I57" s="12">
        <f t="shared" si="58"/>
        <v>0</v>
      </c>
      <c r="J57" s="12">
        <f t="shared" si="58"/>
        <v>0</v>
      </c>
      <c r="K57" s="12">
        <f t="shared" si="58"/>
        <v>0</v>
      </c>
      <c r="L57" s="12">
        <f t="shared" si="6"/>
        <v>783300</v>
      </c>
    </row>
    <row r="58" spans="1:12" ht="36" hidden="1" x14ac:dyDescent="0.35">
      <c r="A58" s="7" t="s">
        <v>257</v>
      </c>
      <c r="B58" s="8" t="s">
        <v>258</v>
      </c>
      <c r="C58" s="12">
        <v>783300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f t="shared" si="6"/>
        <v>783300</v>
      </c>
    </row>
    <row r="59" spans="1:12" hidden="1" x14ac:dyDescent="0.35">
      <c r="A59" s="7" t="s">
        <v>77</v>
      </c>
      <c r="B59" s="8" t="s">
        <v>78</v>
      </c>
      <c r="C59" s="12">
        <f t="shared" ref="C59:K60" si="59">C60</f>
        <v>10500</v>
      </c>
      <c r="D59" s="12">
        <f t="shared" si="59"/>
        <v>0</v>
      </c>
      <c r="E59" s="12">
        <f t="shared" si="59"/>
        <v>0</v>
      </c>
      <c r="F59" s="12">
        <f t="shared" si="59"/>
        <v>0</v>
      </c>
      <c r="G59" s="12">
        <f t="shared" si="59"/>
        <v>0</v>
      </c>
      <c r="H59" s="12">
        <f t="shared" si="59"/>
        <v>0</v>
      </c>
      <c r="I59" s="12">
        <f t="shared" si="59"/>
        <v>0</v>
      </c>
      <c r="J59" s="12">
        <f t="shared" si="59"/>
        <v>0</v>
      </c>
      <c r="K59" s="12">
        <f t="shared" si="59"/>
        <v>0</v>
      </c>
      <c r="L59" s="12">
        <f t="shared" si="6"/>
        <v>10500</v>
      </c>
    </row>
    <row r="60" spans="1:12" ht="54" hidden="1" x14ac:dyDescent="0.35">
      <c r="A60" s="7" t="s">
        <v>79</v>
      </c>
      <c r="B60" s="8" t="s">
        <v>80</v>
      </c>
      <c r="C60" s="12">
        <f t="shared" si="59"/>
        <v>10500</v>
      </c>
      <c r="D60" s="12">
        <f t="shared" si="59"/>
        <v>0</v>
      </c>
      <c r="E60" s="12">
        <f t="shared" si="59"/>
        <v>0</v>
      </c>
      <c r="F60" s="12">
        <f t="shared" si="59"/>
        <v>0</v>
      </c>
      <c r="G60" s="12">
        <f t="shared" si="59"/>
        <v>0</v>
      </c>
      <c r="H60" s="12">
        <f t="shared" si="59"/>
        <v>0</v>
      </c>
      <c r="I60" s="12">
        <f t="shared" si="59"/>
        <v>0</v>
      </c>
      <c r="J60" s="12">
        <f t="shared" si="59"/>
        <v>0</v>
      </c>
      <c r="K60" s="12">
        <f t="shared" si="59"/>
        <v>0</v>
      </c>
      <c r="L60" s="12">
        <f t="shared" si="6"/>
        <v>10500</v>
      </c>
    </row>
    <row r="61" spans="1:12" ht="54" hidden="1" x14ac:dyDescent="0.35">
      <c r="A61" s="7" t="s">
        <v>259</v>
      </c>
      <c r="B61" s="8" t="s">
        <v>260</v>
      </c>
      <c r="C61" s="12">
        <v>10500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f t="shared" si="6"/>
        <v>10500</v>
      </c>
    </row>
    <row r="62" spans="1:12" ht="72" hidden="1" x14ac:dyDescent="0.35">
      <c r="A62" s="7" t="s">
        <v>81</v>
      </c>
      <c r="B62" s="8" t="s">
        <v>82</v>
      </c>
      <c r="C62" s="12">
        <f t="shared" ref="C62:K62" si="60">C63</f>
        <v>338000</v>
      </c>
      <c r="D62" s="12">
        <f t="shared" si="60"/>
        <v>0</v>
      </c>
      <c r="E62" s="12">
        <f t="shared" si="60"/>
        <v>0</v>
      </c>
      <c r="F62" s="12">
        <f t="shared" si="60"/>
        <v>0</v>
      </c>
      <c r="G62" s="12">
        <f t="shared" si="60"/>
        <v>0</v>
      </c>
      <c r="H62" s="12">
        <f t="shared" si="60"/>
        <v>0</v>
      </c>
      <c r="I62" s="12">
        <f t="shared" si="60"/>
        <v>0</v>
      </c>
      <c r="J62" s="12">
        <f t="shared" si="60"/>
        <v>0</v>
      </c>
      <c r="K62" s="12">
        <f t="shared" si="60"/>
        <v>0</v>
      </c>
      <c r="L62" s="12">
        <f t="shared" si="6"/>
        <v>338000</v>
      </c>
    </row>
    <row r="63" spans="1:12" ht="72" hidden="1" x14ac:dyDescent="0.35">
      <c r="A63" s="7" t="s">
        <v>177</v>
      </c>
      <c r="B63" s="8" t="s">
        <v>176</v>
      </c>
      <c r="C63" s="12">
        <f t="shared" ref="C63:K63" si="61">C64</f>
        <v>338000</v>
      </c>
      <c r="D63" s="12">
        <f t="shared" si="61"/>
        <v>0</v>
      </c>
      <c r="E63" s="12">
        <f t="shared" si="61"/>
        <v>0</v>
      </c>
      <c r="F63" s="12">
        <f t="shared" si="61"/>
        <v>0</v>
      </c>
      <c r="G63" s="12">
        <f t="shared" si="61"/>
        <v>0</v>
      </c>
      <c r="H63" s="12">
        <f t="shared" si="61"/>
        <v>0</v>
      </c>
      <c r="I63" s="12">
        <f t="shared" si="61"/>
        <v>0</v>
      </c>
      <c r="J63" s="12">
        <f t="shared" si="61"/>
        <v>0</v>
      </c>
      <c r="K63" s="12">
        <f t="shared" si="61"/>
        <v>0</v>
      </c>
      <c r="L63" s="12">
        <f t="shared" si="6"/>
        <v>338000</v>
      </c>
    </row>
    <row r="64" spans="1:12" ht="72" hidden="1" x14ac:dyDescent="0.35">
      <c r="A64" s="7" t="s">
        <v>261</v>
      </c>
      <c r="B64" s="8" t="s">
        <v>262</v>
      </c>
      <c r="C64" s="12">
        <v>338000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f t="shared" si="6"/>
        <v>338000</v>
      </c>
    </row>
    <row r="65" spans="1:12" hidden="1" x14ac:dyDescent="0.35">
      <c r="A65" s="5" t="s">
        <v>83</v>
      </c>
      <c r="B65" s="6" t="s">
        <v>84</v>
      </c>
      <c r="C65" s="11">
        <f t="shared" ref="C65:K65" si="62">C66</f>
        <v>61300</v>
      </c>
      <c r="D65" s="11">
        <f t="shared" si="62"/>
        <v>0</v>
      </c>
      <c r="E65" s="11">
        <f t="shared" si="62"/>
        <v>0</v>
      </c>
      <c r="F65" s="11">
        <f t="shared" si="62"/>
        <v>0</v>
      </c>
      <c r="G65" s="11">
        <f t="shared" si="62"/>
        <v>0</v>
      </c>
      <c r="H65" s="11">
        <f t="shared" si="62"/>
        <v>0</v>
      </c>
      <c r="I65" s="11">
        <f t="shared" si="62"/>
        <v>0</v>
      </c>
      <c r="J65" s="11">
        <f t="shared" si="62"/>
        <v>0</v>
      </c>
      <c r="K65" s="11">
        <f t="shared" si="62"/>
        <v>0</v>
      </c>
      <c r="L65" s="11">
        <f t="shared" si="6"/>
        <v>61300</v>
      </c>
    </row>
    <row r="66" spans="1:12" hidden="1" x14ac:dyDescent="0.35">
      <c r="A66" s="7" t="s">
        <v>85</v>
      </c>
      <c r="B66" s="8" t="s">
        <v>86</v>
      </c>
      <c r="C66" s="12">
        <f t="shared" ref="C66" si="63">C67+C68+C70</f>
        <v>61300</v>
      </c>
      <c r="D66" s="12">
        <f t="shared" ref="D66:E66" si="64">D67+D68+D70</f>
        <v>0</v>
      </c>
      <c r="E66" s="12">
        <f t="shared" si="64"/>
        <v>0</v>
      </c>
      <c r="F66" s="12">
        <f t="shared" ref="F66:G66" si="65">F67+F68+F70</f>
        <v>0</v>
      </c>
      <c r="G66" s="12">
        <f t="shared" si="65"/>
        <v>0</v>
      </c>
      <c r="H66" s="12">
        <f t="shared" ref="H66:I66" si="66">H67+H68+H70</f>
        <v>0</v>
      </c>
      <c r="I66" s="12">
        <f t="shared" si="66"/>
        <v>0</v>
      </c>
      <c r="J66" s="12">
        <f t="shared" ref="J66:K66" si="67">J67+J68+J70</f>
        <v>0</v>
      </c>
      <c r="K66" s="12">
        <f t="shared" si="67"/>
        <v>0</v>
      </c>
      <c r="L66" s="12">
        <f t="shared" si="6"/>
        <v>61300</v>
      </c>
    </row>
    <row r="67" spans="1:12" ht="36" hidden="1" x14ac:dyDescent="0.35">
      <c r="A67" s="7" t="s">
        <v>87</v>
      </c>
      <c r="B67" s="8" t="s">
        <v>88</v>
      </c>
      <c r="C67" s="12">
        <v>43000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f t="shared" si="6"/>
        <v>43000</v>
      </c>
    </row>
    <row r="68" spans="1:12" hidden="1" x14ac:dyDescent="0.35">
      <c r="A68" s="7" t="s">
        <v>163</v>
      </c>
      <c r="B68" s="8" t="s">
        <v>168</v>
      </c>
      <c r="C68" s="12">
        <f t="shared" ref="C68:K68" si="68">C69</f>
        <v>1500</v>
      </c>
      <c r="D68" s="12">
        <f t="shared" si="68"/>
        <v>0</v>
      </c>
      <c r="E68" s="12">
        <f t="shared" si="68"/>
        <v>0</v>
      </c>
      <c r="F68" s="12">
        <f t="shared" si="68"/>
        <v>0</v>
      </c>
      <c r="G68" s="12">
        <f t="shared" si="68"/>
        <v>0</v>
      </c>
      <c r="H68" s="12">
        <f t="shared" si="68"/>
        <v>0</v>
      </c>
      <c r="I68" s="12">
        <f t="shared" si="68"/>
        <v>0</v>
      </c>
      <c r="J68" s="12">
        <f t="shared" si="68"/>
        <v>0</v>
      </c>
      <c r="K68" s="12">
        <f t="shared" si="68"/>
        <v>0</v>
      </c>
      <c r="L68" s="12">
        <f t="shared" si="6"/>
        <v>1500</v>
      </c>
    </row>
    <row r="69" spans="1:12" hidden="1" x14ac:dyDescent="0.35">
      <c r="A69" s="7" t="s">
        <v>165</v>
      </c>
      <c r="B69" s="8" t="s">
        <v>166</v>
      </c>
      <c r="C69" s="12">
        <v>1500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f t="shared" si="6"/>
        <v>1500</v>
      </c>
    </row>
    <row r="70" spans="1:12" ht="36" hidden="1" x14ac:dyDescent="0.35">
      <c r="A70" s="7" t="s">
        <v>164</v>
      </c>
      <c r="B70" s="8" t="s">
        <v>167</v>
      </c>
      <c r="C70" s="12">
        <v>16800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f t="shared" si="6"/>
        <v>16800</v>
      </c>
    </row>
    <row r="71" spans="1:12" ht="34.799999999999997" x14ac:dyDescent="0.35">
      <c r="A71" s="5" t="s">
        <v>89</v>
      </c>
      <c r="B71" s="6" t="s">
        <v>90</v>
      </c>
      <c r="C71" s="11">
        <f t="shared" ref="C71" si="69">C72+C75</f>
        <v>9097100</v>
      </c>
      <c r="D71" s="11">
        <f t="shared" ref="D71:E71" si="70">D72+D75</f>
        <v>0</v>
      </c>
      <c r="E71" s="11">
        <f t="shared" si="70"/>
        <v>0</v>
      </c>
      <c r="F71" s="11">
        <f t="shared" ref="F71:G71" si="71">F72+F75</f>
        <v>0</v>
      </c>
      <c r="G71" s="11">
        <f t="shared" si="71"/>
        <v>0</v>
      </c>
      <c r="H71" s="11">
        <f t="shared" ref="H71:I71" si="72">H72+H75</f>
        <v>38483.43</v>
      </c>
      <c r="I71" s="11">
        <f t="shared" si="72"/>
        <v>0</v>
      </c>
      <c r="J71" s="11">
        <f t="shared" ref="J71:K71" si="73">J72+J75</f>
        <v>0</v>
      </c>
      <c r="K71" s="11">
        <f t="shared" si="73"/>
        <v>-958585.29</v>
      </c>
      <c r="L71" s="11">
        <f t="shared" si="6"/>
        <v>8176998.1399999997</v>
      </c>
    </row>
    <row r="72" spans="1:12" x14ac:dyDescent="0.35">
      <c r="A72" s="7" t="s">
        <v>91</v>
      </c>
      <c r="B72" s="8" t="s">
        <v>92</v>
      </c>
      <c r="C72" s="12">
        <f t="shared" ref="C72:K73" si="74">C73</f>
        <v>8410400</v>
      </c>
      <c r="D72" s="12">
        <f t="shared" si="74"/>
        <v>0</v>
      </c>
      <c r="E72" s="12">
        <f t="shared" si="74"/>
        <v>0</v>
      </c>
      <c r="F72" s="12">
        <f t="shared" si="74"/>
        <v>0</v>
      </c>
      <c r="G72" s="12">
        <f t="shared" si="74"/>
        <v>0</v>
      </c>
      <c r="H72" s="12">
        <f t="shared" si="74"/>
        <v>38483.43</v>
      </c>
      <c r="I72" s="12">
        <f t="shared" si="74"/>
        <v>0</v>
      </c>
      <c r="J72" s="12">
        <f t="shared" si="74"/>
        <v>0</v>
      </c>
      <c r="K72" s="12">
        <f t="shared" si="74"/>
        <v>-958585.29</v>
      </c>
      <c r="L72" s="12">
        <f t="shared" si="6"/>
        <v>7490298.1399999997</v>
      </c>
    </row>
    <row r="73" spans="1:12" x14ac:dyDescent="0.35">
      <c r="A73" s="7" t="s">
        <v>93</v>
      </c>
      <c r="B73" s="8" t="s">
        <v>94</v>
      </c>
      <c r="C73" s="12">
        <f t="shared" si="74"/>
        <v>8410400</v>
      </c>
      <c r="D73" s="12">
        <f t="shared" si="74"/>
        <v>0</v>
      </c>
      <c r="E73" s="12">
        <f t="shared" si="74"/>
        <v>0</v>
      </c>
      <c r="F73" s="12">
        <f t="shared" si="74"/>
        <v>0</v>
      </c>
      <c r="G73" s="12">
        <f t="shared" si="74"/>
        <v>0</v>
      </c>
      <c r="H73" s="12">
        <f t="shared" si="74"/>
        <v>38483.43</v>
      </c>
      <c r="I73" s="12">
        <f t="shared" si="74"/>
        <v>0</v>
      </c>
      <c r="J73" s="12">
        <f t="shared" si="74"/>
        <v>0</v>
      </c>
      <c r="K73" s="12">
        <f t="shared" si="74"/>
        <v>-958585.29</v>
      </c>
      <c r="L73" s="12">
        <f t="shared" si="6"/>
        <v>7490298.1399999997</v>
      </c>
    </row>
    <row r="74" spans="1:12" ht="36" x14ac:dyDescent="0.35">
      <c r="A74" s="7" t="s">
        <v>263</v>
      </c>
      <c r="B74" s="25" t="s">
        <v>264</v>
      </c>
      <c r="C74" s="12">
        <v>8410400</v>
      </c>
      <c r="D74" s="12">
        <v>0</v>
      </c>
      <c r="E74" s="12">
        <v>0</v>
      </c>
      <c r="F74" s="12">
        <v>0</v>
      </c>
      <c r="G74" s="12">
        <v>0</v>
      </c>
      <c r="H74" s="12">
        <v>38483.43</v>
      </c>
      <c r="I74" s="12">
        <v>0</v>
      </c>
      <c r="J74" s="12">
        <v>0</v>
      </c>
      <c r="K74" s="12">
        <v>-958585.29</v>
      </c>
      <c r="L74" s="12">
        <f t="shared" si="6"/>
        <v>7490298.1399999997</v>
      </c>
    </row>
    <row r="75" spans="1:12" hidden="1" x14ac:dyDescent="0.35">
      <c r="A75" s="7" t="s">
        <v>95</v>
      </c>
      <c r="B75" s="8" t="s">
        <v>96</v>
      </c>
      <c r="C75" s="12">
        <f t="shared" ref="C75:K76" si="75">C76</f>
        <v>686700</v>
      </c>
      <c r="D75" s="12">
        <f t="shared" si="75"/>
        <v>0</v>
      </c>
      <c r="E75" s="12">
        <f t="shared" si="75"/>
        <v>0</v>
      </c>
      <c r="F75" s="12">
        <f t="shared" si="75"/>
        <v>0</v>
      </c>
      <c r="G75" s="12">
        <f t="shared" si="75"/>
        <v>0</v>
      </c>
      <c r="H75" s="12">
        <f t="shared" si="75"/>
        <v>0</v>
      </c>
      <c r="I75" s="12">
        <f t="shared" si="75"/>
        <v>0</v>
      </c>
      <c r="J75" s="12">
        <f t="shared" si="75"/>
        <v>0</v>
      </c>
      <c r="K75" s="12">
        <f t="shared" si="75"/>
        <v>0</v>
      </c>
      <c r="L75" s="12">
        <f t="shared" si="6"/>
        <v>686700</v>
      </c>
    </row>
    <row r="76" spans="1:12" ht="36" hidden="1" x14ac:dyDescent="0.35">
      <c r="A76" s="7" t="s">
        <v>97</v>
      </c>
      <c r="B76" s="8" t="s">
        <v>98</v>
      </c>
      <c r="C76" s="12">
        <f t="shared" si="75"/>
        <v>686700</v>
      </c>
      <c r="D76" s="12">
        <f t="shared" si="75"/>
        <v>0</v>
      </c>
      <c r="E76" s="12">
        <f t="shared" si="75"/>
        <v>0</v>
      </c>
      <c r="F76" s="12">
        <f t="shared" si="75"/>
        <v>0</v>
      </c>
      <c r="G76" s="12">
        <f t="shared" si="75"/>
        <v>0</v>
      </c>
      <c r="H76" s="12">
        <f t="shared" si="75"/>
        <v>0</v>
      </c>
      <c r="I76" s="12">
        <f t="shared" si="75"/>
        <v>0</v>
      </c>
      <c r="J76" s="12">
        <f t="shared" si="75"/>
        <v>0</v>
      </c>
      <c r="K76" s="12">
        <f t="shared" si="75"/>
        <v>0</v>
      </c>
      <c r="L76" s="12">
        <f t="shared" si="6"/>
        <v>686700</v>
      </c>
    </row>
    <row r="77" spans="1:12" ht="36" hidden="1" x14ac:dyDescent="0.35">
      <c r="A77" s="7" t="s">
        <v>265</v>
      </c>
      <c r="B77" s="25" t="s">
        <v>266</v>
      </c>
      <c r="C77" s="12">
        <v>686700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f t="shared" ref="L77:L140" si="76">C77+D77+E77+F77+G77+H77+I77+J77+K77</f>
        <v>686700</v>
      </c>
    </row>
    <row r="78" spans="1:12" ht="34.799999999999997" hidden="1" x14ac:dyDescent="0.35">
      <c r="A78" s="5" t="s">
        <v>99</v>
      </c>
      <c r="B78" s="6" t="s">
        <v>100</v>
      </c>
      <c r="C78" s="11">
        <f t="shared" ref="C78" si="77">C79+C82</f>
        <v>1210000</v>
      </c>
      <c r="D78" s="11">
        <f t="shared" ref="D78:E78" si="78">D79+D82</f>
        <v>0</v>
      </c>
      <c r="E78" s="11">
        <f t="shared" si="78"/>
        <v>0</v>
      </c>
      <c r="F78" s="11">
        <f t="shared" ref="F78:G78" si="79">F79+F82</f>
        <v>0</v>
      </c>
      <c r="G78" s="11">
        <f t="shared" si="79"/>
        <v>0</v>
      </c>
      <c r="H78" s="11">
        <f t="shared" ref="H78:I78" si="80">H79+H82</f>
        <v>0</v>
      </c>
      <c r="I78" s="11">
        <f t="shared" si="80"/>
        <v>0</v>
      </c>
      <c r="J78" s="11">
        <f t="shared" ref="J78:K78" si="81">J79+J82</f>
        <v>0</v>
      </c>
      <c r="K78" s="11">
        <f t="shared" si="81"/>
        <v>0</v>
      </c>
      <c r="L78" s="11">
        <f t="shared" si="76"/>
        <v>1210000</v>
      </c>
    </row>
    <row r="79" spans="1:12" ht="72" hidden="1" x14ac:dyDescent="0.35">
      <c r="A79" s="7" t="s">
        <v>101</v>
      </c>
      <c r="B79" s="8" t="s">
        <v>102</v>
      </c>
      <c r="C79" s="12">
        <f t="shared" ref="C79:K79" si="82">C80</f>
        <v>885000</v>
      </c>
      <c r="D79" s="12">
        <f t="shared" si="82"/>
        <v>0</v>
      </c>
      <c r="E79" s="12">
        <f t="shared" si="82"/>
        <v>0</v>
      </c>
      <c r="F79" s="12">
        <f t="shared" si="82"/>
        <v>0</v>
      </c>
      <c r="G79" s="12">
        <f t="shared" si="82"/>
        <v>0</v>
      </c>
      <c r="H79" s="12">
        <f t="shared" si="82"/>
        <v>0</v>
      </c>
      <c r="I79" s="12">
        <f t="shared" si="82"/>
        <v>0</v>
      </c>
      <c r="J79" s="12">
        <f t="shared" si="82"/>
        <v>0</v>
      </c>
      <c r="K79" s="12">
        <f t="shared" si="82"/>
        <v>0</v>
      </c>
      <c r="L79" s="12">
        <f t="shared" si="76"/>
        <v>885000</v>
      </c>
    </row>
    <row r="80" spans="1:12" ht="90" hidden="1" x14ac:dyDescent="0.35">
      <c r="A80" s="7" t="s">
        <v>103</v>
      </c>
      <c r="B80" s="8" t="s">
        <v>104</v>
      </c>
      <c r="C80" s="12">
        <f t="shared" ref="C80:K80" si="83">C81</f>
        <v>885000</v>
      </c>
      <c r="D80" s="12">
        <f t="shared" si="83"/>
        <v>0</v>
      </c>
      <c r="E80" s="12">
        <f t="shared" si="83"/>
        <v>0</v>
      </c>
      <c r="F80" s="12">
        <f t="shared" si="83"/>
        <v>0</v>
      </c>
      <c r="G80" s="12">
        <f t="shared" si="83"/>
        <v>0</v>
      </c>
      <c r="H80" s="12">
        <f t="shared" si="83"/>
        <v>0</v>
      </c>
      <c r="I80" s="12">
        <f t="shared" si="83"/>
        <v>0</v>
      </c>
      <c r="J80" s="12">
        <f t="shared" si="83"/>
        <v>0</v>
      </c>
      <c r="K80" s="12">
        <f t="shared" si="83"/>
        <v>0</v>
      </c>
      <c r="L80" s="12">
        <f t="shared" si="76"/>
        <v>885000</v>
      </c>
    </row>
    <row r="81" spans="1:12" ht="90" hidden="1" x14ac:dyDescent="0.35">
      <c r="A81" s="7" t="s">
        <v>267</v>
      </c>
      <c r="B81" s="25" t="s">
        <v>268</v>
      </c>
      <c r="C81" s="12">
        <v>885000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f t="shared" si="76"/>
        <v>885000</v>
      </c>
    </row>
    <row r="82" spans="1:12" ht="36" hidden="1" x14ac:dyDescent="0.35">
      <c r="A82" s="7" t="s">
        <v>105</v>
      </c>
      <c r="B82" s="8" t="s">
        <v>106</v>
      </c>
      <c r="C82" s="12">
        <f t="shared" ref="C82" si="84">C83+C85</f>
        <v>325000</v>
      </c>
      <c r="D82" s="12">
        <f t="shared" ref="D82:E82" si="85">D83+D85</f>
        <v>0</v>
      </c>
      <c r="E82" s="12">
        <f t="shared" si="85"/>
        <v>0</v>
      </c>
      <c r="F82" s="12">
        <f t="shared" ref="F82:G82" si="86">F83+F85</f>
        <v>0</v>
      </c>
      <c r="G82" s="12">
        <f t="shared" si="86"/>
        <v>0</v>
      </c>
      <c r="H82" s="12">
        <f t="shared" ref="H82:I82" si="87">H83+H85</f>
        <v>0</v>
      </c>
      <c r="I82" s="12">
        <f t="shared" si="87"/>
        <v>0</v>
      </c>
      <c r="J82" s="12">
        <f t="shared" ref="J82:K82" si="88">J83+J85</f>
        <v>0</v>
      </c>
      <c r="K82" s="12">
        <f t="shared" si="88"/>
        <v>0</v>
      </c>
      <c r="L82" s="12">
        <f t="shared" si="76"/>
        <v>325000</v>
      </c>
    </row>
    <row r="83" spans="1:12" ht="36" hidden="1" x14ac:dyDescent="0.35">
      <c r="A83" s="7" t="s">
        <v>107</v>
      </c>
      <c r="B83" s="8" t="s">
        <v>108</v>
      </c>
      <c r="C83" s="12">
        <f t="shared" ref="C83:K83" si="89">C84</f>
        <v>25500</v>
      </c>
      <c r="D83" s="12">
        <f t="shared" si="89"/>
        <v>0</v>
      </c>
      <c r="E83" s="12">
        <f t="shared" si="89"/>
        <v>0</v>
      </c>
      <c r="F83" s="12">
        <f t="shared" si="89"/>
        <v>0</v>
      </c>
      <c r="G83" s="12">
        <f t="shared" si="89"/>
        <v>0</v>
      </c>
      <c r="H83" s="12">
        <f t="shared" si="89"/>
        <v>0</v>
      </c>
      <c r="I83" s="12">
        <f t="shared" si="89"/>
        <v>0</v>
      </c>
      <c r="J83" s="12">
        <f t="shared" si="89"/>
        <v>0</v>
      </c>
      <c r="K83" s="12">
        <f t="shared" si="89"/>
        <v>0</v>
      </c>
      <c r="L83" s="12">
        <f t="shared" si="76"/>
        <v>25500</v>
      </c>
    </row>
    <row r="84" spans="1:12" ht="54" hidden="1" x14ac:dyDescent="0.35">
      <c r="A84" s="7" t="s">
        <v>269</v>
      </c>
      <c r="B84" s="25" t="s">
        <v>270</v>
      </c>
      <c r="C84" s="12">
        <v>25500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f t="shared" si="76"/>
        <v>25500</v>
      </c>
    </row>
    <row r="85" spans="1:12" ht="54" hidden="1" x14ac:dyDescent="0.35">
      <c r="A85" s="7" t="s">
        <v>109</v>
      </c>
      <c r="B85" s="8" t="s">
        <v>110</v>
      </c>
      <c r="C85" s="12">
        <f t="shared" ref="C85:K85" si="90">C86</f>
        <v>299500</v>
      </c>
      <c r="D85" s="12">
        <f t="shared" si="90"/>
        <v>0</v>
      </c>
      <c r="E85" s="12">
        <f t="shared" si="90"/>
        <v>0</v>
      </c>
      <c r="F85" s="12">
        <f t="shared" si="90"/>
        <v>0</v>
      </c>
      <c r="G85" s="12">
        <f t="shared" si="90"/>
        <v>0</v>
      </c>
      <c r="H85" s="12">
        <f t="shared" si="90"/>
        <v>0</v>
      </c>
      <c r="I85" s="12">
        <f t="shared" si="90"/>
        <v>0</v>
      </c>
      <c r="J85" s="12">
        <f t="shared" si="90"/>
        <v>0</v>
      </c>
      <c r="K85" s="12">
        <f t="shared" si="90"/>
        <v>0</v>
      </c>
      <c r="L85" s="12">
        <f t="shared" si="76"/>
        <v>299500</v>
      </c>
    </row>
    <row r="86" spans="1:12" ht="54" hidden="1" x14ac:dyDescent="0.35">
      <c r="A86" s="7" t="s">
        <v>271</v>
      </c>
      <c r="B86" s="25" t="s">
        <v>272</v>
      </c>
      <c r="C86" s="12">
        <v>299500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f t="shared" si="76"/>
        <v>299500</v>
      </c>
    </row>
    <row r="87" spans="1:12" hidden="1" x14ac:dyDescent="0.35">
      <c r="A87" s="5" t="s">
        <v>111</v>
      </c>
      <c r="B87" s="6" t="s">
        <v>112</v>
      </c>
      <c r="C87" s="11">
        <f t="shared" ref="C87:H87" si="91">C88+C103+C105+C110+C113</f>
        <v>454000</v>
      </c>
      <c r="D87" s="11">
        <f t="shared" si="91"/>
        <v>0</v>
      </c>
      <c r="E87" s="11">
        <f t="shared" si="91"/>
        <v>0</v>
      </c>
      <c r="F87" s="11">
        <f t="shared" si="91"/>
        <v>0</v>
      </c>
      <c r="G87" s="11">
        <f t="shared" si="91"/>
        <v>0</v>
      </c>
      <c r="H87" s="11">
        <f t="shared" si="91"/>
        <v>0</v>
      </c>
      <c r="I87" s="11">
        <f t="shared" ref="I87:J87" si="92">I88+I103+I105+I110+I113</f>
        <v>0</v>
      </c>
      <c r="J87" s="11">
        <f t="shared" si="92"/>
        <v>0</v>
      </c>
      <c r="K87" s="11">
        <f t="shared" ref="K87" si="93">K88+K103+K105+K110+K113</f>
        <v>0</v>
      </c>
      <c r="L87" s="11">
        <f t="shared" si="76"/>
        <v>454000</v>
      </c>
    </row>
    <row r="88" spans="1:12" ht="36" hidden="1" x14ac:dyDescent="0.35">
      <c r="A88" s="7" t="s">
        <v>228</v>
      </c>
      <c r="B88" s="8" t="s">
        <v>227</v>
      </c>
      <c r="C88" s="12">
        <f t="shared" ref="C88:H88" si="94">C89+C91+C93+C95+C97+C99+C101</f>
        <v>228000</v>
      </c>
      <c r="D88" s="12">
        <f t="shared" si="94"/>
        <v>0</v>
      </c>
      <c r="E88" s="12">
        <f t="shared" si="94"/>
        <v>0</v>
      </c>
      <c r="F88" s="12">
        <f t="shared" si="94"/>
        <v>0</v>
      </c>
      <c r="G88" s="12">
        <f t="shared" si="94"/>
        <v>0</v>
      </c>
      <c r="H88" s="12">
        <f t="shared" si="94"/>
        <v>0</v>
      </c>
      <c r="I88" s="12">
        <f t="shared" ref="I88:J88" si="95">I89+I91+I93+I95+I97+I99+I101</f>
        <v>0</v>
      </c>
      <c r="J88" s="12">
        <f t="shared" si="95"/>
        <v>0</v>
      </c>
      <c r="K88" s="12">
        <f t="shared" ref="K88" si="96">K89+K91+K93+K95+K97+K99+K101</f>
        <v>0</v>
      </c>
      <c r="L88" s="12">
        <f t="shared" si="76"/>
        <v>228000</v>
      </c>
    </row>
    <row r="89" spans="1:12" ht="54" hidden="1" x14ac:dyDescent="0.35">
      <c r="A89" s="7" t="s">
        <v>224</v>
      </c>
      <c r="B89" s="8" t="s">
        <v>226</v>
      </c>
      <c r="C89" s="12">
        <f t="shared" ref="C89:K89" si="97">C90</f>
        <v>5000</v>
      </c>
      <c r="D89" s="12">
        <f t="shared" si="97"/>
        <v>0</v>
      </c>
      <c r="E89" s="12">
        <f t="shared" si="97"/>
        <v>0</v>
      </c>
      <c r="F89" s="12">
        <f t="shared" si="97"/>
        <v>0</v>
      </c>
      <c r="G89" s="12">
        <f t="shared" si="97"/>
        <v>0</v>
      </c>
      <c r="H89" s="12">
        <f t="shared" si="97"/>
        <v>0</v>
      </c>
      <c r="I89" s="12">
        <f t="shared" si="97"/>
        <v>0</v>
      </c>
      <c r="J89" s="12">
        <f t="shared" si="97"/>
        <v>0</v>
      </c>
      <c r="K89" s="12">
        <f t="shared" si="97"/>
        <v>0</v>
      </c>
      <c r="L89" s="12">
        <f t="shared" si="76"/>
        <v>5000</v>
      </c>
    </row>
    <row r="90" spans="1:12" ht="72" hidden="1" x14ac:dyDescent="0.35">
      <c r="A90" s="7" t="s">
        <v>223</v>
      </c>
      <c r="B90" s="8" t="s">
        <v>225</v>
      </c>
      <c r="C90" s="12">
        <v>5000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f t="shared" si="76"/>
        <v>5000</v>
      </c>
    </row>
    <row r="91" spans="1:12" ht="72" hidden="1" x14ac:dyDescent="0.35">
      <c r="A91" s="7" t="s">
        <v>187</v>
      </c>
      <c r="B91" s="8" t="s">
        <v>188</v>
      </c>
      <c r="C91" s="12">
        <f t="shared" ref="C91:K91" si="98">C92</f>
        <v>58000</v>
      </c>
      <c r="D91" s="12">
        <f t="shared" si="98"/>
        <v>0</v>
      </c>
      <c r="E91" s="12">
        <f t="shared" si="98"/>
        <v>0</v>
      </c>
      <c r="F91" s="12">
        <f t="shared" si="98"/>
        <v>0</v>
      </c>
      <c r="G91" s="12">
        <f t="shared" si="98"/>
        <v>0</v>
      </c>
      <c r="H91" s="12">
        <f t="shared" si="98"/>
        <v>0</v>
      </c>
      <c r="I91" s="12">
        <f t="shared" si="98"/>
        <v>0</v>
      </c>
      <c r="J91" s="12">
        <f t="shared" si="98"/>
        <v>0</v>
      </c>
      <c r="K91" s="12">
        <f t="shared" si="98"/>
        <v>0</v>
      </c>
      <c r="L91" s="12">
        <f t="shared" si="76"/>
        <v>58000</v>
      </c>
    </row>
    <row r="92" spans="1:12" ht="123" hidden="1" customHeight="1" x14ac:dyDescent="0.35">
      <c r="A92" s="7" t="s">
        <v>185</v>
      </c>
      <c r="B92" s="8" t="s">
        <v>186</v>
      </c>
      <c r="C92" s="12">
        <v>58000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f t="shared" si="76"/>
        <v>58000</v>
      </c>
    </row>
    <row r="93" spans="1:12" ht="54" hidden="1" x14ac:dyDescent="0.35">
      <c r="A93" s="7" t="s">
        <v>189</v>
      </c>
      <c r="B93" s="8" t="s">
        <v>191</v>
      </c>
      <c r="C93" s="12">
        <f t="shared" ref="C93:K93" si="99">C94</f>
        <v>32000</v>
      </c>
      <c r="D93" s="12">
        <f t="shared" si="99"/>
        <v>0</v>
      </c>
      <c r="E93" s="12">
        <f t="shared" si="99"/>
        <v>0</v>
      </c>
      <c r="F93" s="12">
        <f t="shared" si="99"/>
        <v>0</v>
      </c>
      <c r="G93" s="12">
        <f t="shared" si="99"/>
        <v>0</v>
      </c>
      <c r="H93" s="12">
        <f t="shared" si="99"/>
        <v>0</v>
      </c>
      <c r="I93" s="12">
        <f t="shared" si="99"/>
        <v>0</v>
      </c>
      <c r="J93" s="12">
        <f t="shared" si="99"/>
        <v>0</v>
      </c>
      <c r="K93" s="12">
        <f t="shared" si="99"/>
        <v>0</v>
      </c>
      <c r="L93" s="12">
        <f t="shared" si="76"/>
        <v>32000</v>
      </c>
    </row>
    <row r="94" spans="1:12" ht="72" hidden="1" x14ac:dyDescent="0.35">
      <c r="A94" s="7" t="s">
        <v>190</v>
      </c>
      <c r="B94" s="8" t="s">
        <v>192</v>
      </c>
      <c r="C94" s="12">
        <v>32000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f t="shared" si="76"/>
        <v>32000</v>
      </c>
    </row>
    <row r="95" spans="1:12" ht="54" hidden="1" x14ac:dyDescent="0.35">
      <c r="A95" s="7" t="s">
        <v>193</v>
      </c>
      <c r="B95" s="8" t="s">
        <v>195</v>
      </c>
      <c r="C95" s="12">
        <f t="shared" ref="C95:K95" si="100">C96</f>
        <v>26000</v>
      </c>
      <c r="D95" s="12">
        <f t="shared" si="100"/>
        <v>0</v>
      </c>
      <c r="E95" s="12">
        <f t="shared" si="100"/>
        <v>0</v>
      </c>
      <c r="F95" s="12">
        <f t="shared" si="100"/>
        <v>0</v>
      </c>
      <c r="G95" s="12">
        <f t="shared" si="100"/>
        <v>0</v>
      </c>
      <c r="H95" s="12">
        <f t="shared" si="100"/>
        <v>0</v>
      </c>
      <c r="I95" s="12">
        <f t="shared" si="100"/>
        <v>0</v>
      </c>
      <c r="J95" s="12">
        <f t="shared" si="100"/>
        <v>0</v>
      </c>
      <c r="K95" s="12">
        <f t="shared" si="100"/>
        <v>0</v>
      </c>
      <c r="L95" s="12">
        <f t="shared" si="76"/>
        <v>26000</v>
      </c>
    </row>
    <row r="96" spans="1:12" ht="90" hidden="1" x14ac:dyDescent="0.35">
      <c r="A96" s="7" t="s">
        <v>194</v>
      </c>
      <c r="B96" s="8" t="s">
        <v>196</v>
      </c>
      <c r="C96" s="12">
        <v>26000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f t="shared" si="76"/>
        <v>26000</v>
      </c>
    </row>
    <row r="97" spans="1:12" ht="54" hidden="1" x14ac:dyDescent="0.35">
      <c r="A97" s="7" t="s">
        <v>229</v>
      </c>
      <c r="B97" s="8" t="s">
        <v>232</v>
      </c>
      <c r="C97" s="12">
        <f t="shared" ref="C97:K97" si="101">C98</f>
        <v>4000</v>
      </c>
      <c r="D97" s="12">
        <f t="shared" si="101"/>
        <v>0</v>
      </c>
      <c r="E97" s="12">
        <f t="shared" si="101"/>
        <v>0</v>
      </c>
      <c r="F97" s="12">
        <f t="shared" si="101"/>
        <v>0</v>
      </c>
      <c r="G97" s="12">
        <f t="shared" si="101"/>
        <v>0</v>
      </c>
      <c r="H97" s="12">
        <f t="shared" si="101"/>
        <v>0</v>
      </c>
      <c r="I97" s="12">
        <f t="shared" si="101"/>
        <v>0</v>
      </c>
      <c r="J97" s="12">
        <f t="shared" si="101"/>
        <v>0</v>
      </c>
      <c r="K97" s="12">
        <f t="shared" si="101"/>
        <v>0</v>
      </c>
      <c r="L97" s="12">
        <f t="shared" si="76"/>
        <v>4000</v>
      </c>
    </row>
    <row r="98" spans="1:12" ht="72" hidden="1" x14ac:dyDescent="0.35">
      <c r="A98" s="7" t="s">
        <v>230</v>
      </c>
      <c r="B98" s="8" t="s">
        <v>231</v>
      </c>
      <c r="C98" s="12">
        <v>4000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f t="shared" si="76"/>
        <v>4000</v>
      </c>
    </row>
    <row r="99" spans="1:12" ht="54" hidden="1" x14ac:dyDescent="0.35">
      <c r="A99" s="7" t="s">
        <v>197</v>
      </c>
      <c r="B99" s="8" t="s">
        <v>199</v>
      </c>
      <c r="C99" s="12">
        <f t="shared" ref="C99:K99" si="102">C100</f>
        <v>67000</v>
      </c>
      <c r="D99" s="12">
        <f t="shared" si="102"/>
        <v>0</v>
      </c>
      <c r="E99" s="12">
        <f t="shared" si="102"/>
        <v>0</v>
      </c>
      <c r="F99" s="12">
        <f t="shared" si="102"/>
        <v>0</v>
      </c>
      <c r="G99" s="12">
        <f t="shared" si="102"/>
        <v>0</v>
      </c>
      <c r="H99" s="12">
        <f t="shared" si="102"/>
        <v>0</v>
      </c>
      <c r="I99" s="12">
        <f t="shared" si="102"/>
        <v>0</v>
      </c>
      <c r="J99" s="12">
        <f t="shared" si="102"/>
        <v>0</v>
      </c>
      <c r="K99" s="12">
        <f t="shared" si="102"/>
        <v>0</v>
      </c>
      <c r="L99" s="12">
        <f t="shared" si="76"/>
        <v>67000</v>
      </c>
    </row>
    <row r="100" spans="1:12" ht="72" hidden="1" x14ac:dyDescent="0.35">
      <c r="A100" s="7" t="s">
        <v>198</v>
      </c>
      <c r="B100" s="8" t="s">
        <v>200</v>
      </c>
      <c r="C100" s="12">
        <v>67000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f t="shared" si="76"/>
        <v>67000</v>
      </c>
    </row>
    <row r="101" spans="1:12" ht="72" hidden="1" x14ac:dyDescent="0.35">
      <c r="A101" s="7" t="s">
        <v>221</v>
      </c>
      <c r="B101" s="8" t="s">
        <v>222</v>
      </c>
      <c r="C101" s="12">
        <f t="shared" ref="C101:K101" si="103">C102</f>
        <v>36000</v>
      </c>
      <c r="D101" s="12">
        <f t="shared" si="103"/>
        <v>0</v>
      </c>
      <c r="E101" s="12">
        <f t="shared" si="103"/>
        <v>0</v>
      </c>
      <c r="F101" s="12">
        <f t="shared" si="103"/>
        <v>0</v>
      </c>
      <c r="G101" s="12">
        <f t="shared" si="103"/>
        <v>0</v>
      </c>
      <c r="H101" s="12">
        <f t="shared" si="103"/>
        <v>0</v>
      </c>
      <c r="I101" s="12">
        <f t="shared" si="103"/>
        <v>0</v>
      </c>
      <c r="J101" s="12">
        <f t="shared" si="103"/>
        <v>0</v>
      </c>
      <c r="K101" s="12">
        <f t="shared" si="103"/>
        <v>0</v>
      </c>
      <c r="L101" s="12">
        <f t="shared" si="76"/>
        <v>36000</v>
      </c>
    </row>
    <row r="102" spans="1:12" ht="90" hidden="1" x14ac:dyDescent="0.35">
      <c r="A102" s="7" t="s">
        <v>219</v>
      </c>
      <c r="B102" s="8" t="s">
        <v>220</v>
      </c>
      <c r="C102" s="12">
        <v>36000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f t="shared" si="76"/>
        <v>36000</v>
      </c>
    </row>
    <row r="103" spans="1:12" ht="108" hidden="1" x14ac:dyDescent="0.35">
      <c r="A103" s="7" t="s">
        <v>217</v>
      </c>
      <c r="B103" s="8" t="s">
        <v>218</v>
      </c>
      <c r="C103" s="12">
        <f t="shared" ref="C103:K103" si="104">C104</f>
        <v>15000</v>
      </c>
      <c r="D103" s="12">
        <f t="shared" si="104"/>
        <v>0</v>
      </c>
      <c r="E103" s="12">
        <f t="shared" si="104"/>
        <v>0</v>
      </c>
      <c r="F103" s="12">
        <f t="shared" si="104"/>
        <v>0</v>
      </c>
      <c r="G103" s="12">
        <f t="shared" si="104"/>
        <v>0</v>
      </c>
      <c r="H103" s="12">
        <f t="shared" si="104"/>
        <v>0</v>
      </c>
      <c r="I103" s="12">
        <f t="shared" si="104"/>
        <v>0</v>
      </c>
      <c r="J103" s="12">
        <f t="shared" si="104"/>
        <v>0</v>
      </c>
      <c r="K103" s="12">
        <f t="shared" si="104"/>
        <v>0</v>
      </c>
      <c r="L103" s="12">
        <f t="shared" si="76"/>
        <v>15000</v>
      </c>
    </row>
    <row r="104" spans="1:12" ht="126" hidden="1" x14ac:dyDescent="0.35">
      <c r="A104" s="7" t="s">
        <v>215</v>
      </c>
      <c r="B104" s="8" t="s">
        <v>216</v>
      </c>
      <c r="C104" s="12">
        <v>15000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f t="shared" si="76"/>
        <v>15000</v>
      </c>
    </row>
    <row r="105" spans="1:12" ht="90" hidden="1" x14ac:dyDescent="0.35">
      <c r="A105" s="7" t="s">
        <v>233</v>
      </c>
      <c r="B105" s="8" t="s">
        <v>234</v>
      </c>
      <c r="C105" s="12">
        <f t="shared" ref="C105:H105" si="105">C106+C108</f>
        <v>37000</v>
      </c>
      <c r="D105" s="12">
        <f t="shared" si="105"/>
        <v>0</v>
      </c>
      <c r="E105" s="12">
        <f t="shared" si="105"/>
        <v>0</v>
      </c>
      <c r="F105" s="12">
        <f t="shared" si="105"/>
        <v>0</v>
      </c>
      <c r="G105" s="12">
        <f t="shared" si="105"/>
        <v>0</v>
      </c>
      <c r="H105" s="12">
        <f t="shared" si="105"/>
        <v>0</v>
      </c>
      <c r="I105" s="12">
        <f t="shared" ref="I105:J105" si="106">I106+I108</f>
        <v>0</v>
      </c>
      <c r="J105" s="12">
        <f t="shared" si="106"/>
        <v>0</v>
      </c>
      <c r="K105" s="12">
        <f t="shared" ref="K105" si="107">K106+K108</f>
        <v>0</v>
      </c>
      <c r="L105" s="12">
        <f t="shared" si="76"/>
        <v>37000</v>
      </c>
    </row>
    <row r="106" spans="1:12" ht="54" hidden="1" x14ac:dyDescent="0.35">
      <c r="A106" s="7" t="s">
        <v>213</v>
      </c>
      <c r="B106" s="8" t="s">
        <v>214</v>
      </c>
      <c r="C106" s="12">
        <f t="shared" ref="C106:K106" si="108">C107</f>
        <v>27000</v>
      </c>
      <c r="D106" s="12">
        <f t="shared" si="108"/>
        <v>0</v>
      </c>
      <c r="E106" s="12">
        <f t="shared" si="108"/>
        <v>0</v>
      </c>
      <c r="F106" s="12">
        <f t="shared" si="108"/>
        <v>0</v>
      </c>
      <c r="G106" s="12">
        <f t="shared" si="108"/>
        <v>0</v>
      </c>
      <c r="H106" s="12">
        <f t="shared" si="108"/>
        <v>0</v>
      </c>
      <c r="I106" s="12">
        <f t="shared" si="108"/>
        <v>0</v>
      </c>
      <c r="J106" s="12">
        <f t="shared" si="108"/>
        <v>0</v>
      </c>
      <c r="K106" s="12">
        <f t="shared" si="108"/>
        <v>0</v>
      </c>
      <c r="L106" s="12">
        <f t="shared" si="76"/>
        <v>27000</v>
      </c>
    </row>
    <row r="107" spans="1:12" ht="72" hidden="1" x14ac:dyDescent="0.35">
      <c r="A107" s="7" t="s">
        <v>273</v>
      </c>
      <c r="B107" s="25" t="s">
        <v>274</v>
      </c>
      <c r="C107" s="12">
        <v>27000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f t="shared" si="76"/>
        <v>27000</v>
      </c>
    </row>
    <row r="108" spans="1:12" ht="72" hidden="1" x14ac:dyDescent="0.35">
      <c r="A108" s="7" t="s">
        <v>211</v>
      </c>
      <c r="B108" s="8" t="s">
        <v>212</v>
      </c>
      <c r="C108" s="12">
        <f t="shared" ref="C108:K108" si="109">C109</f>
        <v>10000</v>
      </c>
      <c r="D108" s="12">
        <f t="shared" si="109"/>
        <v>0</v>
      </c>
      <c r="E108" s="12">
        <f t="shared" si="109"/>
        <v>0</v>
      </c>
      <c r="F108" s="12">
        <f t="shared" si="109"/>
        <v>0</v>
      </c>
      <c r="G108" s="12">
        <f t="shared" si="109"/>
        <v>0</v>
      </c>
      <c r="H108" s="12">
        <f t="shared" si="109"/>
        <v>0</v>
      </c>
      <c r="I108" s="12">
        <f t="shared" si="109"/>
        <v>0</v>
      </c>
      <c r="J108" s="12">
        <f t="shared" si="109"/>
        <v>0</v>
      </c>
      <c r="K108" s="12">
        <f t="shared" si="109"/>
        <v>0</v>
      </c>
      <c r="L108" s="12">
        <f t="shared" si="76"/>
        <v>10000</v>
      </c>
    </row>
    <row r="109" spans="1:12" ht="72" hidden="1" x14ac:dyDescent="0.35">
      <c r="A109" s="7" t="s">
        <v>275</v>
      </c>
      <c r="B109" s="25" t="s">
        <v>276</v>
      </c>
      <c r="C109" s="12">
        <v>10000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f t="shared" si="76"/>
        <v>10000</v>
      </c>
    </row>
    <row r="110" spans="1:12" hidden="1" x14ac:dyDescent="0.35">
      <c r="A110" s="7" t="s">
        <v>207</v>
      </c>
      <c r="B110" s="8" t="s">
        <v>208</v>
      </c>
      <c r="C110" s="12">
        <f t="shared" ref="C110:K111" si="110">C111</f>
        <v>128000</v>
      </c>
      <c r="D110" s="12">
        <f t="shared" si="110"/>
        <v>0</v>
      </c>
      <c r="E110" s="12">
        <f t="shared" si="110"/>
        <v>0</v>
      </c>
      <c r="F110" s="12">
        <f t="shared" si="110"/>
        <v>0</v>
      </c>
      <c r="G110" s="12">
        <f t="shared" si="110"/>
        <v>0</v>
      </c>
      <c r="H110" s="12">
        <f t="shared" si="110"/>
        <v>0</v>
      </c>
      <c r="I110" s="12">
        <f t="shared" si="110"/>
        <v>0</v>
      </c>
      <c r="J110" s="12">
        <f t="shared" si="110"/>
        <v>0</v>
      </c>
      <c r="K110" s="12">
        <f t="shared" si="110"/>
        <v>0</v>
      </c>
      <c r="L110" s="12">
        <f t="shared" si="76"/>
        <v>128000</v>
      </c>
    </row>
    <row r="111" spans="1:12" ht="72" hidden="1" x14ac:dyDescent="0.35">
      <c r="A111" s="7" t="s">
        <v>206</v>
      </c>
      <c r="B111" s="8" t="s">
        <v>209</v>
      </c>
      <c r="C111" s="12">
        <f t="shared" si="110"/>
        <v>128000</v>
      </c>
      <c r="D111" s="12">
        <f t="shared" si="110"/>
        <v>0</v>
      </c>
      <c r="E111" s="12">
        <f t="shared" si="110"/>
        <v>0</v>
      </c>
      <c r="F111" s="12">
        <f t="shared" si="110"/>
        <v>0</v>
      </c>
      <c r="G111" s="12">
        <f t="shared" si="110"/>
        <v>0</v>
      </c>
      <c r="H111" s="12">
        <f t="shared" si="110"/>
        <v>0</v>
      </c>
      <c r="I111" s="12">
        <f t="shared" si="110"/>
        <v>0</v>
      </c>
      <c r="J111" s="12">
        <f t="shared" si="110"/>
        <v>0</v>
      </c>
      <c r="K111" s="12">
        <f t="shared" si="110"/>
        <v>0</v>
      </c>
      <c r="L111" s="12">
        <f t="shared" si="76"/>
        <v>128000</v>
      </c>
    </row>
    <row r="112" spans="1:12" ht="54" hidden="1" x14ac:dyDescent="0.35">
      <c r="A112" s="7" t="s">
        <v>205</v>
      </c>
      <c r="B112" s="8" t="s">
        <v>210</v>
      </c>
      <c r="C112" s="12">
        <v>128000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f t="shared" si="76"/>
        <v>128000</v>
      </c>
    </row>
    <row r="113" spans="1:12" hidden="1" x14ac:dyDescent="0.35">
      <c r="A113" s="7" t="s">
        <v>201</v>
      </c>
      <c r="B113" s="8" t="s">
        <v>204</v>
      </c>
      <c r="C113" s="12">
        <f t="shared" ref="C113:K113" si="111">C114</f>
        <v>46000</v>
      </c>
      <c r="D113" s="12">
        <f t="shared" si="111"/>
        <v>0</v>
      </c>
      <c r="E113" s="12">
        <f t="shared" si="111"/>
        <v>0</v>
      </c>
      <c r="F113" s="12">
        <f t="shared" si="111"/>
        <v>0</v>
      </c>
      <c r="G113" s="12">
        <f t="shared" si="111"/>
        <v>0</v>
      </c>
      <c r="H113" s="12">
        <f t="shared" si="111"/>
        <v>0</v>
      </c>
      <c r="I113" s="12">
        <f t="shared" si="111"/>
        <v>0</v>
      </c>
      <c r="J113" s="12">
        <f t="shared" si="111"/>
        <v>0</v>
      </c>
      <c r="K113" s="12">
        <f t="shared" si="111"/>
        <v>0</v>
      </c>
      <c r="L113" s="12">
        <f t="shared" si="76"/>
        <v>46000</v>
      </c>
    </row>
    <row r="114" spans="1:12" ht="90" hidden="1" x14ac:dyDescent="0.35">
      <c r="A114" s="7" t="s">
        <v>202</v>
      </c>
      <c r="B114" s="8" t="s">
        <v>203</v>
      </c>
      <c r="C114" s="12">
        <v>46000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f t="shared" si="76"/>
        <v>46000</v>
      </c>
    </row>
    <row r="115" spans="1:12" s="2" customFormat="1" ht="24.75" hidden="1" customHeight="1" x14ac:dyDescent="0.35">
      <c r="A115" s="5" t="s">
        <v>247</v>
      </c>
      <c r="B115" s="6" t="s">
        <v>246</v>
      </c>
      <c r="C115" s="11">
        <f t="shared" ref="C115:H115" si="112">C116+C118</f>
        <v>2242419.09</v>
      </c>
      <c r="D115" s="11">
        <f t="shared" si="112"/>
        <v>0</v>
      </c>
      <c r="E115" s="11">
        <f t="shared" si="112"/>
        <v>0</v>
      </c>
      <c r="F115" s="11">
        <f t="shared" si="112"/>
        <v>0</v>
      </c>
      <c r="G115" s="11">
        <f t="shared" si="112"/>
        <v>0</v>
      </c>
      <c r="H115" s="11">
        <f t="shared" si="112"/>
        <v>38613.01</v>
      </c>
      <c r="I115" s="11">
        <f t="shared" ref="I115:J115" si="113">I116+I118</f>
        <v>0</v>
      </c>
      <c r="J115" s="11">
        <f t="shared" si="113"/>
        <v>0</v>
      </c>
      <c r="K115" s="11">
        <f t="shared" ref="K115" si="114">K116+K118</f>
        <v>0</v>
      </c>
      <c r="L115" s="11">
        <f t="shared" si="76"/>
        <v>2281032.0999999996</v>
      </c>
    </row>
    <row r="116" spans="1:12" hidden="1" x14ac:dyDescent="0.35">
      <c r="A116" s="7" t="s">
        <v>248</v>
      </c>
      <c r="B116" s="8" t="s">
        <v>249</v>
      </c>
      <c r="C116" s="12">
        <f t="shared" ref="C116:K116" si="115">C117</f>
        <v>2065000</v>
      </c>
      <c r="D116" s="12">
        <f t="shared" si="115"/>
        <v>0</v>
      </c>
      <c r="E116" s="12">
        <f t="shared" si="115"/>
        <v>0</v>
      </c>
      <c r="F116" s="12">
        <f t="shared" si="115"/>
        <v>0</v>
      </c>
      <c r="G116" s="12">
        <f t="shared" si="115"/>
        <v>0</v>
      </c>
      <c r="H116" s="12">
        <f t="shared" si="115"/>
        <v>0</v>
      </c>
      <c r="I116" s="12">
        <f t="shared" si="115"/>
        <v>0</v>
      </c>
      <c r="J116" s="12">
        <f t="shared" si="115"/>
        <v>0</v>
      </c>
      <c r="K116" s="12">
        <f t="shared" si="115"/>
        <v>0</v>
      </c>
      <c r="L116" s="12">
        <f>C116+D116+E116+F116+G116+H116+I116+J116+K116</f>
        <v>2065000</v>
      </c>
    </row>
    <row r="117" spans="1:12" hidden="1" x14ac:dyDescent="0.35">
      <c r="A117" s="7" t="s">
        <v>277</v>
      </c>
      <c r="B117" s="25" t="s">
        <v>278</v>
      </c>
      <c r="C117" s="12">
        <v>2065000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f t="shared" si="76"/>
        <v>2065000</v>
      </c>
    </row>
    <row r="118" spans="1:12" hidden="1" x14ac:dyDescent="0.35">
      <c r="A118" s="7" t="s">
        <v>317</v>
      </c>
      <c r="B118" s="26" t="s">
        <v>316</v>
      </c>
      <c r="C118" s="12">
        <f t="shared" ref="C118:K118" si="116">C119</f>
        <v>177419.09</v>
      </c>
      <c r="D118" s="12">
        <f t="shared" si="116"/>
        <v>0</v>
      </c>
      <c r="E118" s="12">
        <f t="shared" si="116"/>
        <v>0</v>
      </c>
      <c r="F118" s="12">
        <f t="shared" si="116"/>
        <v>0</v>
      </c>
      <c r="G118" s="12">
        <f t="shared" si="116"/>
        <v>0</v>
      </c>
      <c r="H118" s="12">
        <f t="shared" si="116"/>
        <v>38613.01</v>
      </c>
      <c r="I118" s="12">
        <f t="shared" si="116"/>
        <v>0</v>
      </c>
      <c r="J118" s="12">
        <f t="shared" si="116"/>
        <v>0</v>
      </c>
      <c r="K118" s="12">
        <f t="shared" si="116"/>
        <v>0</v>
      </c>
      <c r="L118" s="12">
        <f t="shared" si="76"/>
        <v>216032.1</v>
      </c>
    </row>
    <row r="119" spans="1:12" hidden="1" x14ac:dyDescent="0.35">
      <c r="A119" s="7" t="s">
        <v>319</v>
      </c>
      <c r="B119" s="26" t="s">
        <v>318</v>
      </c>
      <c r="C119" s="12">
        <v>177419.09</v>
      </c>
      <c r="D119" s="12">
        <v>0</v>
      </c>
      <c r="E119" s="12">
        <v>0</v>
      </c>
      <c r="F119" s="12">
        <v>0</v>
      </c>
      <c r="G119" s="12">
        <v>0</v>
      </c>
      <c r="H119" s="12">
        <v>38613.01</v>
      </c>
      <c r="I119" s="12">
        <v>0</v>
      </c>
      <c r="J119" s="12">
        <v>0</v>
      </c>
      <c r="K119" s="12">
        <v>0</v>
      </c>
      <c r="L119" s="12">
        <f t="shared" si="76"/>
        <v>216032.1</v>
      </c>
    </row>
    <row r="120" spans="1:12" ht="25.5" customHeight="1" x14ac:dyDescent="0.35">
      <c r="A120" s="5" t="s">
        <v>113</v>
      </c>
      <c r="B120" s="6" t="s">
        <v>114</v>
      </c>
      <c r="C120" s="11">
        <f>C121</f>
        <v>473372333.69999999</v>
      </c>
      <c r="D120" s="11">
        <f>D121</f>
        <v>14932479.699999999</v>
      </c>
      <c r="E120" s="11">
        <f>E121</f>
        <v>1706434.59</v>
      </c>
      <c r="F120" s="11">
        <f t="shared" ref="F120:K120" si="117">F121+F204</f>
        <v>-1616444.3099999994</v>
      </c>
      <c r="G120" s="11">
        <f t="shared" si="117"/>
        <v>1858785.75</v>
      </c>
      <c r="H120" s="11">
        <f t="shared" si="117"/>
        <v>-91240365.090000004</v>
      </c>
      <c r="I120" s="11">
        <f t="shared" si="117"/>
        <v>55000</v>
      </c>
      <c r="J120" s="11">
        <f t="shared" si="117"/>
        <v>6175625</v>
      </c>
      <c r="K120" s="11">
        <f t="shared" si="117"/>
        <v>3593952</v>
      </c>
      <c r="L120" s="11">
        <f t="shared" si="76"/>
        <v>408837801.33999991</v>
      </c>
    </row>
    <row r="121" spans="1:12" ht="34.799999999999997" x14ac:dyDescent="0.35">
      <c r="A121" s="5" t="s">
        <v>115</v>
      </c>
      <c r="B121" s="6" t="s">
        <v>116</v>
      </c>
      <c r="C121" s="11">
        <f t="shared" ref="C121:H121" si="118">C122+C127+C158+C191</f>
        <v>473372333.69999999</v>
      </c>
      <c r="D121" s="11">
        <f t="shared" si="118"/>
        <v>14932479.699999999</v>
      </c>
      <c r="E121" s="11">
        <f t="shared" si="118"/>
        <v>1706434.59</v>
      </c>
      <c r="F121" s="11">
        <f t="shared" si="118"/>
        <v>-1655057.3199999994</v>
      </c>
      <c r="G121" s="11">
        <f t="shared" si="118"/>
        <v>1858785.75</v>
      </c>
      <c r="H121" s="11">
        <f t="shared" si="118"/>
        <v>-91256752.079999998</v>
      </c>
      <c r="I121" s="11">
        <f t="shared" ref="I121:J121" si="119">I122+I127+I158+I191</f>
        <v>45000</v>
      </c>
      <c r="J121" s="11">
        <f t="shared" si="119"/>
        <v>6170625</v>
      </c>
      <c r="K121" s="11">
        <f t="shared" ref="K121" si="120">K122+K127+K158+K191</f>
        <v>3593952</v>
      </c>
      <c r="L121" s="11">
        <f t="shared" si="76"/>
        <v>408767801.33999997</v>
      </c>
    </row>
    <row r="122" spans="1:12" hidden="1" x14ac:dyDescent="0.35">
      <c r="A122" s="7" t="s">
        <v>117</v>
      </c>
      <c r="B122" s="8" t="s">
        <v>118</v>
      </c>
      <c r="C122" s="12">
        <f t="shared" ref="C122:H122" si="121">C123+C125</f>
        <v>136098300</v>
      </c>
      <c r="D122" s="12">
        <f t="shared" si="121"/>
        <v>0</v>
      </c>
      <c r="E122" s="12">
        <f t="shared" si="121"/>
        <v>0</v>
      </c>
      <c r="F122" s="12">
        <f t="shared" si="121"/>
        <v>0</v>
      </c>
      <c r="G122" s="12">
        <f t="shared" si="121"/>
        <v>0</v>
      </c>
      <c r="H122" s="12">
        <f t="shared" si="121"/>
        <v>0</v>
      </c>
      <c r="I122" s="12">
        <f t="shared" ref="I122:J122" si="122">I123+I125</f>
        <v>0</v>
      </c>
      <c r="J122" s="12">
        <f t="shared" si="122"/>
        <v>4083400</v>
      </c>
      <c r="K122" s="12">
        <f t="shared" ref="K122" si="123">K123+K125</f>
        <v>0</v>
      </c>
      <c r="L122" s="12">
        <f t="shared" si="76"/>
        <v>140181700</v>
      </c>
    </row>
    <row r="123" spans="1:12" ht="27" hidden="1" customHeight="1" x14ac:dyDescent="0.35">
      <c r="A123" s="7" t="s">
        <v>119</v>
      </c>
      <c r="B123" s="8" t="s">
        <v>120</v>
      </c>
      <c r="C123" s="12">
        <f t="shared" ref="C123:K123" si="124">C124</f>
        <v>133885100</v>
      </c>
      <c r="D123" s="12">
        <f t="shared" si="124"/>
        <v>0</v>
      </c>
      <c r="E123" s="12">
        <f t="shared" si="124"/>
        <v>0</v>
      </c>
      <c r="F123" s="12">
        <f t="shared" si="124"/>
        <v>0</v>
      </c>
      <c r="G123" s="12">
        <f t="shared" si="124"/>
        <v>0</v>
      </c>
      <c r="H123" s="12">
        <f t="shared" si="124"/>
        <v>0</v>
      </c>
      <c r="I123" s="12">
        <f t="shared" si="124"/>
        <v>0</v>
      </c>
      <c r="J123" s="12">
        <f t="shared" si="124"/>
        <v>0</v>
      </c>
      <c r="K123" s="12">
        <f t="shared" si="124"/>
        <v>0</v>
      </c>
      <c r="L123" s="12">
        <f t="shared" si="76"/>
        <v>133885100</v>
      </c>
    </row>
    <row r="124" spans="1:12" ht="36" hidden="1" x14ac:dyDescent="0.35">
      <c r="A124" s="7" t="s">
        <v>279</v>
      </c>
      <c r="B124" s="25" t="s">
        <v>280</v>
      </c>
      <c r="C124" s="12">
        <v>133885100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f t="shared" si="76"/>
        <v>133885100</v>
      </c>
    </row>
    <row r="125" spans="1:12" ht="36" hidden="1" x14ac:dyDescent="0.35">
      <c r="A125" s="7" t="s">
        <v>235</v>
      </c>
      <c r="B125" s="8" t="s">
        <v>236</v>
      </c>
      <c r="C125" s="12">
        <f t="shared" ref="C125:K125" si="125">C126</f>
        <v>2213200</v>
      </c>
      <c r="D125" s="12">
        <f t="shared" si="125"/>
        <v>0</v>
      </c>
      <c r="E125" s="12">
        <f t="shared" si="125"/>
        <v>0</v>
      </c>
      <c r="F125" s="12">
        <f t="shared" si="125"/>
        <v>0</v>
      </c>
      <c r="G125" s="12">
        <f t="shared" si="125"/>
        <v>0</v>
      </c>
      <c r="H125" s="12">
        <f t="shared" si="125"/>
        <v>0</v>
      </c>
      <c r="I125" s="12">
        <f t="shared" si="125"/>
        <v>0</v>
      </c>
      <c r="J125" s="12">
        <f t="shared" si="125"/>
        <v>4083400</v>
      </c>
      <c r="K125" s="12">
        <f t="shared" si="125"/>
        <v>0</v>
      </c>
      <c r="L125" s="12">
        <f t="shared" si="76"/>
        <v>6296600</v>
      </c>
    </row>
    <row r="126" spans="1:12" ht="36" hidden="1" x14ac:dyDescent="0.35">
      <c r="A126" s="7" t="s">
        <v>281</v>
      </c>
      <c r="B126" s="25" t="s">
        <v>282</v>
      </c>
      <c r="C126" s="12">
        <v>2213200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4083400</v>
      </c>
      <c r="K126" s="12">
        <v>0</v>
      </c>
      <c r="L126" s="12">
        <f t="shared" si="76"/>
        <v>6296600</v>
      </c>
    </row>
    <row r="127" spans="1:12" ht="36" x14ac:dyDescent="0.35">
      <c r="A127" s="7" t="s">
        <v>121</v>
      </c>
      <c r="B127" s="8" t="s">
        <v>122</v>
      </c>
      <c r="C127" s="12">
        <f>C128+C136+C138+C141+C144</f>
        <v>155038659.19</v>
      </c>
      <c r="D127" s="12">
        <f>D128+D136+D138+D141+D144</f>
        <v>6321870.0999999996</v>
      </c>
      <c r="E127" s="12">
        <f>E128+E136+E138+E141+E144</f>
        <v>1706434.59</v>
      </c>
      <c r="F127" s="12">
        <f t="shared" ref="F127:K127" si="126">F128+F136+F138+F141+F144+F132+F134</f>
        <v>3992811.25</v>
      </c>
      <c r="G127" s="12">
        <f t="shared" si="126"/>
        <v>983316.75</v>
      </c>
      <c r="H127" s="12">
        <f t="shared" si="126"/>
        <v>-91256752.079999998</v>
      </c>
      <c r="I127" s="12">
        <f t="shared" si="126"/>
        <v>0</v>
      </c>
      <c r="J127" s="12">
        <f t="shared" si="126"/>
        <v>0</v>
      </c>
      <c r="K127" s="12">
        <f t="shared" si="126"/>
        <v>0</v>
      </c>
      <c r="L127" s="12">
        <f t="shared" si="76"/>
        <v>76786339.799999997</v>
      </c>
    </row>
    <row r="128" spans="1:12" ht="36" hidden="1" x14ac:dyDescent="0.35">
      <c r="A128" s="13" t="s">
        <v>123</v>
      </c>
      <c r="B128" s="14" t="s">
        <v>124</v>
      </c>
      <c r="C128" s="15">
        <f t="shared" ref="C128:K129" si="127">C129</f>
        <v>105546200</v>
      </c>
      <c r="D128" s="15">
        <f t="shared" si="127"/>
        <v>0</v>
      </c>
      <c r="E128" s="15">
        <f t="shared" si="127"/>
        <v>0</v>
      </c>
      <c r="F128" s="15">
        <f t="shared" si="127"/>
        <v>0</v>
      </c>
      <c r="G128" s="15">
        <f t="shared" si="127"/>
        <v>0</v>
      </c>
      <c r="H128" s="15">
        <f t="shared" si="127"/>
        <v>-101256752.08</v>
      </c>
      <c r="I128" s="15">
        <f t="shared" si="127"/>
        <v>0</v>
      </c>
      <c r="J128" s="15">
        <f t="shared" si="127"/>
        <v>0</v>
      </c>
      <c r="K128" s="15">
        <f t="shared" si="127"/>
        <v>0</v>
      </c>
      <c r="L128" s="12">
        <f t="shared" si="76"/>
        <v>4289447.9200000018</v>
      </c>
    </row>
    <row r="129" spans="1:12" ht="36" hidden="1" x14ac:dyDescent="0.35">
      <c r="A129" s="13" t="s">
        <v>283</v>
      </c>
      <c r="B129" s="25" t="s">
        <v>284</v>
      </c>
      <c r="C129" s="15">
        <f t="shared" si="127"/>
        <v>105546200</v>
      </c>
      <c r="D129" s="15">
        <f t="shared" si="127"/>
        <v>0</v>
      </c>
      <c r="E129" s="15">
        <f t="shared" si="127"/>
        <v>0</v>
      </c>
      <c r="F129" s="15">
        <f t="shared" si="127"/>
        <v>0</v>
      </c>
      <c r="G129" s="15">
        <f t="shared" si="127"/>
        <v>0</v>
      </c>
      <c r="H129" s="15">
        <f>H130+H131</f>
        <v>-101256752.08</v>
      </c>
      <c r="I129" s="15">
        <f>I130+I131</f>
        <v>0</v>
      </c>
      <c r="J129" s="15">
        <f>J130+J131</f>
        <v>0</v>
      </c>
      <c r="K129" s="15">
        <f>K130+K131</f>
        <v>0</v>
      </c>
      <c r="L129" s="12">
        <f t="shared" si="76"/>
        <v>4289447.9200000018</v>
      </c>
    </row>
    <row r="130" spans="1:12" ht="90" hidden="1" x14ac:dyDescent="0.35">
      <c r="A130" s="13"/>
      <c r="B130" s="14" t="s">
        <v>241</v>
      </c>
      <c r="C130" s="15">
        <v>105546200</v>
      </c>
      <c r="D130" s="15">
        <v>0</v>
      </c>
      <c r="E130" s="15">
        <v>0</v>
      </c>
      <c r="F130" s="15">
        <v>0</v>
      </c>
      <c r="G130" s="15">
        <v>0</v>
      </c>
      <c r="H130" s="15">
        <v>-103536752.08</v>
      </c>
      <c r="I130" s="15">
        <v>0</v>
      </c>
      <c r="J130" s="15">
        <v>0</v>
      </c>
      <c r="K130" s="15">
        <v>0</v>
      </c>
      <c r="L130" s="12">
        <f t="shared" si="76"/>
        <v>2009447.9200000018</v>
      </c>
    </row>
    <row r="131" spans="1:12" ht="36" hidden="1" x14ac:dyDescent="0.35">
      <c r="A131" s="13"/>
      <c r="B131" s="14" t="s">
        <v>364</v>
      </c>
      <c r="C131" s="15"/>
      <c r="D131" s="15"/>
      <c r="E131" s="15"/>
      <c r="F131" s="15"/>
      <c r="G131" s="15"/>
      <c r="H131" s="15">
        <v>2280000</v>
      </c>
      <c r="I131" s="15">
        <v>0</v>
      </c>
      <c r="J131" s="15">
        <v>0</v>
      </c>
      <c r="K131" s="15">
        <v>0</v>
      </c>
      <c r="L131" s="12">
        <f t="shared" si="76"/>
        <v>2280000</v>
      </c>
    </row>
    <row r="132" spans="1:12" ht="54" hidden="1" x14ac:dyDescent="0.35">
      <c r="A132" s="13" t="s">
        <v>338</v>
      </c>
      <c r="B132" s="14" t="s">
        <v>340</v>
      </c>
      <c r="C132" s="15"/>
      <c r="D132" s="15"/>
      <c r="E132" s="15"/>
      <c r="F132" s="15">
        <f t="shared" ref="F132:K132" si="128">F133</f>
        <v>1800000</v>
      </c>
      <c r="G132" s="15">
        <f t="shared" si="128"/>
        <v>0</v>
      </c>
      <c r="H132" s="15">
        <f t="shared" si="128"/>
        <v>0</v>
      </c>
      <c r="I132" s="15">
        <f t="shared" si="128"/>
        <v>0</v>
      </c>
      <c r="J132" s="15">
        <f t="shared" si="128"/>
        <v>0</v>
      </c>
      <c r="K132" s="15">
        <f t="shared" si="128"/>
        <v>0</v>
      </c>
      <c r="L132" s="12">
        <f t="shared" si="76"/>
        <v>1800000</v>
      </c>
    </row>
    <row r="133" spans="1:12" ht="54" hidden="1" x14ac:dyDescent="0.35">
      <c r="A133" s="13" t="s">
        <v>337</v>
      </c>
      <c r="B133" s="14" t="s">
        <v>339</v>
      </c>
      <c r="C133" s="15"/>
      <c r="D133" s="15"/>
      <c r="E133" s="15"/>
      <c r="F133" s="15">
        <v>1800000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2">
        <f t="shared" si="76"/>
        <v>1800000</v>
      </c>
    </row>
    <row r="134" spans="1:12" hidden="1" x14ac:dyDescent="0.35">
      <c r="A134" s="13" t="s">
        <v>341</v>
      </c>
      <c r="B134" s="14" t="s">
        <v>344</v>
      </c>
      <c r="C134" s="15"/>
      <c r="D134" s="15"/>
      <c r="E134" s="15"/>
      <c r="F134" s="15">
        <f t="shared" ref="F134:K134" si="129">F135</f>
        <v>150000</v>
      </c>
      <c r="G134" s="15">
        <f t="shared" si="129"/>
        <v>0</v>
      </c>
      <c r="H134" s="15">
        <f t="shared" si="129"/>
        <v>0</v>
      </c>
      <c r="I134" s="15">
        <f t="shared" si="129"/>
        <v>0</v>
      </c>
      <c r="J134" s="15">
        <f t="shared" si="129"/>
        <v>0</v>
      </c>
      <c r="K134" s="15">
        <f t="shared" si="129"/>
        <v>0</v>
      </c>
      <c r="L134" s="12">
        <f t="shared" si="76"/>
        <v>150000</v>
      </c>
    </row>
    <row r="135" spans="1:12" ht="22.5" hidden="1" customHeight="1" x14ac:dyDescent="0.35">
      <c r="A135" s="13" t="s">
        <v>342</v>
      </c>
      <c r="B135" s="14" t="s">
        <v>343</v>
      </c>
      <c r="C135" s="15"/>
      <c r="D135" s="15"/>
      <c r="E135" s="15"/>
      <c r="F135" s="15">
        <v>150000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2">
        <f t="shared" si="76"/>
        <v>150000</v>
      </c>
    </row>
    <row r="136" spans="1:12" ht="36" hidden="1" x14ac:dyDescent="0.35">
      <c r="A136" s="13" t="s">
        <v>174</v>
      </c>
      <c r="B136" s="14" t="s">
        <v>175</v>
      </c>
      <c r="C136" s="15">
        <f t="shared" ref="C136:K136" si="130">C137</f>
        <v>3559720.49</v>
      </c>
      <c r="D136" s="15">
        <f t="shared" si="130"/>
        <v>0</v>
      </c>
      <c r="E136" s="15">
        <f t="shared" si="130"/>
        <v>1706434.59</v>
      </c>
      <c r="F136" s="15">
        <f t="shared" si="130"/>
        <v>0.02</v>
      </c>
      <c r="G136" s="15">
        <f t="shared" si="130"/>
        <v>0</v>
      </c>
      <c r="H136" s="15">
        <f t="shared" si="130"/>
        <v>0</v>
      </c>
      <c r="I136" s="15">
        <f t="shared" si="130"/>
        <v>0</v>
      </c>
      <c r="J136" s="15">
        <f t="shared" si="130"/>
        <v>0</v>
      </c>
      <c r="K136" s="15">
        <f t="shared" si="130"/>
        <v>0</v>
      </c>
      <c r="L136" s="12">
        <f t="shared" si="76"/>
        <v>5266155.0999999996</v>
      </c>
    </row>
    <row r="137" spans="1:12" ht="36" hidden="1" x14ac:dyDescent="0.35">
      <c r="A137" s="13" t="s">
        <v>285</v>
      </c>
      <c r="B137" s="14" t="s">
        <v>286</v>
      </c>
      <c r="C137" s="15">
        <v>3559720.49</v>
      </c>
      <c r="D137" s="15">
        <v>0</v>
      </c>
      <c r="E137" s="15">
        <v>1706434.59</v>
      </c>
      <c r="F137" s="15">
        <v>0.02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2">
        <f t="shared" si="76"/>
        <v>5266155.0999999996</v>
      </c>
    </row>
    <row r="138" spans="1:12" hidden="1" x14ac:dyDescent="0.35">
      <c r="A138" s="13" t="s">
        <v>169</v>
      </c>
      <c r="B138" s="14" t="s">
        <v>170</v>
      </c>
      <c r="C138" s="15">
        <f t="shared" ref="C138:K138" si="131">C139</f>
        <v>1412537.33</v>
      </c>
      <c r="D138" s="15">
        <f t="shared" si="131"/>
        <v>0</v>
      </c>
      <c r="E138" s="15">
        <f t="shared" si="131"/>
        <v>0</v>
      </c>
      <c r="F138" s="15">
        <f t="shared" si="131"/>
        <v>0</v>
      </c>
      <c r="G138" s="15">
        <f t="shared" si="131"/>
        <v>0</v>
      </c>
      <c r="H138" s="15">
        <f t="shared" si="131"/>
        <v>0</v>
      </c>
      <c r="I138" s="15">
        <f t="shared" si="131"/>
        <v>0</v>
      </c>
      <c r="J138" s="15">
        <f t="shared" si="131"/>
        <v>0</v>
      </c>
      <c r="K138" s="15">
        <f t="shared" si="131"/>
        <v>0</v>
      </c>
      <c r="L138" s="12">
        <f t="shared" si="76"/>
        <v>1412537.33</v>
      </c>
    </row>
    <row r="139" spans="1:12" ht="36" hidden="1" x14ac:dyDescent="0.35">
      <c r="A139" s="13" t="s">
        <v>287</v>
      </c>
      <c r="B139" s="25" t="s">
        <v>288</v>
      </c>
      <c r="C139" s="15">
        <f t="shared" ref="C139:K139" si="132">C140</f>
        <v>1412537.33</v>
      </c>
      <c r="D139" s="15">
        <f t="shared" si="132"/>
        <v>0</v>
      </c>
      <c r="E139" s="15">
        <f t="shared" si="132"/>
        <v>0</v>
      </c>
      <c r="F139" s="15">
        <f t="shared" si="132"/>
        <v>0</v>
      </c>
      <c r="G139" s="15">
        <f t="shared" si="132"/>
        <v>0</v>
      </c>
      <c r="H139" s="15">
        <f t="shared" si="132"/>
        <v>0</v>
      </c>
      <c r="I139" s="15">
        <f t="shared" si="132"/>
        <v>0</v>
      </c>
      <c r="J139" s="15">
        <f t="shared" si="132"/>
        <v>0</v>
      </c>
      <c r="K139" s="15">
        <f t="shared" si="132"/>
        <v>0</v>
      </c>
      <c r="L139" s="12">
        <f t="shared" si="76"/>
        <v>1412537.33</v>
      </c>
    </row>
    <row r="140" spans="1:12" ht="45" hidden="1" customHeight="1" x14ac:dyDescent="0.35">
      <c r="A140" s="13"/>
      <c r="B140" s="14" t="s">
        <v>240</v>
      </c>
      <c r="C140" s="15">
        <v>1412537.33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2">
        <f t="shared" si="76"/>
        <v>1412537.33</v>
      </c>
    </row>
    <row r="141" spans="1:12" ht="54" hidden="1" x14ac:dyDescent="0.35">
      <c r="A141" s="13" t="s">
        <v>172</v>
      </c>
      <c r="B141" s="14" t="s">
        <v>173</v>
      </c>
      <c r="C141" s="15">
        <f t="shared" ref="C141:K141" si="133">C142</f>
        <v>6346301.3700000001</v>
      </c>
      <c r="D141" s="15">
        <f t="shared" si="133"/>
        <v>0</v>
      </c>
      <c r="E141" s="15">
        <f t="shared" si="133"/>
        <v>0</v>
      </c>
      <c r="F141" s="15">
        <f t="shared" si="133"/>
        <v>-1.37</v>
      </c>
      <c r="G141" s="15">
        <f t="shared" si="133"/>
        <v>0</v>
      </c>
      <c r="H141" s="15">
        <f t="shared" si="133"/>
        <v>0</v>
      </c>
      <c r="I141" s="15">
        <f t="shared" si="133"/>
        <v>0</v>
      </c>
      <c r="J141" s="15">
        <f t="shared" si="133"/>
        <v>0</v>
      </c>
      <c r="K141" s="15">
        <f t="shared" si="133"/>
        <v>0</v>
      </c>
      <c r="L141" s="12">
        <f t="shared" ref="L141:L204" si="134">C141+D141+E141+F141+G141+H141+I141+J141+K141</f>
        <v>6346300</v>
      </c>
    </row>
    <row r="142" spans="1:12" ht="54" hidden="1" x14ac:dyDescent="0.35">
      <c r="A142" s="13" t="s">
        <v>289</v>
      </c>
      <c r="B142" s="25" t="s">
        <v>290</v>
      </c>
      <c r="C142" s="15">
        <f t="shared" ref="C142:K142" si="135">C143</f>
        <v>6346301.3700000001</v>
      </c>
      <c r="D142" s="15">
        <f t="shared" si="135"/>
        <v>0</v>
      </c>
      <c r="E142" s="15">
        <f t="shared" si="135"/>
        <v>0</v>
      </c>
      <c r="F142" s="15">
        <f t="shared" si="135"/>
        <v>-1.37</v>
      </c>
      <c r="G142" s="15">
        <f t="shared" si="135"/>
        <v>0</v>
      </c>
      <c r="H142" s="15">
        <f t="shared" si="135"/>
        <v>0</v>
      </c>
      <c r="I142" s="15">
        <f t="shared" si="135"/>
        <v>0</v>
      </c>
      <c r="J142" s="15">
        <f t="shared" si="135"/>
        <v>0</v>
      </c>
      <c r="K142" s="15">
        <f t="shared" si="135"/>
        <v>0</v>
      </c>
      <c r="L142" s="12">
        <f t="shared" si="134"/>
        <v>6346300</v>
      </c>
    </row>
    <row r="143" spans="1:12" ht="72" hidden="1" x14ac:dyDescent="0.35">
      <c r="A143" s="13"/>
      <c r="B143" s="14" t="s">
        <v>239</v>
      </c>
      <c r="C143" s="15">
        <v>6346301.3700000001</v>
      </c>
      <c r="D143" s="15">
        <v>0</v>
      </c>
      <c r="E143" s="15">
        <v>0</v>
      </c>
      <c r="F143" s="15">
        <v>-1.37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2">
        <f t="shared" si="134"/>
        <v>6346300</v>
      </c>
    </row>
    <row r="144" spans="1:12" ht="24.75" customHeight="1" x14ac:dyDescent="0.35">
      <c r="A144" s="13" t="s">
        <v>125</v>
      </c>
      <c r="B144" s="14" t="s">
        <v>126</v>
      </c>
      <c r="C144" s="15">
        <f t="shared" ref="C144:K144" si="136">C145</f>
        <v>38173900</v>
      </c>
      <c r="D144" s="15">
        <f t="shared" si="136"/>
        <v>6321870.0999999996</v>
      </c>
      <c r="E144" s="15">
        <f t="shared" si="136"/>
        <v>0</v>
      </c>
      <c r="F144" s="15">
        <f t="shared" si="136"/>
        <v>2042812.5999999999</v>
      </c>
      <c r="G144" s="15">
        <f t="shared" si="136"/>
        <v>983316.75</v>
      </c>
      <c r="H144" s="15">
        <f t="shared" si="136"/>
        <v>10000000</v>
      </c>
      <c r="I144" s="15">
        <f t="shared" si="136"/>
        <v>0</v>
      </c>
      <c r="J144" s="15">
        <f t="shared" si="136"/>
        <v>0</v>
      </c>
      <c r="K144" s="15">
        <f t="shared" si="136"/>
        <v>0</v>
      </c>
      <c r="L144" s="12">
        <f t="shared" si="134"/>
        <v>57521899.450000003</v>
      </c>
    </row>
    <row r="145" spans="1:12" ht="27" customHeight="1" x14ac:dyDescent="0.35">
      <c r="A145" s="13" t="s">
        <v>291</v>
      </c>
      <c r="B145" s="25" t="s">
        <v>292</v>
      </c>
      <c r="C145" s="15">
        <f>C147+C149+C146+C148</f>
        <v>38173900</v>
      </c>
      <c r="D145" s="15">
        <f>D147+D149+D146+D148+D150+D151+D152</f>
        <v>6321870.0999999996</v>
      </c>
      <c r="E145" s="15">
        <f>E147+E149+E146+E148+E150+E151+E152</f>
        <v>0</v>
      </c>
      <c r="F145" s="15">
        <f>F147+F149+F146+F148+F150+F151+F152+F153+F154+F155</f>
        <v>2042812.5999999999</v>
      </c>
      <c r="G145" s="15">
        <f>G147+G149+G146+G148+G150+G151+G152+G153+G154+G155+G156</f>
        <v>983316.75</v>
      </c>
      <c r="H145" s="15">
        <f>H147+H149+H146+H148+H150+H151+H152+H153+H154+H155+H156</f>
        <v>10000000</v>
      </c>
      <c r="I145" s="15">
        <f>I147+I149+I146+I148+I150+I151+I152+I153+I154+I155+I156</f>
        <v>0</v>
      </c>
      <c r="J145" s="15">
        <f>J147+J149+J146+J148+J150+J151+J152+J153+J154+J155+J156+J157</f>
        <v>0</v>
      </c>
      <c r="K145" s="15">
        <f>K147+K149+K146+K148+K150+K151+K152+K153+K154+K155+K156+K157</f>
        <v>0</v>
      </c>
      <c r="L145" s="12">
        <f t="shared" si="134"/>
        <v>57521899.450000003</v>
      </c>
    </row>
    <row r="146" spans="1:12" ht="36" hidden="1" x14ac:dyDescent="0.35">
      <c r="A146" s="13"/>
      <c r="B146" s="18" t="s">
        <v>158</v>
      </c>
      <c r="C146" s="15">
        <v>10000000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2">
        <f t="shared" si="134"/>
        <v>10000000</v>
      </c>
    </row>
    <row r="147" spans="1:12" s="21" customFormat="1" ht="36" hidden="1" x14ac:dyDescent="0.35">
      <c r="A147" s="13"/>
      <c r="B147" s="22" t="s">
        <v>156</v>
      </c>
      <c r="C147" s="15">
        <v>88600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2">
        <f t="shared" si="134"/>
        <v>88600</v>
      </c>
    </row>
    <row r="148" spans="1:12" s="21" customFormat="1" ht="36" hidden="1" x14ac:dyDescent="0.35">
      <c r="A148" s="13"/>
      <c r="B148" s="18" t="s">
        <v>171</v>
      </c>
      <c r="C148" s="15">
        <v>70400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2">
        <f t="shared" si="134"/>
        <v>70400</v>
      </c>
    </row>
    <row r="149" spans="1:12" s="21" customFormat="1" ht="54" hidden="1" x14ac:dyDescent="0.35">
      <c r="A149" s="13"/>
      <c r="B149" s="18" t="s">
        <v>157</v>
      </c>
      <c r="C149" s="15">
        <v>28014900</v>
      </c>
      <c r="D149" s="15">
        <v>0</v>
      </c>
      <c r="E149" s="15">
        <v>0</v>
      </c>
      <c r="F149" s="15">
        <v>8469.4599999999991</v>
      </c>
      <c r="G149" s="15">
        <v>0</v>
      </c>
      <c r="H149" s="15">
        <v>10000000</v>
      </c>
      <c r="I149" s="15">
        <v>0</v>
      </c>
      <c r="J149" s="15">
        <v>0</v>
      </c>
      <c r="K149" s="15">
        <v>0</v>
      </c>
      <c r="L149" s="12">
        <f t="shared" si="134"/>
        <v>38023369.460000001</v>
      </c>
    </row>
    <row r="150" spans="1:12" s="21" customFormat="1" hidden="1" x14ac:dyDescent="0.35">
      <c r="A150" s="13"/>
      <c r="B150" s="18" t="s">
        <v>323</v>
      </c>
      <c r="C150" s="15">
        <v>0</v>
      </c>
      <c r="D150" s="15">
        <v>1598370.1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2">
        <f t="shared" si="134"/>
        <v>1598370.1</v>
      </c>
    </row>
    <row r="151" spans="1:12" s="21" customFormat="1" hidden="1" x14ac:dyDescent="0.35">
      <c r="A151" s="13"/>
      <c r="B151" s="18" t="s">
        <v>325</v>
      </c>
      <c r="C151" s="15">
        <v>0</v>
      </c>
      <c r="D151" s="15">
        <v>4500000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2">
        <f t="shared" si="134"/>
        <v>4500000</v>
      </c>
    </row>
    <row r="152" spans="1:12" s="21" customFormat="1" ht="36" hidden="1" x14ac:dyDescent="0.35">
      <c r="A152" s="13"/>
      <c r="B152" s="18" t="s">
        <v>326</v>
      </c>
      <c r="C152" s="15">
        <v>0</v>
      </c>
      <c r="D152" s="15">
        <v>223500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2">
        <f t="shared" si="134"/>
        <v>223500</v>
      </c>
    </row>
    <row r="153" spans="1:12" s="21" customFormat="1" ht="36" hidden="1" x14ac:dyDescent="0.35">
      <c r="A153" s="13"/>
      <c r="B153" s="18" t="s">
        <v>335</v>
      </c>
      <c r="C153" s="15"/>
      <c r="D153" s="15"/>
      <c r="E153" s="15"/>
      <c r="F153" s="15">
        <v>1279137.2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2">
        <f t="shared" si="134"/>
        <v>1279137.2</v>
      </c>
    </row>
    <row r="154" spans="1:12" s="21" customFormat="1" ht="36" hidden="1" x14ac:dyDescent="0.35">
      <c r="A154" s="13"/>
      <c r="B154" s="14" t="s">
        <v>336</v>
      </c>
      <c r="C154" s="15"/>
      <c r="D154" s="15"/>
      <c r="E154" s="15"/>
      <c r="F154" s="15">
        <v>755160.95</v>
      </c>
      <c r="G154" s="15">
        <v>0</v>
      </c>
      <c r="H154" s="15">
        <v>0</v>
      </c>
      <c r="I154" s="15">
        <v>0</v>
      </c>
      <c r="J154" s="15">
        <v>-755160.95</v>
      </c>
      <c r="K154" s="15">
        <v>0</v>
      </c>
      <c r="L154" s="12">
        <f t="shared" si="134"/>
        <v>0</v>
      </c>
    </row>
    <row r="155" spans="1:12" s="21" customFormat="1" ht="54" x14ac:dyDescent="0.35">
      <c r="A155" s="13"/>
      <c r="B155" s="8" t="s">
        <v>155</v>
      </c>
      <c r="C155" s="15"/>
      <c r="D155" s="15"/>
      <c r="E155" s="15"/>
      <c r="F155" s="15">
        <v>44.99</v>
      </c>
      <c r="G155" s="15">
        <v>0</v>
      </c>
      <c r="H155" s="15">
        <v>0</v>
      </c>
      <c r="I155" s="15">
        <v>0</v>
      </c>
      <c r="J155" s="15">
        <v>755160.95</v>
      </c>
      <c r="K155" s="15">
        <v>-755205.93</v>
      </c>
      <c r="L155" s="12">
        <f t="shared" si="134"/>
        <v>9.9999998928979039E-3</v>
      </c>
    </row>
    <row r="156" spans="1:12" s="21" customFormat="1" ht="36" hidden="1" x14ac:dyDescent="0.35">
      <c r="A156" s="13"/>
      <c r="B156" s="8" t="s">
        <v>362</v>
      </c>
      <c r="C156" s="15"/>
      <c r="D156" s="15"/>
      <c r="E156" s="15"/>
      <c r="F156" s="15">
        <v>0</v>
      </c>
      <c r="G156" s="15">
        <v>983316.75</v>
      </c>
      <c r="H156" s="15">
        <v>0</v>
      </c>
      <c r="I156" s="15">
        <v>0</v>
      </c>
      <c r="J156" s="15">
        <v>-256161.61</v>
      </c>
      <c r="K156" s="15">
        <v>0</v>
      </c>
      <c r="L156" s="12">
        <f t="shared" si="134"/>
        <v>727155.14</v>
      </c>
    </row>
    <row r="157" spans="1:12" s="21" customFormat="1" ht="36" x14ac:dyDescent="0.35">
      <c r="A157" s="13"/>
      <c r="B157" s="8" t="s">
        <v>370</v>
      </c>
      <c r="C157" s="15"/>
      <c r="D157" s="15"/>
      <c r="E157" s="15"/>
      <c r="F157" s="15"/>
      <c r="G157" s="15"/>
      <c r="H157" s="15"/>
      <c r="I157" s="15"/>
      <c r="J157" s="15">
        <v>256161.61</v>
      </c>
      <c r="K157" s="15">
        <v>755205.93</v>
      </c>
      <c r="L157" s="12">
        <f t="shared" si="134"/>
        <v>1011367.54</v>
      </c>
    </row>
    <row r="158" spans="1:12" x14ac:dyDescent="0.35">
      <c r="A158" s="13" t="s">
        <v>127</v>
      </c>
      <c r="B158" s="14" t="s">
        <v>128</v>
      </c>
      <c r="C158" s="15">
        <f>C159+C175+C177+C179+C185+C187</f>
        <v>147419407.45999998</v>
      </c>
      <c r="D158" s="15">
        <f>D159+D175+D177+D179+D185+D187</f>
        <v>0</v>
      </c>
      <c r="E158" s="15">
        <f>E159+E175+E177+E179+E185+E187</f>
        <v>0</v>
      </c>
      <c r="F158" s="15">
        <f t="shared" ref="F158:K158" si="137">F159+F175+F177+F179+F185+F187+F181+F183</f>
        <v>2467863.7000000002</v>
      </c>
      <c r="G158" s="15">
        <f t="shared" si="137"/>
        <v>29916</v>
      </c>
      <c r="H158" s="15">
        <f t="shared" si="137"/>
        <v>0</v>
      </c>
      <c r="I158" s="15">
        <f t="shared" si="137"/>
        <v>0</v>
      </c>
      <c r="J158" s="15">
        <f t="shared" si="137"/>
        <v>2087225</v>
      </c>
      <c r="K158" s="15">
        <f t="shared" si="137"/>
        <v>376260</v>
      </c>
      <c r="L158" s="12">
        <f t="shared" si="134"/>
        <v>152380672.15999997</v>
      </c>
    </row>
    <row r="159" spans="1:12" ht="36" x14ac:dyDescent="0.35">
      <c r="A159" s="13" t="s">
        <v>129</v>
      </c>
      <c r="B159" s="14" t="s">
        <v>130</v>
      </c>
      <c r="C159" s="15">
        <f t="shared" ref="C159:K159" si="138">C160</f>
        <v>134162640</v>
      </c>
      <c r="D159" s="15">
        <f t="shared" si="138"/>
        <v>-15300</v>
      </c>
      <c r="E159" s="15">
        <f t="shared" si="138"/>
        <v>0</v>
      </c>
      <c r="F159" s="15">
        <f t="shared" si="138"/>
        <v>550100</v>
      </c>
      <c r="G159" s="15">
        <f t="shared" si="138"/>
        <v>0</v>
      </c>
      <c r="H159" s="15">
        <f t="shared" si="138"/>
        <v>0</v>
      </c>
      <c r="I159" s="15">
        <f t="shared" si="138"/>
        <v>0</v>
      </c>
      <c r="J159" s="15">
        <f t="shared" si="138"/>
        <v>2086325</v>
      </c>
      <c r="K159" s="15">
        <f t="shared" si="138"/>
        <v>376260</v>
      </c>
      <c r="L159" s="12">
        <f t="shared" si="134"/>
        <v>137160025</v>
      </c>
    </row>
    <row r="160" spans="1:12" ht="36" x14ac:dyDescent="0.35">
      <c r="A160" s="13" t="s">
        <v>293</v>
      </c>
      <c r="B160" s="25" t="s">
        <v>294</v>
      </c>
      <c r="C160" s="15">
        <f t="shared" ref="C160:H160" si="139">C161+C162+C163+C164+C165+C166+C167+C168+C169+C170+C171+C172+C173+C174</f>
        <v>134162640</v>
      </c>
      <c r="D160" s="15">
        <f t="shared" si="139"/>
        <v>-15300</v>
      </c>
      <c r="E160" s="15">
        <f t="shared" si="139"/>
        <v>0</v>
      </c>
      <c r="F160" s="15">
        <f t="shared" si="139"/>
        <v>550100</v>
      </c>
      <c r="G160" s="15">
        <f t="shared" si="139"/>
        <v>0</v>
      </c>
      <c r="H160" s="15">
        <f t="shared" si="139"/>
        <v>0</v>
      </c>
      <c r="I160" s="15">
        <f t="shared" ref="I160:J160" si="140">I161+I162+I163+I164+I165+I166+I167+I168+I169+I170+I171+I172+I173+I174</f>
        <v>0</v>
      </c>
      <c r="J160" s="15">
        <f t="shared" si="140"/>
        <v>2086325</v>
      </c>
      <c r="K160" s="15">
        <f t="shared" ref="K160" si="141">K161+K162+K163+K164+K165+K166+K167+K168+K169+K170+K171+K172+K173+K174</f>
        <v>376260</v>
      </c>
      <c r="L160" s="12">
        <f t="shared" si="134"/>
        <v>137160025</v>
      </c>
    </row>
    <row r="161" spans="1:12" ht="36" x14ac:dyDescent="0.35">
      <c r="A161" s="13"/>
      <c r="B161" s="9" t="s">
        <v>146</v>
      </c>
      <c r="C161" s="16">
        <v>123840200</v>
      </c>
      <c r="D161" s="16">
        <v>0</v>
      </c>
      <c r="E161" s="16">
        <v>0</v>
      </c>
      <c r="F161" s="16">
        <v>541900</v>
      </c>
      <c r="G161" s="16">
        <v>0</v>
      </c>
      <c r="H161" s="16">
        <v>0</v>
      </c>
      <c r="I161" s="16">
        <v>0</v>
      </c>
      <c r="J161" s="16">
        <v>1977800</v>
      </c>
      <c r="K161" s="16">
        <v>374560</v>
      </c>
      <c r="L161" s="12">
        <f t="shared" si="134"/>
        <v>126734460</v>
      </c>
    </row>
    <row r="162" spans="1:12" ht="54" hidden="1" x14ac:dyDescent="0.35">
      <c r="A162" s="13"/>
      <c r="B162" s="18" t="s">
        <v>160</v>
      </c>
      <c r="C162" s="16">
        <v>1540740</v>
      </c>
      <c r="D162" s="16">
        <v>-15300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95130</v>
      </c>
      <c r="K162" s="16">
        <v>0</v>
      </c>
      <c r="L162" s="12">
        <f t="shared" si="134"/>
        <v>1620570</v>
      </c>
    </row>
    <row r="163" spans="1:12" ht="54" x14ac:dyDescent="0.35">
      <c r="A163" s="13"/>
      <c r="B163" s="19" t="s">
        <v>161</v>
      </c>
      <c r="C163" s="16">
        <v>186700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1700</v>
      </c>
      <c r="L163" s="12">
        <f t="shared" si="134"/>
        <v>188400</v>
      </c>
    </row>
    <row r="164" spans="1:12" ht="36" hidden="1" x14ac:dyDescent="0.35">
      <c r="A164" s="13"/>
      <c r="B164" s="20" t="s">
        <v>178</v>
      </c>
      <c r="C164" s="16">
        <v>138100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2">
        <f t="shared" si="134"/>
        <v>138100</v>
      </c>
    </row>
    <row r="165" spans="1:12" ht="54" hidden="1" x14ac:dyDescent="0.35">
      <c r="A165" s="13"/>
      <c r="B165" s="20" t="s">
        <v>238</v>
      </c>
      <c r="C165" s="16">
        <v>5500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56</v>
      </c>
      <c r="K165" s="16">
        <v>0</v>
      </c>
      <c r="L165" s="12">
        <f t="shared" si="134"/>
        <v>5556</v>
      </c>
    </row>
    <row r="166" spans="1:12" s="21" customFormat="1" hidden="1" x14ac:dyDescent="0.35">
      <c r="A166" s="13"/>
      <c r="B166" s="9" t="s">
        <v>149</v>
      </c>
      <c r="C166" s="16">
        <v>2203900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2">
        <f t="shared" si="134"/>
        <v>2203900</v>
      </c>
    </row>
    <row r="167" spans="1:12" s="21" customFormat="1" ht="90" hidden="1" x14ac:dyDescent="0.35">
      <c r="A167" s="13"/>
      <c r="B167" s="20" t="s">
        <v>237</v>
      </c>
      <c r="C167" s="16">
        <v>4882700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2">
        <f t="shared" si="134"/>
        <v>4882700</v>
      </c>
    </row>
    <row r="168" spans="1:12" s="21" customFormat="1" ht="72" hidden="1" x14ac:dyDescent="0.35">
      <c r="A168" s="13"/>
      <c r="B168" s="20" t="s">
        <v>148</v>
      </c>
      <c r="C168" s="16">
        <v>56900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600</v>
      </c>
      <c r="K168" s="16">
        <v>0</v>
      </c>
      <c r="L168" s="12">
        <f t="shared" si="134"/>
        <v>57500</v>
      </c>
    </row>
    <row r="169" spans="1:12" s="21" customFormat="1" ht="54" hidden="1" x14ac:dyDescent="0.35">
      <c r="A169" s="13"/>
      <c r="B169" s="20" t="s">
        <v>153</v>
      </c>
      <c r="C169" s="16">
        <v>600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38</v>
      </c>
      <c r="K169" s="16">
        <v>0</v>
      </c>
      <c r="L169" s="12">
        <f t="shared" si="134"/>
        <v>638</v>
      </c>
    </row>
    <row r="170" spans="1:12" s="21" customFormat="1" ht="36" hidden="1" x14ac:dyDescent="0.35">
      <c r="A170" s="13"/>
      <c r="B170" s="9" t="s">
        <v>152</v>
      </c>
      <c r="C170" s="16">
        <v>466200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4700</v>
      </c>
      <c r="K170" s="16">
        <v>0</v>
      </c>
      <c r="L170" s="12">
        <f t="shared" si="134"/>
        <v>470900</v>
      </c>
    </row>
    <row r="171" spans="1:12" s="21" customFormat="1" hidden="1" x14ac:dyDescent="0.35">
      <c r="A171" s="13"/>
      <c r="B171" s="9" t="s">
        <v>147</v>
      </c>
      <c r="C171" s="16">
        <v>2100</v>
      </c>
      <c r="D171" s="16">
        <v>0</v>
      </c>
      <c r="E171" s="16">
        <v>0</v>
      </c>
      <c r="F171" s="16">
        <v>8200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2">
        <f t="shared" si="134"/>
        <v>10300</v>
      </c>
    </row>
    <row r="172" spans="1:12" s="21" customFormat="1" ht="36" hidden="1" x14ac:dyDescent="0.35">
      <c r="A172" s="13"/>
      <c r="B172" s="9" t="s">
        <v>151</v>
      </c>
      <c r="C172" s="16">
        <v>45400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500</v>
      </c>
      <c r="K172" s="16">
        <v>0</v>
      </c>
      <c r="L172" s="12">
        <f t="shared" si="134"/>
        <v>45900</v>
      </c>
    </row>
    <row r="173" spans="1:12" s="21" customFormat="1" ht="36" hidden="1" x14ac:dyDescent="0.35">
      <c r="A173" s="13"/>
      <c r="B173" s="9" t="s">
        <v>150</v>
      </c>
      <c r="C173" s="16">
        <v>783800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7400</v>
      </c>
      <c r="K173" s="16">
        <v>0</v>
      </c>
      <c r="L173" s="12">
        <f t="shared" si="134"/>
        <v>791200</v>
      </c>
    </row>
    <row r="174" spans="1:12" s="21" customFormat="1" ht="54" hidden="1" x14ac:dyDescent="0.35">
      <c r="A174" s="13"/>
      <c r="B174" s="20" t="s">
        <v>154</v>
      </c>
      <c r="C174" s="16">
        <v>9800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101</v>
      </c>
      <c r="K174" s="16">
        <v>0</v>
      </c>
      <c r="L174" s="12">
        <f t="shared" si="134"/>
        <v>9901</v>
      </c>
    </row>
    <row r="175" spans="1:12" ht="54" hidden="1" x14ac:dyDescent="0.35">
      <c r="A175" s="13" t="s">
        <v>131</v>
      </c>
      <c r="B175" s="14" t="s">
        <v>132</v>
      </c>
      <c r="C175" s="15">
        <f t="shared" ref="C175:K175" si="142">C176</f>
        <v>11410291.199999999</v>
      </c>
      <c r="D175" s="15">
        <f t="shared" si="142"/>
        <v>0</v>
      </c>
      <c r="E175" s="15">
        <f t="shared" si="142"/>
        <v>0</v>
      </c>
      <c r="F175" s="15">
        <f t="shared" si="142"/>
        <v>0</v>
      </c>
      <c r="G175" s="15">
        <f t="shared" si="142"/>
        <v>0</v>
      </c>
      <c r="H175" s="15">
        <f t="shared" si="142"/>
        <v>0</v>
      </c>
      <c r="I175" s="15">
        <f t="shared" si="142"/>
        <v>0</v>
      </c>
      <c r="J175" s="15">
        <f t="shared" si="142"/>
        <v>0</v>
      </c>
      <c r="K175" s="15">
        <f t="shared" si="142"/>
        <v>0</v>
      </c>
      <c r="L175" s="12">
        <f t="shared" si="134"/>
        <v>11410291.199999999</v>
      </c>
    </row>
    <row r="176" spans="1:12" ht="54" hidden="1" x14ac:dyDescent="0.35">
      <c r="A176" s="13" t="s">
        <v>295</v>
      </c>
      <c r="B176" s="25" t="s">
        <v>296</v>
      </c>
      <c r="C176" s="15">
        <v>11410291.199999999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2">
        <f t="shared" si="134"/>
        <v>11410291.199999999</v>
      </c>
    </row>
    <row r="177" spans="1:12" ht="36" hidden="1" x14ac:dyDescent="0.35">
      <c r="A177" s="13" t="s">
        <v>133</v>
      </c>
      <c r="B177" s="14" t="s">
        <v>134</v>
      </c>
      <c r="C177" s="15">
        <f t="shared" ref="C177:K177" si="143">C178</f>
        <v>484700</v>
      </c>
      <c r="D177" s="15">
        <f t="shared" si="143"/>
        <v>0</v>
      </c>
      <c r="E177" s="15">
        <f t="shared" si="143"/>
        <v>0</v>
      </c>
      <c r="F177" s="15">
        <f t="shared" si="143"/>
        <v>0</v>
      </c>
      <c r="G177" s="15">
        <f t="shared" si="143"/>
        <v>0</v>
      </c>
      <c r="H177" s="15">
        <f t="shared" si="143"/>
        <v>0</v>
      </c>
      <c r="I177" s="15">
        <f t="shared" si="143"/>
        <v>0</v>
      </c>
      <c r="J177" s="15">
        <f t="shared" si="143"/>
        <v>0</v>
      </c>
      <c r="K177" s="15">
        <f t="shared" si="143"/>
        <v>0</v>
      </c>
      <c r="L177" s="12">
        <f t="shared" si="134"/>
        <v>484700</v>
      </c>
    </row>
    <row r="178" spans="1:12" ht="42.75" hidden="1" customHeight="1" x14ac:dyDescent="0.35">
      <c r="A178" s="13" t="s">
        <v>297</v>
      </c>
      <c r="B178" s="25" t="s">
        <v>298</v>
      </c>
      <c r="C178" s="15">
        <v>484700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2">
        <f t="shared" si="134"/>
        <v>484700</v>
      </c>
    </row>
    <row r="179" spans="1:12" ht="54" hidden="1" x14ac:dyDescent="0.35">
      <c r="A179" s="13" t="s">
        <v>135</v>
      </c>
      <c r="B179" s="14" t="s">
        <v>136</v>
      </c>
      <c r="C179" s="15">
        <f t="shared" ref="C179:K179" si="144">C180</f>
        <v>4900</v>
      </c>
      <c r="D179" s="15">
        <f t="shared" si="144"/>
        <v>0</v>
      </c>
      <c r="E179" s="15">
        <f t="shared" si="144"/>
        <v>0</v>
      </c>
      <c r="F179" s="15">
        <f t="shared" si="144"/>
        <v>0</v>
      </c>
      <c r="G179" s="15">
        <f t="shared" si="144"/>
        <v>0</v>
      </c>
      <c r="H179" s="15">
        <f t="shared" si="144"/>
        <v>0</v>
      </c>
      <c r="I179" s="15">
        <f t="shared" si="144"/>
        <v>0</v>
      </c>
      <c r="J179" s="15">
        <f t="shared" si="144"/>
        <v>0</v>
      </c>
      <c r="K179" s="15">
        <f t="shared" si="144"/>
        <v>0</v>
      </c>
      <c r="L179" s="12">
        <f t="shared" si="134"/>
        <v>4900</v>
      </c>
    </row>
    <row r="180" spans="1:12" ht="63" hidden="1" customHeight="1" x14ac:dyDescent="0.35">
      <c r="A180" s="13" t="s">
        <v>299</v>
      </c>
      <c r="B180" s="25" t="s">
        <v>300</v>
      </c>
      <c r="C180" s="15">
        <v>4900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2">
        <f t="shared" si="134"/>
        <v>4900</v>
      </c>
    </row>
    <row r="181" spans="1:12" ht="90" hidden="1" x14ac:dyDescent="0.35">
      <c r="A181" s="13" t="s">
        <v>348</v>
      </c>
      <c r="B181" s="26" t="s">
        <v>347</v>
      </c>
      <c r="C181" s="15"/>
      <c r="D181" s="15"/>
      <c r="E181" s="15"/>
      <c r="F181" s="15">
        <f t="shared" ref="F181:K181" si="145">F182</f>
        <v>1562328</v>
      </c>
      <c r="G181" s="15">
        <f t="shared" si="145"/>
        <v>29916</v>
      </c>
      <c r="H181" s="15">
        <f t="shared" si="145"/>
        <v>0</v>
      </c>
      <c r="I181" s="15">
        <f t="shared" si="145"/>
        <v>0</v>
      </c>
      <c r="J181" s="15">
        <f t="shared" si="145"/>
        <v>0</v>
      </c>
      <c r="K181" s="15">
        <f t="shared" si="145"/>
        <v>0</v>
      </c>
      <c r="L181" s="12">
        <f t="shared" si="134"/>
        <v>1592244</v>
      </c>
    </row>
    <row r="182" spans="1:12" ht="90" hidden="1" x14ac:dyDescent="0.35">
      <c r="A182" s="13" t="s">
        <v>345</v>
      </c>
      <c r="B182" s="26" t="s">
        <v>346</v>
      </c>
      <c r="C182" s="15"/>
      <c r="D182" s="15"/>
      <c r="E182" s="15"/>
      <c r="F182" s="15">
        <v>1562328</v>
      </c>
      <c r="G182" s="15">
        <v>29916</v>
      </c>
      <c r="H182" s="15">
        <v>0</v>
      </c>
      <c r="I182" s="15">
        <v>0</v>
      </c>
      <c r="J182" s="15">
        <v>0</v>
      </c>
      <c r="K182" s="15">
        <v>0</v>
      </c>
      <c r="L182" s="12">
        <f t="shared" si="134"/>
        <v>1592244</v>
      </c>
    </row>
    <row r="183" spans="1:12" ht="36" hidden="1" x14ac:dyDescent="0.35">
      <c r="A183" s="13" t="s">
        <v>349</v>
      </c>
      <c r="B183" s="26" t="s">
        <v>352</v>
      </c>
      <c r="C183" s="15"/>
      <c r="D183" s="15"/>
      <c r="E183" s="15"/>
      <c r="F183" s="15">
        <f t="shared" ref="F183:K183" si="146">F184</f>
        <v>355435.7</v>
      </c>
      <c r="G183" s="15">
        <f t="shared" si="146"/>
        <v>0</v>
      </c>
      <c r="H183" s="15">
        <f t="shared" si="146"/>
        <v>0</v>
      </c>
      <c r="I183" s="15">
        <f t="shared" si="146"/>
        <v>0</v>
      </c>
      <c r="J183" s="15">
        <f t="shared" si="146"/>
        <v>0</v>
      </c>
      <c r="K183" s="15">
        <f t="shared" si="146"/>
        <v>0</v>
      </c>
      <c r="L183" s="12">
        <f t="shared" si="134"/>
        <v>355435.7</v>
      </c>
    </row>
    <row r="184" spans="1:12" hidden="1" x14ac:dyDescent="0.35">
      <c r="A184" s="13" t="s">
        <v>350</v>
      </c>
      <c r="B184" s="26" t="s">
        <v>351</v>
      </c>
      <c r="C184" s="15"/>
      <c r="D184" s="15"/>
      <c r="E184" s="15"/>
      <c r="F184" s="15">
        <v>355435.7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2">
        <f t="shared" si="134"/>
        <v>355435.7</v>
      </c>
    </row>
    <row r="185" spans="1:12" ht="36" hidden="1" x14ac:dyDescent="0.35">
      <c r="A185" s="13" t="s">
        <v>137</v>
      </c>
      <c r="B185" s="14" t="s">
        <v>138</v>
      </c>
      <c r="C185" s="15">
        <f t="shared" ref="C185:K185" si="147">C186</f>
        <v>1238600</v>
      </c>
      <c r="D185" s="15">
        <f t="shared" si="147"/>
        <v>0</v>
      </c>
      <c r="E185" s="15">
        <f t="shared" si="147"/>
        <v>0</v>
      </c>
      <c r="F185" s="15">
        <f t="shared" si="147"/>
        <v>0</v>
      </c>
      <c r="G185" s="15">
        <f t="shared" si="147"/>
        <v>0</v>
      </c>
      <c r="H185" s="15">
        <f t="shared" si="147"/>
        <v>0</v>
      </c>
      <c r="I185" s="15">
        <f t="shared" si="147"/>
        <v>0</v>
      </c>
      <c r="J185" s="15">
        <f t="shared" si="147"/>
        <v>0</v>
      </c>
      <c r="K185" s="15">
        <f t="shared" si="147"/>
        <v>0</v>
      </c>
      <c r="L185" s="12">
        <f t="shared" si="134"/>
        <v>1238600</v>
      </c>
    </row>
    <row r="186" spans="1:12" ht="36" hidden="1" x14ac:dyDescent="0.35">
      <c r="A186" s="13" t="s">
        <v>301</v>
      </c>
      <c r="B186" s="25" t="s">
        <v>302</v>
      </c>
      <c r="C186" s="15">
        <v>1238600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2">
        <f t="shared" si="134"/>
        <v>1238600</v>
      </c>
    </row>
    <row r="187" spans="1:12" hidden="1" x14ac:dyDescent="0.35">
      <c r="A187" s="13" t="s">
        <v>139</v>
      </c>
      <c r="B187" s="14" t="s">
        <v>140</v>
      </c>
      <c r="C187" s="15">
        <f t="shared" ref="C187:K187" si="148">C188</f>
        <v>118276.26</v>
      </c>
      <c r="D187" s="15">
        <f t="shared" si="148"/>
        <v>15300</v>
      </c>
      <c r="E187" s="15">
        <f t="shared" si="148"/>
        <v>0</v>
      </c>
      <c r="F187" s="15">
        <f t="shared" si="148"/>
        <v>0</v>
      </c>
      <c r="G187" s="15">
        <f t="shared" si="148"/>
        <v>0</v>
      </c>
      <c r="H187" s="15">
        <f t="shared" si="148"/>
        <v>0</v>
      </c>
      <c r="I187" s="15">
        <f t="shared" si="148"/>
        <v>0</v>
      </c>
      <c r="J187" s="15">
        <f t="shared" si="148"/>
        <v>900</v>
      </c>
      <c r="K187" s="15">
        <f t="shared" si="148"/>
        <v>0</v>
      </c>
      <c r="L187" s="12">
        <f t="shared" si="134"/>
        <v>134476.26</v>
      </c>
    </row>
    <row r="188" spans="1:12" hidden="1" x14ac:dyDescent="0.35">
      <c r="A188" s="13" t="s">
        <v>303</v>
      </c>
      <c r="B188" s="25" t="s">
        <v>304</v>
      </c>
      <c r="C188" s="15">
        <f>C189</f>
        <v>118276.26</v>
      </c>
      <c r="D188" s="15">
        <f t="shared" ref="D188:I188" si="149">D189+D190</f>
        <v>15300</v>
      </c>
      <c r="E188" s="15">
        <f t="shared" si="149"/>
        <v>0</v>
      </c>
      <c r="F188" s="15">
        <f t="shared" si="149"/>
        <v>0</v>
      </c>
      <c r="G188" s="15">
        <f t="shared" si="149"/>
        <v>0</v>
      </c>
      <c r="H188" s="15">
        <f t="shared" si="149"/>
        <v>0</v>
      </c>
      <c r="I188" s="15">
        <f t="shared" si="149"/>
        <v>0</v>
      </c>
      <c r="J188" s="15">
        <f t="shared" ref="J188:K188" si="150">J189+J190</f>
        <v>900</v>
      </c>
      <c r="K188" s="15">
        <f t="shared" si="150"/>
        <v>0</v>
      </c>
      <c r="L188" s="12">
        <f t="shared" si="134"/>
        <v>134476.26</v>
      </c>
    </row>
    <row r="189" spans="1:12" ht="54" hidden="1" x14ac:dyDescent="0.35">
      <c r="A189" s="13"/>
      <c r="B189" s="17" t="s">
        <v>159</v>
      </c>
      <c r="C189" s="15">
        <v>118276.26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2">
        <f t="shared" si="134"/>
        <v>118276.26</v>
      </c>
    </row>
    <row r="190" spans="1:12" ht="54" hidden="1" x14ac:dyDescent="0.35">
      <c r="A190" s="13"/>
      <c r="B190" s="18" t="s">
        <v>328</v>
      </c>
      <c r="C190" s="15">
        <v>0</v>
      </c>
      <c r="D190" s="15">
        <v>15300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900</v>
      </c>
      <c r="K190" s="15">
        <v>0</v>
      </c>
      <c r="L190" s="12">
        <f t="shared" si="134"/>
        <v>16200</v>
      </c>
    </row>
    <row r="191" spans="1:12" x14ac:dyDescent="0.35">
      <c r="A191" s="13" t="s">
        <v>141</v>
      </c>
      <c r="B191" s="14" t="s">
        <v>142</v>
      </c>
      <c r="C191" s="15">
        <f t="shared" ref="C191:H191" si="151">C192+C194</f>
        <v>34815967.049999997</v>
      </c>
      <c r="D191" s="15">
        <f t="shared" si="151"/>
        <v>8610609.5999999996</v>
      </c>
      <c r="E191" s="15">
        <f t="shared" si="151"/>
        <v>0</v>
      </c>
      <c r="F191" s="15">
        <f t="shared" si="151"/>
        <v>-8115732.2699999996</v>
      </c>
      <c r="G191" s="15">
        <f t="shared" si="151"/>
        <v>845553</v>
      </c>
      <c r="H191" s="15">
        <f t="shared" si="151"/>
        <v>0</v>
      </c>
      <c r="I191" s="15">
        <f t="shared" ref="I191:J191" si="152">I192+I194</f>
        <v>45000</v>
      </c>
      <c r="J191" s="15">
        <f t="shared" si="152"/>
        <v>0</v>
      </c>
      <c r="K191" s="15">
        <f t="shared" ref="K191" si="153">K192+K194</f>
        <v>3217692</v>
      </c>
      <c r="L191" s="12">
        <f t="shared" si="134"/>
        <v>39419089.379999995</v>
      </c>
    </row>
    <row r="192" spans="1:12" ht="54" hidden="1" x14ac:dyDescent="0.35">
      <c r="A192" s="13" t="s">
        <v>244</v>
      </c>
      <c r="B192" s="14" t="s">
        <v>245</v>
      </c>
      <c r="C192" s="15">
        <f t="shared" ref="C192:K192" si="154">C193</f>
        <v>8624400</v>
      </c>
      <c r="D192" s="15">
        <f t="shared" si="154"/>
        <v>0</v>
      </c>
      <c r="E192" s="15">
        <f t="shared" si="154"/>
        <v>0</v>
      </c>
      <c r="F192" s="15">
        <f t="shared" si="154"/>
        <v>0</v>
      </c>
      <c r="G192" s="15">
        <f t="shared" si="154"/>
        <v>179700</v>
      </c>
      <c r="H192" s="15">
        <f t="shared" si="154"/>
        <v>0</v>
      </c>
      <c r="I192" s="15">
        <f t="shared" si="154"/>
        <v>0</v>
      </c>
      <c r="J192" s="15">
        <f t="shared" si="154"/>
        <v>0</v>
      </c>
      <c r="K192" s="15">
        <f t="shared" si="154"/>
        <v>0</v>
      </c>
      <c r="L192" s="12">
        <f t="shared" si="134"/>
        <v>8804100</v>
      </c>
    </row>
    <row r="193" spans="1:12" ht="54" hidden="1" x14ac:dyDescent="0.35">
      <c r="A193" s="13" t="s">
        <v>305</v>
      </c>
      <c r="B193" s="25" t="s">
        <v>306</v>
      </c>
      <c r="C193" s="15">
        <v>8624400</v>
      </c>
      <c r="D193" s="15">
        <v>0</v>
      </c>
      <c r="E193" s="15">
        <v>0</v>
      </c>
      <c r="F193" s="15">
        <v>0</v>
      </c>
      <c r="G193" s="15">
        <v>179700</v>
      </c>
      <c r="H193" s="15">
        <v>0</v>
      </c>
      <c r="I193" s="15">
        <v>0</v>
      </c>
      <c r="J193" s="15">
        <v>0</v>
      </c>
      <c r="K193" s="15">
        <v>0</v>
      </c>
      <c r="L193" s="12">
        <f t="shared" si="134"/>
        <v>8804100</v>
      </c>
    </row>
    <row r="194" spans="1:12" x14ac:dyDescent="0.35">
      <c r="A194" s="13" t="s">
        <v>143</v>
      </c>
      <c r="B194" s="14" t="s">
        <v>144</v>
      </c>
      <c r="C194" s="15">
        <f t="shared" ref="C194:K194" si="155">C195</f>
        <v>26191567.050000001</v>
      </c>
      <c r="D194" s="15">
        <f t="shared" si="155"/>
        <v>8610609.5999999996</v>
      </c>
      <c r="E194" s="15">
        <f t="shared" si="155"/>
        <v>0</v>
      </c>
      <c r="F194" s="15">
        <f t="shared" si="155"/>
        <v>-8115732.2699999996</v>
      </c>
      <c r="G194" s="15">
        <f t="shared" si="155"/>
        <v>665853</v>
      </c>
      <c r="H194" s="15">
        <f t="shared" si="155"/>
        <v>0</v>
      </c>
      <c r="I194" s="15">
        <f t="shared" si="155"/>
        <v>45000</v>
      </c>
      <c r="J194" s="15">
        <f t="shared" si="155"/>
        <v>0</v>
      </c>
      <c r="K194" s="15">
        <f t="shared" si="155"/>
        <v>3217692</v>
      </c>
      <c r="L194" s="12">
        <f t="shared" si="134"/>
        <v>30614989.379999999</v>
      </c>
    </row>
    <row r="195" spans="1:12" ht="36" x14ac:dyDescent="0.35">
      <c r="A195" s="13" t="s">
        <v>307</v>
      </c>
      <c r="B195" s="25" t="s">
        <v>308</v>
      </c>
      <c r="C195" s="15">
        <f>C196+C197+C198+C199</f>
        <v>26191567.050000001</v>
      </c>
      <c r="D195" s="15">
        <f>D196+D197+D198+D199+D200+D201</f>
        <v>8610609.5999999996</v>
      </c>
      <c r="E195" s="15">
        <f>E196+E197+E198+E199+E200+E201</f>
        <v>0</v>
      </c>
      <c r="F195" s="15">
        <f>F196+F197+F198+F199+F200+F201</f>
        <v>-8115732.2699999996</v>
      </c>
      <c r="G195" s="15">
        <f>G196+G197+G198+G199+G200+G201+G202</f>
        <v>665853</v>
      </c>
      <c r="H195" s="15">
        <f>H196+H197+H198+H199+H200+H201+H202</f>
        <v>0</v>
      </c>
      <c r="I195" s="15">
        <f>I196+I197+I198+I199+I200+I201+I202+I203</f>
        <v>45000</v>
      </c>
      <c r="J195" s="15">
        <f>J196+J197+J198+J199+J200+J201+J202+J203</f>
        <v>0</v>
      </c>
      <c r="K195" s="15">
        <f>K196+K197+K198+K199+K200+K201+K202+K203</f>
        <v>3217692</v>
      </c>
      <c r="L195" s="12">
        <f t="shared" si="134"/>
        <v>30614989.379999999</v>
      </c>
    </row>
    <row r="196" spans="1:12" s="21" customFormat="1" ht="72" hidden="1" x14ac:dyDescent="0.35">
      <c r="A196" s="23"/>
      <c r="B196" s="18" t="s">
        <v>329</v>
      </c>
      <c r="C196" s="24">
        <v>10132001.18</v>
      </c>
      <c r="D196" s="24">
        <v>2722728.1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12">
        <f t="shared" si="134"/>
        <v>12854729.279999999</v>
      </c>
    </row>
    <row r="197" spans="1:12" s="21" customFormat="1" ht="36" hidden="1" x14ac:dyDescent="0.35">
      <c r="A197" s="23"/>
      <c r="B197" s="18" t="s">
        <v>162</v>
      </c>
      <c r="C197" s="24">
        <v>761804.6</v>
      </c>
      <c r="D197" s="24">
        <v>160115.4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12">
        <f t="shared" si="134"/>
        <v>921920</v>
      </c>
    </row>
    <row r="198" spans="1:12" s="21" customFormat="1" ht="54" hidden="1" x14ac:dyDescent="0.35">
      <c r="A198" s="23"/>
      <c r="B198" s="18" t="s">
        <v>242</v>
      </c>
      <c r="C198" s="24">
        <v>6237700</v>
      </c>
      <c r="D198" s="24">
        <v>0</v>
      </c>
      <c r="E198" s="24">
        <v>0</v>
      </c>
      <c r="F198" s="24">
        <v>-110301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12">
        <f t="shared" si="134"/>
        <v>6127399</v>
      </c>
    </row>
    <row r="199" spans="1:12" s="21" customFormat="1" ht="36" hidden="1" x14ac:dyDescent="0.35">
      <c r="A199" s="23"/>
      <c r="B199" s="18" t="s">
        <v>243</v>
      </c>
      <c r="C199" s="24">
        <v>9060061.2699999996</v>
      </c>
      <c r="D199" s="24">
        <v>0</v>
      </c>
      <c r="E199" s="24">
        <v>0</v>
      </c>
      <c r="F199" s="24">
        <v>-9060061.2699999996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12">
        <f t="shared" si="134"/>
        <v>0</v>
      </c>
    </row>
    <row r="200" spans="1:12" s="21" customFormat="1" ht="36" hidden="1" x14ac:dyDescent="0.35">
      <c r="A200" s="23"/>
      <c r="B200" s="18" t="s">
        <v>324</v>
      </c>
      <c r="C200" s="24">
        <v>0</v>
      </c>
      <c r="D200" s="24">
        <v>360554.1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12">
        <f t="shared" si="134"/>
        <v>360554.1</v>
      </c>
    </row>
    <row r="201" spans="1:12" s="21" customFormat="1" x14ac:dyDescent="0.35">
      <c r="A201" s="23"/>
      <c r="B201" s="18" t="s">
        <v>327</v>
      </c>
      <c r="C201" s="24">
        <v>0</v>
      </c>
      <c r="D201" s="24">
        <v>5367212</v>
      </c>
      <c r="E201" s="24">
        <v>0</v>
      </c>
      <c r="F201" s="24">
        <v>1054630</v>
      </c>
      <c r="G201" s="24">
        <v>0</v>
      </c>
      <c r="H201" s="24">
        <v>0</v>
      </c>
      <c r="I201" s="24">
        <v>0</v>
      </c>
      <c r="J201" s="24">
        <v>0</v>
      </c>
      <c r="K201" s="24">
        <v>3217692</v>
      </c>
      <c r="L201" s="12">
        <f t="shared" si="134"/>
        <v>9639534</v>
      </c>
    </row>
    <row r="202" spans="1:12" s="21" customFormat="1" hidden="1" x14ac:dyDescent="0.35">
      <c r="A202" s="23"/>
      <c r="B202" s="18" t="s">
        <v>361</v>
      </c>
      <c r="C202" s="24"/>
      <c r="D202" s="24"/>
      <c r="E202" s="24"/>
      <c r="F202" s="24">
        <v>0</v>
      </c>
      <c r="G202" s="24">
        <v>665853</v>
      </c>
      <c r="H202" s="24">
        <v>0</v>
      </c>
      <c r="I202" s="24">
        <v>0</v>
      </c>
      <c r="J202" s="24">
        <v>0</v>
      </c>
      <c r="K202" s="24">
        <v>0</v>
      </c>
      <c r="L202" s="12">
        <f t="shared" si="134"/>
        <v>665853</v>
      </c>
    </row>
    <row r="203" spans="1:12" s="21" customFormat="1" ht="54" hidden="1" x14ac:dyDescent="0.35">
      <c r="A203" s="23"/>
      <c r="B203" s="18" t="s">
        <v>367</v>
      </c>
      <c r="C203" s="24"/>
      <c r="D203" s="24"/>
      <c r="E203" s="24"/>
      <c r="F203" s="24"/>
      <c r="G203" s="24"/>
      <c r="H203" s="24"/>
      <c r="I203" s="24">
        <v>45000</v>
      </c>
      <c r="J203" s="24">
        <v>0</v>
      </c>
      <c r="K203" s="24">
        <v>0</v>
      </c>
      <c r="L203" s="12">
        <f t="shared" si="134"/>
        <v>45000</v>
      </c>
    </row>
    <row r="204" spans="1:12" s="2" customFormat="1" hidden="1" x14ac:dyDescent="0.35">
      <c r="A204" s="30" t="s">
        <v>353</v>
      </c>
      <c r="B204" s="31" t="s">
        <v>354</v>
      </c>
      <c r="C204" s="30"/>
      <c r="D204" s="30"/>
      <c r="E204" s="30"/>
      <c r="F204" s="32">
        <f t="shared" ref="F204:K205" si="156">F205</f>
        <v>38613.01</v>
      </c>
      <c r="G204" s="32">
        <f t="shared" si="156"/>
        <v>0</v>
      </c>
      <c r="H204" s="32">
        <f t="shared" si="156"/>
        <v>16386.989999999998</v>
      </c>
      <c r="I204" s="32">
        <f t="shared" si="156"/>
        <v>10000</v>
      </c>
      <c r="J204" s="32">
        <f t="shared" si="156"/>
        <v>5000</v>
      </c>
      <c r="K204" s="32">
        <f t="shared" si="156"/>
        <v>0</v>
      </c>
      <c r="L204" s="11">
        <f t="shared" si="134"/>
        <v>70000</v>
      </c>
    </row>
    <row r="205" spans="1:12" hidden="1" x14ac:dyDescent="0.35">
      <c r="A205" s="27" t="s">
        <v>355</v>
      </c>
      <c r="B205" s="29" t="s">
        <v>357</v>
      </c>
      <c r="C205" s="27"/>
      <c r="D205" s="27"/>
      <c r="E205" s="27"/>
      <c r="F205" s="28">
        <f t="shared" si="156"/>
        <v>38613.01</v>
      </c>
      <c r="G205" s="28">
        <f t="shared" si="156"/>
        <v>0</v>
      </c>
      <c r="H205" s="28">
        <f>H206+H207</f>
        <v>16386.989999999998</v>
      </c>
      <c r="I205" s="28">
        <f>I206+I207</f>
        <v>10000</v>
      </c>
      <c r="J205" s="28">
        <f>J206+J207</f>
        <v>5000</v>
      </c>
      <c r="K205" s="28">
        <f>K206+K207</f>
        <v>0</v>
      </c>
      <c r="L205" s="12">
        <f t="shared" ref="L205:L207" si="157">C205+D205+E205+F205+G205+H205+I205+J205+K205</f>
        <v>70000</v>
      </c>
    </row>
    <row r="206" spans="1:12" ht="36" hidden="1" x14ac:dyDescent="0.35">
      <c r="A206" s="27" t="s">
        <v>356</v>
      </c>
      <c r="B206" s="29" t="s">
        <v>358</v>
      </c>
      <c r="C206" s="27"/>
      <c r="D206" s="27"/>
      <c r="E206" s="27"/>
      <c r="F206" s="28">
        <v>38613.01</v>
      </c>
      <c r="G206" s="28">
        <v>0</v>
      </c>
      <c r="H206" s="28">
        <v>-38613.01</v>
      </c>
      <c r="I206" s="28">
        <v>10000</v>
      </c>
      <c r="J206" s="28">
        <v>5000</v>
      </c>
      <c r="K206" s="28">
        <v>0</v>
      </c>
      <c r="L206" s="12">
        <f t="shared" si="157"/>
        <v>15000</v>
      </c>
    </row>
    <row r="207" spans="1:12" hidden="1" x14ac:dyDescent="0.35">
      <c r="A207" s="33" t="s">
        <v>365</v>
      </c>
      <c r="B207" s="34" t="s">
        <v>357</v>
      </c>
      <c r="C207" s="27"/>
      <c r="D207" s="27"/>
      <c r="E207" s="27"/>
      <c r="F207" s="28">
        <v>0</v>
      </c>
      <c r="G207" s="28">
        <v>0</v>
      </c>
      <c r="H207" s="28">
        <v>55000</v>
      </c>
      <c r="I207" s="28">
        <v>0</v>
      </c>
      <c r="J207" s="28">
        <v>0</v>
      </c>
      <c r="K207" s="28">
        <v>0</v>
      </c>
      <c r="L207" s="12">
        <f t="shared" si="157"/>
        <v>55000</v>
      </c>
    </row>
  </sheetData>
  <mergeCells count="13">
    <mergeCell ref="A6:L6"/>
    <mergeCell ref="C8:C10"/>
    <mergeCell ref="A8:A10"/>
    <mergeCell ref="B8:B10"/>
    <mergeCell ref="L8:L10"/>
    <mergeCell ref="D8:D10"/>
    <mergeCell ref="E8:E10"/>
    <mergeCell ref="F8:F10"/>
    <mergeCell ref="G8:G10"/>
    <mergeCell ref="H8:H10"/>
    <mergeCell ref="I8:I10"/>
    <mergeCell ref="J8:J10"/>
    <mergeCell ref="K8:K10"/>
  </mergeCells>
  <pageMargins left="0.78740157480314965" right="0.39370078740157483" top="0.59055118110236227" bottom="0.59055118110236227" header="0.39370078740157483" footer="0.3937007874015748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2021-11-10T10:39:55Z</cp:lastPrinted>
  <dcterms:created xsi:type="dcterms:W3CDTF">2019-10-23T04:40:53Z</dcterms:created>
  <dcterms:modified xsi:type="dcterms:W3CDTF">2021-11-26T05:09:43Z</dcterms:modified>
</cp:coreProperties>
</file>