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ДЧБ!$A$19</definedName>
    <definedName name="FIO" localSheetId="0">ДЧБ!$O$19</definedName>
    <definedName name="LAST_CELL" localSheetId="0">ДЧБ!$S$403</definedName>
    <definedName name="SIGN" localSheetId="0">ДЧБ!$A$19:$Q$20</definedName>
    <definedName name="_xlnm.Print_Titles" localSheetId="0">ДЧБ!$9:$10</definedName>
  </definedNames>
  <calcPr calcId="124519"/>
</workbook>
</file>

<file path=xl/calcChain.xml><?xml version="1.0" encoding="utf-8"?>
<calcChain xmlns="http://schemas.openxmlformats.org/spreadsheetml/2006/main">
  <c r="N12" i="1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90"/>
  <c r="M391"/>
  <c r="M392"/>
  <c r="M393"/>
  <c r="M394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4"/>
  <c r="K385"/>
  <c r="K386"/>
  <c r="K387"/>
  <c r="K388"/>
  <c r="K390"/>
  <c r="K391"/>
  <c r="K392"/>
  <c r="K393"/>
  <c r="K394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3"/>
  <c r="I304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H12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14"/>
  <c r="H13"/>
  <c r="D316"/>
  <c r="D315" s="1"/>
  <c r="E316"/>
  <c r="E315" s="1"/>
  <c r="F316"/>
  <c r="F315" s="1"/>
  <c r="D300"/>
  <c r="E300"/>
  <c r="F300"/>
  <c r="D174"/>
  <c r="E174"/>
  <c r="F174"/>
  <c r="D162"/>
  <c r="E162"/>
  <c r="F162"/>
  <c r="D125"/>
  <c r="D124" s="1"/>
  <c r="E125"/>
  <c r="F125"/>
  <c r="E124"/>
  <c r="F124"/>
  <c r="D99"/>
  <c r="E99"/>
  <c r="F99"/>
  <c r="D88"/>
  <c r="E88"/>
  <c r="F88"/>
  <c r="F81"/>
  <c r="F13" s="1"/>
  <c r="D54"/>
  <c r="E54"/>
  <c r="F54"/>
  <c r="D14"/>
  <c r="E14"/>
  <c r="F14"/>
  <c r="C316"/>
  <c r="C315" s="1"/>
  <c r="C300"/>
  <c r="C174"/>
  <c r="C162"/>
  <c r="C124"/>
  <c r="C125"/>
  <c r="C99"/>
  <c r="C88"/>
  <c r="C54"/>
  <c r="C14"/>
  <c r="E81" l="1"/>
  <c r="E13" s="1"/>
  <c r="D123"/>
  <c r="F123"/>
  <c r="E123"/>
  <c r="F12"/>
  <c r="D81"/>
  <c r="D13" s="1"/>
  <c r="D12" s="1"/>
  <c r="D11" s="1"/>
  <c r="C123"/>
  <c r="C81"/>
  <c r="C13" s="1"/>
  <c r="F11" l="1"/>
  <c r="E12"/>
  <c r="E11" s="1"/>
  <c r="C12"/>
  <c r="C11" s="1"/>
  <c r="G18" l="1"/>
  <c r="G22"/>
  <c r="G26"/>
  <c r="G30"/>
  <c r="G34"/>
  <c r="G38"/>
  <c r="G42"/>
  <c r="G46"/>
  <c r="G50"/>
  <c r="G58"/>
  <c r="G62"/>
  <c r="G66"/>
  <c r="G70"/>
  <c r="G74"/>
  <c r="G78"/>
  <c r="G82"/>
  <c r="G86"/>
  <c r="G90"/>
  <c r="G94"/>
  <c r="G98"/>
  <c r="G102"/>
  <c r="G106"/>
  <c r="G110"/>
  <c r="G114"/>
  <c r="G118"/>
  <c r="G122"/>
  <c r="G126"/>
  <c r="G130"/>
  <c r="G134"/>
  <c r="G138"/>
  <c r="G142"/>
  <c r="G146"/>
  <c r="G150"/>
  <c r="G154"/>
  <c r="G158"/>
  <c r="G166"/>
  <c r="G170"/>
  <c r="G178"/>
  <c r="G182"/>
  <c r="G186"/>
  <c r="G190"/>
  <c r="G194"/>
  <c r="G198"/>
  <c r="G202"/>
  <c r="G206"/>
  <c r="G210"/>
  <c r="G214"/>
  <c r="G218"/>
  <c r="G222"/>
  <c r="G226"/>
  <c r="G230"/>
  <c r="G234"/>
  <c r="G238"/>
  <c r="G242"/>
  <c r="G246"/>
  <c r="G250"/>
  <c r="G254"/>
  <c r="G258"/>
  <c r="G262"/>
  <c r="G266"/>
  <c r="G270"/>
  <c r="G274"/>
  <c r="G278"/>
  <c r="G282"/>
  <c r="G286"/>
  <c r="G290"/>
  <c r="G294"/>
  <c r="G298"/>
  <c r="G302"/>
  <c r="G306"/>
  <c r="G310"/>
  <c r="G314"/>
  <c r="G318"/>
  <c r="G322"/>
  <c r="G326"/>
  <c r="G330"/>
  <c r="G334"/>
  <c r="G338"/>
  <c r="G342"/>
  <c r="G346"/>
  <c r="G350"/>
  <c r="G354"/>
  <c r="G358"/>
  <c r="G362"/>
  <c r="G366"/>
  <c r="G370"/>
  <c r="G374"/>
  <c r="G378"/>
  <c r="G382"/>
  <c r="G387"/>
  <c r="G391"/>
  <c r="G395"/>
  <c r="L11"/>
  <c r="G20"/>
  <c r="G24"/>
  <c r="G28"/>
  <c r="G32"/>
  <c r="G36"/>
  <c r="G44"/>
  <c r="G52"/>
  <c r="G60"/>
  <c r="G68"/>
  <c r="G76"/>
  <c r="G84"/>
  <c r="G92"/>
  <c r="G96"/>
  <c r="G104"/>
  <c r="G116"/>
  <c r="G132"/>
  <c r="G140"/>
  <c r="G148"/>
  <c r="G152"/>
  <c r="G160"/>
  <c r="G168"/>
  <c r="G176"/>
  <c r="G184"/>
  <c r="G192"/>
  <c r="G200"/>
  <c r="G208"/>
  <c r="G216"/>
  <c r="G228"/>
  <c r="G236"/>
  <c r="G244"/>
  <c r="G252"/>
  <c r="G260"/>
  <c r="G268"/>
  <c r="G276"/>
  <c r="G284"/>
  <c r="G292"/>
  <c r="G308"/>
  <c r="G324"/>
  <c r="G332"/>
  <c r="G336"/>
  <c r="G344"/>
  <c r="G352"/>
  <c r="G360"/>
  <c r="G368"/>
  <c r="G376"/>
  <c r="G380"/>
  <c r="G389"/>
  <c r="J11"/>
  <c r="G15"/>
  <c r="G23"/>
  <c r="G31"/>
  <c r="G39"/>
  <c r="G47"/>
  <c r="G59"/>
  <c r="G67"/>
  <c r="G75"/>
  <c r="G83"/>
  <c r="G91"/>
  <c r="G107"/>
  <c r="G115"/>
  <c r="G131"/>
  <c r="G139"/>
  <c r="G143"/>
  <c r="G151"/>
  <c r="G159"/>
  <c r="G167"/>
  <c r="G175"/>
  <c r="G183"/>
  <c r="G191"/>
  <c r="G199"/>
  <c r="G207"/>
  <c r="G215"/>
  <c r="G223"/>
  <c r="G231"/>
  <c r="G239"/>
  <c r="G247"/>
  <c r="G255"/>
  <c r="G259"/>
  <c r="G271"/>
  <c r="G279"/>
  <c r="G287"/>
  <c r="G295"/>
  <c r="G303"/>
  <c r="G307"/>
  <c r="G315"/>
  <c r="G323"/>
  <c r="G331"/>
  <c r="G339"/>
  <c r="G347"/>
  <c r="G355"/>
  <c r="G363"/>
  <c r="G371"/>
  <c r="G379"/>
  <c r="G388"/>
  <c r="G11"/>
  <c r="G383"/>
  <c r="G17"/>
  <c r="G21"/>
  <c r="G25"/>
  <c r="G29"/>
  <c r="G33"/>
  <c r="G37"/>
  <c r="G41"/>
  <c r="G45"/>
  <c r="G49"/>
  <c r="G53"/>
  <c r="G57"/>
  <c r="G61"/>
  <c r="G65"/>
  <c r="G69"/>
  <c r="G73"/>
  <c r="G77"/>
  <c r="G85"/>
  <c r="G89"/>
  <c r="G93"/>
  <c r="G97"/>
  <c r="G101"/>
  <c r="G105"/>
  <c r="G109"/>
  <c r="G113"/>
  <c r="G117"/>
  <c r="G121"/>
  <c r="G129"/>
  <c r="G133"/>
  <c r="G137"/>
  <c r="G141"/>
  <c r="G145"/>
  <c r="G149"/>
  <c r="G153"/>
  <c r="G157"/>
  <c r="G161"/>
  <c r="G165"/>
  <c r="G169"/>
  <c r="G173"/>
  <c r="G177"/>
  <c r="G181"/>
  <c r="G185"/>
  <c r="G189"/>
  <c r="G193"/>
  <c r="G197"/>
  <c r="G201"/>
  <c r="G205"/>
  <c r="G209"/>
  <c r="G213"/>
  <c r="G217"/>
  <c r="G221"/>
  <c r="G225"/>
  <c r="G229"/>
  <c r="G233"/>
  <c r="G237"/>
  <c r="G241"/>
  <c r="G245"/>
  <c r="G249"/>
  <c r="G253"/>
  <c r="G257"/>
  <c r="G261"/>
  <c r="G265"/>
  <c r="G269"/>
  <c r="G273"/>
  <c r="G277"/>
  <c r="G281"/>
  <c r="G285"/>
  <c r="G289"/>
  <c r="G293"/>
  <c r="G297"/>
  <c r="G301"/>
  <c r="G305"/>
  <c r="G309"/>
  <c r="G313"/>
  <c r="G317"/>
  <c r="G321"/>
  <c r="G325"/>
  <c r="G329"/>
  <c r="G333"/>
  <c r="G337"/>
  <c r="G341"/>
  <c r="G345"/>
  <c r="G349"/>
  <c r="G353"/>
  <c r="G357"/>
  <c r="G361"/>
  <c r="G365"/>
  <c r="G369"/>
  <c r="G373"/>
  <c r="G377"/>
  <c r="G381"/>
  <c r="G386"/>
  <c r="G390"/>
  <c r="G394"/>
  <c r="M11"/>
  <c r="I11"/>
  <c r="G16"/>
  <c r="G40"/>
  <c r="G48"/>
  <c r="G56"/>
  <c r="G64"/>
  <c r="G72"/>
  <c r="G80"/>
  <c r="G88"/>
  <c r="G100"/>
  <c r="G108"/>
  <c r="G112"/>
  <c r="G120"/>
  <c r="G128"/>
  <c r="G136"/>
  <c r="G144"/>
  <c r="G156"/>
  <c r="G164"/>
  <c r="G172"/>
  <c r="G180"/>
  <c r="G188"/>
  <c r="G196"/>
  <c r="G204"/>
  <c r="G212"/>
  <c r="G220"/>
  <c r="G224"/>
  <c r="G232"/>
  <c r="G240"/>
  <c r="G248"/>
  <c r="G256"/>
  <c r="G264"/>
  <c r="G272"/>
  <c r="G280"/>
  <c r="G288"/>
  <c r="G296"/>
  <c r="G304"/>
  <c r="G312"/>
  <c r="G320"/>
  <c r="G328"/>
  <c r="G340"/>
  <c r="G348"/>
  <c r="G356"/>
  <c r="G364"/>
  <c r="G372"/>
  <c r="G385"/>
  <c r="G393"/>
  <c r="N11"/>
  <c r="G19"/>
  <c r="G27"/>
  <c r="G35"/>
  <c r="G43"/>
  <c r="G51"/>
  <c r="G55"/>
  <c r="G63"/>
  <c r="G71"/>
  <c r="G79"/>
  <c r="G87"/>
  <c r="G95"/>
  <c r="G103"/>
  <c r="G111"/>
  <c r="G119"/>
  <c r="G127"/>
  <c r="G135"/>
  <c r="G147"/>
  <c r="G155"/>
  <c r="G163"/>
  <c r="G171"/>
  <c r="G179"/>
  <c r="G187"/>
  <c r="G195"/>
  <c r="G203"/>
  <c r="G211"/>
  <c r="G219"/>
  <c r="G227"/>
  <c r="G235"/>
  <c r="G243"/>
  <c r="G251"/>
  <c r="G263"/>
  <c r="G267"/>
  <c r="G275"/>
  <c r="G283"/>
  <c r="G291"/>
  <c r="G299"/>
  <c r="G311"/>
  <c r="G319"/>
  <c r="G327"/>
  <c r="G335"/>
  <c r="G343"/>
  <c r="G351"/>
  <c r="G359"/>
  <c r="G367"/>
  <c r="G375"/>
  <c r="G384"/>
  <c r="G392"/>
  <c r="K11"/>
  <c r="G14"/>
  <c r="G13"/>
  <c r="G316"/>
  <c r="G124"/>
  <c r="G162"/>
  <c r="G300"/>
  <c r="G174"/>
  <c r="G125"/>
  <c r="G81"/>
  <c r="G54"/>
  <c r="G99"/>
  <c r="G123"/>
  <c r="G12"/>
</calcChain>
</file>

<file path=xl/sharedStrings.xml><?xml version="1.0" encoding="utf-8"?>
<sst xmlns="http://schemas.openxmlformats.org/spreadsheetml/2006/main" count="792" uniqueCount="518">
  <si>
    <t>КВД</t>
  </si>
  <si>
    <t>Наименование КВД</t>
  </si>
  <si>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</si>
  <si>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</si>
  <si>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</si>
  <si>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</si>
  <si>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</si>
  <si>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</si>
  <si>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</si>
  <si>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</si>
  <si>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</si>
  <si>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</si>
  <si>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</si>
  <si>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</si>
  <si>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</si>
  <si>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</si>
  <si>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</si>
  <si>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</si>
  <si>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</si>
  <si>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</si>
  <si>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</si>
  <si>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</si>
  <si>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</si>
  <si>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</si>
  <si>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</si>
  <si>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</si>
  <si>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</si>
  <si>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</si>
  <si>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</si>
  <si>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</si>
  <si>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</si>
  <si>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</si>
  <si>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</si>
  <si>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</si>
  <si>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</si>
  <si>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1 01 02 040 01 1000 110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</si>
  <si>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</si>
  <si>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</si>
  <si>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</si>
  <si>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</si>
  <si>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</si>
  <si>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</si>
  <si>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</si>
  <si>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</si>
  <si>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</si>
  <si>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</si>
  <si>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</si>
  <si>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</si>
  <si>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</si>
  <si>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</si>
  <si>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</si>
  <si>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</si>
  <si>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</si>
  <si>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</si>
  <si>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</si>
  <si>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</si>
  <si>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</si>
  <si>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</si>
  <si>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</si>
  <si>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</si>
  <si>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</si>
  <si>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</si>
  <si>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1 05 02 010 02 1000 110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</si>
  <si>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</si>
  <si>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1 05 02 010 02 2100 110</t>
  </si>
  <si>
    <t>Единый налог на вмененный доход для отдельных видов деятельности (пени по соответствующему платежу)</t>
  </si>
  <si>
    <t>1 05 02 010 02 3000 110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</si>
  <si>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</si>
  <si>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1 05 02 020 02 0000 110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</si>
  <si>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</si>
  <si>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1 05 02 020 02 2100 110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</si>
  <si>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</si>
  <si>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1 05 03 000 01 0000 110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</si>
  <si>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</si>
  <si>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</si>
  <si>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</si>
  <si>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</si>
  <si>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1 05 03 010 01 2100 110</t>
  </si>
  <si>
    <t>Единый сельскохозяйственный налог (пени по соответствующему платежу)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</si>
  <si>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</si>
  <si>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</si>
  <si>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</si>
  <si>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</si>
  <si>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1 05 04 010 02 1000 110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</si>
  <si>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</si>
  <si>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1 05 04 060 02 0000 110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</si>
  <si>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</si>
  <si>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1 05 04 060 02 1000 110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</si>
  <si>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</si>
  <si>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1 05 04 060 02 2100 110</t>
  </si>
  <si>
    <t>Налог, взимаемый в связи с применением патентной системы налогообложения, зачисляемый в бюджеты муниципальных округов (пени по соответствующему платежу)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</si>
  <si>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</si>
  <si>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</si>
  <si>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</si>
  <si>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</si>
  <si>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</si>
  <si>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</si>
  <si>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1 06 01 020 14 1000 110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</si>
  <si>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</si>
  <si>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1 06 01 020 14 2100 110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</si>
  <si>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(пени по соответствующему платежу)</t>
  </si>
  <si>
    <t>1 06 04 000 02 0000 110</t>
  </si>
  <si>
    <t>Транспортный налог</t>
  </si>
  <si>
    <t>1 06 04 011 02 0000 110</t>
  </si>
  <si>
    <t>Транспортный налог с организаций</t>
  </si>
  <si>
    <t>1 06 04 011 02 1000 110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</si>
  <si>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</si>
  <si>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1 06 04 011 02 2100 110</t>
  </si>
  <si>
    <t>Транспортный налог с организаций (пени по соответствующему платежу)</t>
  </si>
  <si>
    <t>1 06 04 012 02 0000 110</t>
  </si>
  <si>
    <t>Транспортный налог с физических лиц</t>
  </si>
  <si>
    <t>1 06 04 012 02 1000 110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</si>
  <si>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</si>
  <si>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1 06 04 012 02 2100 110</t>
  </si>
  <si>
    <t>Транспортный налог с физических лиц (пени по соответствующему платежу)</t>
  </si>
  <si>
    <t>1 06 06 000 00 0000 110</t>
  </si>
  <si>
    <t>Земельный налог</t>
  </si>
  <si>
    <t>1 06 06 030 00 0000 110</t>
  </si>
  <si>
    <t>Земельный налог с организаций</t>
  </si>
  <si>
    <t>1 06 06 032 14 0000 110</t>
  </si>
  <si>
    <t>Земельный налог с организаций, обладающих земельным участком, расположенным в границах муниципальных округов</t>
  </si>
  <si>
    <t>1 06 06 032 14 1000 110</t>
  </si>
  <si>
    <t>Земельный налог с организаций,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</si>
  <si>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1 06 06 032 14 2100 110</t>
  </si>
  <si>
    <t>Земельный налог с организаций, обладающих земельным участком, расположенным в границах муниципальных округов (пени по соответствующему платежу)</t>
  </si>
  <si>
    <t>1 06 06 032 14 3000 110</t>
  </si>
  <si>
    <t>Земельный налог с организаций, обладающих земельным участком, расположенным в границах муниципальных округов (суммы денежных взысканий (штрафов) по соответствующему платежу согласно законодательству Российской Федерации)</t>
  </si>
  <si>
    <t>1 06 06 040 00 0000 110</t>
  </si>
  <si>
    <t>Земельный налог с физических лиц</t>
  </si>
  <si>
    <t>1 06 06 042 14 0000 110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</si>
  <si>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</si>
  <si>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1 06 06 042 14 1000 110</t>
  </si>
  <si>
    <t>Земельный налог с физических лиц,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</si>
  <si>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1 06 06 042 14 2100 110</t>
  </si>
  <si>
    <t>Земельный налог с физических лиц, обладающих земельным участком, расположенным в границах муниципальных округов (пени по соответствующему платежу)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</si>
  <si>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</si>
  <si>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</si>
  <si>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</si>
  <si>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</si>
  <si>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</si>
  <si>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</si>
  <si>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1 08 03 010 01 1000 110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</si>
  <si>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</si>
  <si>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</si>
  <si>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</si>
  <si>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</si>
  <si>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</si>
  <si>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</si>
  <si>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</si>
  <si>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</si>
  <si>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</si>
  <si>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</si>
  <si>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</si>
  <si>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</si>
  <si>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</si>
  <si>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</si>
  <si>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</si>
  <si>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</si>
  <si>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</si>
  <si>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</si>
  <si>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</si>
  <si>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</si>
  <si>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</si>
  <si>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</si>
  <si>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</si>
  <si>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</si>
  <si>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</si>
  <si>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</si>
  <si>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</si>
  <si>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</si>
  <si>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</si>
  <si>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1 11 05 324 14 0000 120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</si>
  <si>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</si>
  <si>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</si>
  <si>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</si>
  <si>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</si>
  <si>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</si>
  <si>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1 11 07 014 14 0000 120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</si>
  <si>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</si>
  <si>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</si>
  <si>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</si>
  <si>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</si>
  <si>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</si>
  <si>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</si>
  <si>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</si>
  <si>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</si>
  <si>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</si>
  <si>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</si>
  <si>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</si>
  <si>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</si>
  <si>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</si>
  <si>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</si>
  <si>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</si>
  <si>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1 12 01 040 01 0000 120</t>
  </si>
  <si>
    <t>Плата за размещение отходов производства и потребления</t>
  </si>
  <si>
    <t>1 12 01 041 01 0000 120</t>
  </si>
  <si>
    <t>Плата за размещение отходов производства</t>
  </si>
  <si>
    <t>1 12 01 041 01 6000 120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</si>
  <si>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</si>
  <si>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</si>
  <si>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</si>
  <si>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1 12 01 070 01 6000 120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</si>
  <si>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</si>
  <si>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</si>
  <si>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</si>
  <si>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</si>
  <si>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</si>
  <si>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</si>
  <si>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</si>
  <si>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1 13 01 994 14 0000 130</t>
  </si>
  <si>
    <t>Прочие доходы от оказания платных услуг (работ) получателями средств бюджетов муниципальных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</si>
  <si>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</si>
  <si>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</si>
  <si>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</si>
  <si>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</si>
  <si>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</si>
  <si>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</si>
  <si>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1 13 02 990 00 0000 130</t>
  </si>
  <si>
    <t>Прочие доходы от компенсации затрат государства</t>
  </si>
  <si>
    <t>1 13 02 994 14 0000 130</t>
  </si>
  <si>
    <t>Прочие доходы от компенсации затрат бюджетов муниципальных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</si>
  <si>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</si>
  <si>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</si>
  <si>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</si>
  <si>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</si>
  <si>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1 14 02 040 14 0000 410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</si>
  <si>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</si>
  <si>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</si>
  <si>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</si>
  <si>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</si>
  <si>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</si>
  <si>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</si>
  <si>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</si>
  <si>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</si>
  <si>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</si>
  <si>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</si>
  <si>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</si>
  <si>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1 14 06 024 14 0000 430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</si>
  <si>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</si>
  <si>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</si>
  <si>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</si>
  <si>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</si>
  <si>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</si>
  <si>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</si>
  <si>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</si>
  <si>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</si>
  <si>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</si>
  <si>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</si>
  <si>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</si>
  <si>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</si>
  <si>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</si>
  <si>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</si>
  <si>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</si>
  <si>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</si>
  <si>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</si>
  <si>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1 16 01 053 01 9000 140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</si>
  <si>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</si>
  <si>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</si>
  <si>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</si>
  <si>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</si>
  <si>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</si>
  <si>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</si>
  <si>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</si>
  <si>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1 16 01 063 01 0091 140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</si>
  <si>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</si>
  <si>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1 16 01 063 01 0101 140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</si>
  <si>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</si>
  <si>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</si>
  <si>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</si>
  <si>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</si>
  <si>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</si>
  <si>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1 16 01 073 01 0017 140</t>
  </si>
  <si>
    <t>1 16 01 073 01 0019 140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</si>
  <si>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</si>
  <si>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1 16 01 073 01 0027 140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</si>
  <si>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</si>
  <si>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1 16 01 073 01 9000 140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</si>
  <si>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</si>
  <si>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</si>
  <si>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</si>
  <si>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</si>
  <si>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</si>
  <si>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</si>
  <si>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</si>
  <si>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</si>
  <si>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</si>
  <si>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</si>
  <si>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</si>
  <si>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</si>
  <si>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</si>
  <si>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1 16 01 143 01 0002 140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</si>
  <si>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</si>
  <si>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1 16 01 143 01 9000 140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</si>
  <si>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</si>
  <si>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</si>
  <si>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</si>
  <si>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</si>
  <si>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</si>
  <si>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</si>
  <si>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</si>
  <si>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</si>
  <si>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</si>
  <si>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</si>
  <si>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</si>
  <si>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</si>
  <si>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</si>
  <si>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</si>
  <si>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</si>
  <si>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1 16 01 173 01 0008 140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</si>
  <si>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</si>
  <si>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1 16 01 173 01 9000 140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</si>
  <si>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</si>
  <si>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</si>
  <si>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</si>
  <si>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</si>
  <si>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</si>
  <si>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</si>
  <si>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</si>
  <si>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1 16 01 193 01 0013 140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</si>
  <si>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</si>
  <si>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1 16 01 193 01 9000 140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</si>
  <si>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</si>
  <si>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</si>
  <si>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</si>
  <si>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</si>
  <si>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</si>
  <si>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</si>
  <si>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</si>
  <si>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1 16 01 203 01 0010 140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</si>
  <si>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</si>
  <si>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1 16 01 203 01 0021 140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</si>
  <si>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</si>
  <si>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1 16 01 203 01 9000 140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</si>
  <si>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</si>
  <si>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</si>
  <si>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</si>
  <si>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</si>
  <si>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</si>
  <si>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1 16 01 333 01 0016 140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</si>
  <si>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</si>
  <si>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1 16 01 333 01 0171 140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</si>
  <si>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незаконную розничную продажа алкогольной и спиртосодержащей пищевой продукции физическими лицами)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</si>
  <si>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</si>
  <si>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</si>
  <si>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</si>
  <si>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</si>
  <si>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</si>
  <si>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</si>
  <si>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</si>
  <si>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</si>
  <si>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1 16 07 090 14 0000 140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</si>
  <si>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</si>
  <si>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</si>
  <si>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</si>
  <si>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</si>
  <si>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</si>
  <si>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</si>
  <si>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</si>
  <si>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1 16 10 123 01 0141 140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</si>
  <si>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</si>
  <si>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1 16 10 129 01 0000 140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</si>
  <si>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</si>
  <si>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</si>
  <si>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</si>
  <si>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</si>
  <si>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</si>
  <si>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</si>
  <si>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</si>
  <si>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</si>
  <si>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</si>
  <si>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1 17 05 040 14 0000 180</t>
  </si>
  <si>
    <t>Прочие неналоговые доходы бюджетов муниципальных округов</t>
  </si>
  <si>
    <t>1 17 15 000 00 0000 150</t>
  </si>
  <si>
    <t>Инициативные платежи</t>
  </si>
  <si>
    <t>1 17 15 020 14 0000 150</t>
  </si>
  <si>
    <t>Инициативные платежи, зачисляемые в бюджеты муниципальных округов</t>
  </si>
  <si>
    <t>1 17 15 020 14 0001 150</t>
  </si>
  <si>
    <t>Инициативные платежи, зачисляемые в бюджеты муниципальных округов (Текущий ремонт водопроводных сетей в с. Суда по ул. Советская от дома № 1 до дома № 22)</t>
  </si>
  <si>
    <t>1 17 15 020 14 0002 150</t>
  </si>
  <si>
    <t>Инициативные платежи, зачисляемые в бюджеты муниципальных округов (Благоустройство и ремонт памятника ветеранам Великой Отечественной войны в д. Ломь)</t>
  </si>
  <si>
    <t>1 17 15 020 14 0003 150</t>
  </si>
  <si>
    <t>Инициативные платежи, зачисляемые в бюджеты муниципальных округов (Текущий ремонт моста в с.Воскресенское через р. Малый Телёс)</t>
  </si>
  <si>
    <t>1 17 15 020 14 0004 150</t>
  </si>
  <si>
    <t>Инициативные платежи, зачисляемые в бюджеты муниципальных округов (Ремонт пешеходного моста через реку Аспа в селе Уинское)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</si>
  <si>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</si>
  <si>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</si>
  <si>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</si>
  <si>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</si>
  <si>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</si>
  <si>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</si>
  <si>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</si>
  <si>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</si>
  <si>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</si>
  <si>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</si>
  <si>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2 02 15 002 00 0000 150</t>
  </si>
  <si>
    <t>Дотации бюджетам на поддержку мер по обеспечению сбалансированности бюджетов</t>
  </si>
  <si>
    <t>2 02 15 002 14 0000 150</t>
  </si>
  <si>
    <t>Дотации бюджетам муниципальных округов на поддержку мер по обеспечению сбалансированности бюджетов</t>
  </si>
  <si>
    <t>2 02 16 549 00 0000 150</t>
  </si>
  <si>
    <t>Дотации (гранты) бюджетам за достижение показателей деятельности органов местного самоуправления</t>
  </si>
  <si>
    <t>2 02 16 549 14 0000 150</t>
  </si>
  <si>
    <t>Дотации (гранты) бюджетам муниципальных округов за достижение показателей деятельности органов местного самоуправления</t>
  </si>
  <si>
    <t>2 02 20 000 00 0000 150</t>
  </si>
  <si>
    <t>Субсидии бюджетам бюджетной системы Российской Федерации (межбюджетные субсидии)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</si>
  <si>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</si>
  <si>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</si>
  <si>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</si>
  <si>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</si>
  <si>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2 02 25 467 00 0000 150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</si>
  <si>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</si>
  <si>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2 02 25 467 14 0000 150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</si>
  <si>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</si>
  <si>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2 02 25 519 00 0000 150</t>
  </si>
  <si>
    <t>Субсидии бюджетам на поддержку отрасли культуры</t>
  </si>
  <si>
    <t>2 02 25 519 14 0000 150</t>
  </si>
  <si>
    <t>Субсидии бюджетам муниципальных округов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</si>
  <si>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</si>
  <si>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</si>
  <si>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2 02 25 555 04 0000 150</t>
  </si>
  <si>
    <t>Субсидии бюджетам городских округов на реализацию программ формирования современной городской среды</t>
  </si>
  <si>
    <t>2 02 25 555 14 0000 150</t>
  </si>
  <si>
    <t>Субсидии бюджетам муниципальных округов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</si>
  <si>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</si>
  <si>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</si>
  <si>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2 02 25 576 14 0000 150</t>
  </si>
  <si>
    <t>Субсидии бюджетам муниципальных округов на обеспечение комплексного развития сельских территорий</t>
  </si>
  <si>
    <t>2 02 27 576 00 0000 150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</si>
  <si>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</si>
  <si>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2 02 27 576 14 0000 150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</si>
  <si>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</si>
  <si>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2 02 29 999 00 0000 150</t>
  </si>
  <si>
    <t>Прочие субсидии</t>
  </si>
  <si>
    <t>2 02 29 999 14 0000 150</t>
  </si>
  <si>
    <t>Прочие субсидии бюджетам муниципальных округов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</si>
  <si>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</si>
  <si>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</si>
  <si>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</si>
  <si>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</si>
  <si>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</si>
  <si>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</si>
  <si>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</si>
  <si>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</si>
  <si>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</si>
  <si>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</si>
  <si>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</si>
  <si>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</si>
  <si>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2 02 35 118 14 0000 150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</si>
  <si>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</si>
  <si>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</si>
  <si>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</si>
  <si>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</si>
  <si>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</si>
  <si>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</si>
  <si>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</si>
  <si>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2 02 35 134 14 0000 150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</si>
  <si>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</si>
  <si>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2 02 35 469 00 0000 150</t>
  </si>
  <si>
    <t>Субвенции бюджетам на проведение Всероссийской переписи населения 2020 года</t>
  </si>
  <si>
    <t>2 02 35 469 14 0000 150</t>
  </si>
  <si>
    <t>Субвенции бюджетам муниципальных округов на проведение Всероссийской переписи населения 2020 года</t>
  </si>
  <si>
    <t>2 02 35 930 00 0000 150</t>
  </si>
  <si>
    <t>Субвенции бюджетам на государственную регистрацию актов гражданского состояния</t>
  </si>
  <si>
    <t>2 02 35 930 14 0000 150</t>
  </si>
  <si>
    <t>Субвенции бюджетам муниципальных округов на государственную регистрацию актов гражданского состояния</t>
  </si>
  <si>
    <t>2 02 39 999 00 0000 150</t>
  </si>
  <si>
    <t>Прочие субвенции</t>
  </si>
  <si>
    <t>2 02 39 999 14 0000 150</t>
  </si>
  <si>
    <t>Прочие субвенции бюджетам муниципальных округов</t>
  </si>
  <si>
    <t>2 02 40 000 00 0000 150</t>
  </si>
  <si>
    <t>Иные межбюджетные трансферты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</si>
  <si>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</si>
  <si>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</si>
  <si>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2 02 45 303 14 0000 150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</si>
  <si>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</si>
  <si>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2 02 49 999 00 0000 150</t>
  </si>
  <si>
    <t>Прочие межбюджетные трансферты, передаваемые бюджетам</t>
  </si>
  <si>
    <t>2 02 49 999 14 0000 150</t>
  </si>
  <si>
    <t>Прочие межбюджетные трансферты, передаваемые бюджетам муниципальных округов</t>
  </si>
  <si>
    <t>2 07 00 000 00 0000 000</t>
  </si>
  <si>
    <t>ПРОЧИЕ БЕЗВОЗМЕЗДНЫЕ ПОСТУПЛЕНИЯ</t>
  </si>
  <si>
    <t>2 07 04 000 14 0000 150</t>
  </si>
  <si>
    <t>Прочие безвозмездные поступления в бюджеты муниципальных округов</t>
  </si>
  <si>
    <t>2 07 04 020 14 0000 150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</si>
  <si>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</si>
  <si>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2 07 04 050 14 0000 150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</si>
  <si>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</si>
  <si>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</si>
  <si>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2 18 00 000 00 0000 150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</si>
  <si>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</si>
  <si>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2 18 00 000 14 0000 150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</si>
  <si>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</si>
  <si>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2 18 04 000 14 0000 150</t>
  </si>
  <si>
    <t>Доходы бюджетов муниципальных округов от возврата организациями остатков субсидий прошлых лет</t>
  </si>
  <si>
    <t>2 18 04 010 14 0000 150</t>
  </si>
  <si>
    <t>Доходы бюджетов муниципальных округов от возврата бюджетными учреждениями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</si>
  <si>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</si>
  <si>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</si>
  <si>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2 19 00 000 14 0000 150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</si>
  <si>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</si>
  <si>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2 19 60 010 14 0000 150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</si>
  <si>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</si>
  <si>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Анализ исполнения доходной части бюджета Уинского муниципального округа Пермского края за 2021 год</t>
  </si>
  <si>
    <t>Факт за 2020 год</t>
  </si>
  <si>
    <t>Первонач. план на 2021 год</t>
  </si>
  <si>
    <t>Факт за 2021 год</t>
  </si>
  <si>
    <t>Уд.вес в общих доходах,%</t>
  </si>
  <si>
    <t>Уд.вес в собств.нал.и н/нал. дох.,%</t>
  </si>
  <si>
    <t>%</t>
  </si>
  <si>
    <t>(+;-)</t>
  </si>
  <si>
    <t>Исполнение к перв.плану</t>
  </si>
  <si>
    <t>Исполнение к уточн. плану</t>
  </si>
  <si>
    <t>Уточн. план на 2020 год</t>
  </si>
  <si>
    <t>Исполнение к факту 2020 года</t>
  </si>
  <si>
    <t>НАЛОГОВЫЕ ДАХОДЫ</t>
  </si>
  <si>
    <t>НЕНАЛОГОВЫЕ ДОХОДЫ</t>
  </si>
  <si>
    <t>1 17 01 000 00 0000 180</t>
  </si>
  <si>
    <t xml:space="preserve">Невыясненные поступления </t>
  </si>
  <si>
    <t>X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</si>
</sst>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#,##0.0"/>
  </numFmts>
  <fonts count="8">
    <font>
      <sz val="10"/>
      <name val="Arial"/>
    </font>
    <font>
      <sz val="9"/>
      <name val="Times New Roman"/>
      <family val="1"/>
      <charset val="204"/>
    </font>
    <font>
      <sz val="13.5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3.5"/>
      <name val="Times New Roman"/>
      <family val="1"/>
      <charset val="204"/>
    </font>
    <font>
      <sz val="8.5"/>
      <name val="MS Sans Serif"/>
      <family val="2"/>
      <charset val="204"/>
    </font>
    <font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0" borderId="4" xfId="0" applyNumberFormat="1" applyFont="1" applyBorder="1" applyAlignment="1" applyProtection="1">
      <alignment horizontal="center" vertical="center" wrapText="1"/>
    </xf>
    <xf numFmtId="165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4" fillId="0" borderId="0" xfId="0" applyFont="1"/>
    <xf numFmtId="49" fontId="3" fillId="0" borderId="0" xfId="0" applyNumberFormat="1" applyFont="1" applyBorder="1" applyAlignment="1" applyProtection="1"/>
    <xf numFmtId="164" fontId="3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" fontId="1" fillId="0" borderId="3" xfId="0" applyNumberFormat="1" applyFont="1" applyBorder="1" applyAlignment="1" applyProtection="1">
      <alignment horizontal="right" vertical="center"/>
    </xf>
    <xf numFmtId="4" fontId="1" fillId="0" borderId="3" xfId="0" applyNumberFormat="1" applyFont="1" applyBorder="1" applyAlignment="1" applyProtection="1">
      <alignment horizontal="right" vertical="center" wrapText="1"/>
    </xf>
    <xf numFmtId="4" fontId="1" fillId="0" borderId="3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165" fontId="1" fillId="0" borderId="3" xfId="0" applyNumberFormat="1" applyFont="1" applyBorder="1" applyAlignment="1" applyProtection="1">
      <alignment horizontal="left" vertical="center" wrapText="1"/>
    </xf>
    <xf numFmtId="165" fontId="1" fillId="0" borderId="9" xfId="0" applyNumberFormat="1" applyFont="1" applyBorder="1" applyAlignment="1" applyProtection="1">
      <alignment horizontal="left" vertical="center" wrapText="1"/>
    </xf>
    <xf numFmtId="4" fontId="1" fillId="0" borderId="9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165" fontId="7" fillId="0" borderId="3" xfId="0" applyNumberFormat="1" applyFont="1" applyBorder="1" applyAlignment="1" applyProtection="1">
      <alignment horizontal="left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165" fontId="7" fillId="0" borderId="4" xfId="0" applyNumberFormat="1" applyFont="1" applyBorder="1" applyAlignment="1" applyProtection="1">
      <alignment horizontal="left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166" fontId="1" fillId="0" borderId="3" xfId="0" applyNumberFormat="1" applyFont="1" applyBorder="1" applyAlignment="1" applyProtection="1">
      <alignment horizontal="right" vertical="center"/>
    </xf>
    <xf numFmtId="49" fontId="5" fillId="0" borderId="0" xfId="0" applyNumberFormat="1" applyFont="1" applyBorder="1" applyAlignment="1" applyProtection="1">
      <alignment horizontal="center" wrapText="1"/>
    </xf>
    <xf numFmtId="0" fontId="2" fillId="0" borderId="0" xfId="0" applyFont="1" applyAlignment="1">
      <alignment horizontal="center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398</xdr:row>
      <xdr:rowOff>190500</xdr:rowOff>
    </xdr:from>
    <xdr:to>
      <xdr:col>4</xdr:col>
      <xdr:colOff>542925</xdr:colOff>
      <xdr:row>401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8051125"/>
          <a:ext cx="5353050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402</xdr:row>
      <xdr:rowOff>76200</xdr:rowOff>
    </xdr:from>
    <xdr:to>
      <xdr:col>4</xdr:col>
      <xdr:colOff>542925</xdr:colOff>
      <xdr:row>404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28613100"/>
          <a:ext cx="5353050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398"/>
  <sheetViews>
    <sheetView showGridLines="0" tabSelected="1" topLeftCell="A66" workbookViewId="0">
      <selection activeCell="P14" sqref="P14"/>
    </sheetView>
  </sheetViews>
  <sheetFormatPr defaultRowHeight="12.75" customHeight="1" outlineLevelRow="7"/>
  <cols>
    <col min="1" max="1" width="18.140625" style="8" customWidth="1"/>
    <col min="2" max="2" width="30.7109375" style="8" customWidth="1"/>
    <col min="3" max="3" width="11.7109375" style="8" customWidth="1"/>
    <col min="4" max="4" width="11.5703125" style="8" customWidth="1"/>
    <col min="5" max="5" width="12" style="8" customWidth="1"/>
    <col min="6" max="6" width="11.5703125" style="8" customWidth="1"/>
    <col min="7" max="7" width="7.5703125" style="8" customWidth="1"/>
    <col min="8" max="8" width="9.5703125" style="8" customWidth="1"/>
    <col min="9" max="9" width="6.7109375" style="8" customWidth="1"/>
    <col min="10" max="10" width="11.140625" style="8" customWidth="1"/>
    <col min="11" max="11" width="5.85546875" style="8" customWidth="1"/>
    <col min="12" max="12" width="11.28515625" style="8" customWidth="1"/>
    <col min="13" max="13" width="6" style="8" customWidth="1"/>
    <col min="14" max="14" width="11.7109375" style="8" customWidth="1"/>
    <col min="15" max="15" width="9.140625" style="8" customWidth="1"/>
    <col min="16" max="16" width="13.140625" style="8" customWidth="1"/>
    <col min="17" max="19" width="9.140625" style="8" customWidth="1"/>
    <col min="20" max="16384" width="9.140625" style="8"/>
  </cols>
  <sheetData>
    <row r="1" spans="1:19" ht="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7.25">
      <c r="A2" s="35" t="s">
        <v>501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9"/>
      <c r="P2" s="10"/>
      <c r="Q2" s="10"/>
      <c r="R2" s="7"/>
      <c r="S2" s="7"/>
    </row>
    <row r="3" spans="1:19" hidden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idden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9" hidden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9" hidden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9" hidden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9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48">
      <c r="A9" s="13" t="s">
        <v>0</v>
      </c>
      <c r="B9" s="13" t="s">
        <v>1</v>
      </c>
      <c r="C9" s="13" t="s">
        <v>502</v>
      </c>
      <c r="D9" s="13" t="s">
        <v>503</v>
      </c>
      <c r="E9" s="13" t="s">
        <v>511</v>
      </c>
      <c r="F9" s="13" t="s">
        <v>504</v>
      </c>
      <c r="G9" s="13" t="s">
        <v>505</v>
      </c>
      <c r="H9" s="13" t="s">
        <v>506</v>
      </c>
      <c r="I9" s="37" t="s">
        <v>512</v>
      </c>
      <c r="J9" s="38"/>
      <c r="K9" s="37" t="s">
        <v>509</v>
      </c>
      <c r="L9" s="39"/>
      <c r="M9" s="37" t="s">
        <v>510</v>
      </c>
      <c r="N9" s="38"/>
    </row>
    <row r="10" spans="1:19">
      <c r="A10" s="14"/>
      <c r="B10" s="15"/>
      <c r="C10" s="15"/>
      <c r="D10" s="15"/>
      <c r="E10" s="15"/>
      <c r="F10" s="15"/>
      <c r="G10" s="13"/>
      <c r="H10" s="13"/>
      <c r="I10" s="13" t="s">
        <v>507</v>
      </c>
      <c r="J10" s="13" t="s">
        <v>508</v>
      </c>
      <c r="K10" s="13" t="s">
        <v>507</v>
      </c>
      <c r="L10" s="13" t="s">
        <v>508</v>
      </c>
      <c r="M10" s="13" t="s">
        <v>507</v>
      </c>
      <c r="N10" s="13" t="s">
        <v>508</v>
      </c>
    </row>
    <row r="11" spans="1:19">
      <c r="A11" s="16" t="s">
        <v>2</v>
      </c>
      <c r="B11" s="17"/>
      <c r="C11" s="18">
        <f>C12+C315</f>
        <v>493644645.76999998</v>
      </c>
      <c r="D11" s="18">
        <f t="shared" ref="D11:F11" si="0">D12+D315</f>
        <v>550448252.78999996</v>
      </c>
      <c r="E11" s="18">
        <f t="shared" si="0"/>
        <v>532989489.45000005</v>
      </c>
      <c r="F11" s="18">
        <f t="shared" si="0"/>
        <v>516502948.25</v>
      </c>
      <c r="G11" s="19">
        <f>F11/F$11*100</f>
        <v>100</v>
      </c>
      <c r="H11" s="20" t="s">
        <v>517</v>
      </c>
      <c r="I11" s="34">
        <f>F11/C11*100</f>
        <v>104.63051765594358</v>
      </c>
      <c r="J11" s="18">
        <f>F11-C11</f>
        <v>22858302.480000019</v>
      </c>
      <c r="K11" s="34">
        <f>F11/D11*100</f>
        <v>93.833152459301132</v>
      </c>
      <c r="L11" s="18">
        <f>F11-D11</f>
        <v>-33945304.539999962</v>
      </c>
      <c r="M11" s="34">
        <f>F11/E11*100</f>
        <v>96.906779303094183</v>
      </c>
      <c r="N11" s="18">
        <f>F11-E11</f>
        <v>-16486541.200000048</v>
      </c>
    </row>
    <row r="12" spans="1:19" ht="24">
      <c r="A12" s="21" t="s">
        <v>3</v>
      </c>
      <c r="B12" s="22" t="s">
        <v>4</v>
      </c>
      <c r="C12" s="19">
        <f>C13+C123</f>
        <v>77090506.170000002</v>
      </c>
      <c r="D12" s="19">
        <f t="shared" ref="D12:F12" si="1">D13+D123</f>
        <v>77075919.090000004</v>
      </c>
      <c r="E12" s="19">
        <f t="shared" si="1"/>
        <v>83741034.24000001</v>
      </c>
      <c r="F12" s="19">
        <f t="shared" si="1"/>
        <v>84725262.590000004</v>
      </c>
      <c r="G12" s="19">
        <f>F12/F$11*100</f>
        <v>16.40363581216015</v>
      </c>
      <c r="H12" s="19">
        <f>G12/G$12*100</f>
        <v>100</v>
      </c>
      <c r="I12" s="34">
        <f t="shared" ref="I12:I75" si="2">F12/C12*100</f>
        <v>109.90362730679681</v>
      </c>
      <c r="J12" s="18">
        <f t="shared" ref="J12:J75" si="3">F12-C12</f>
        <v>7634756.4200000018</v>
      </c>
      <c r="K12" s="34">
        <f t="shared" ref="K12:K75" si="4">F12/D12*100</f>
        <v>109.92442722748206</v>
      </c>
      <c r="L12" s="18">
        <f t="shared" ref="L12:L75" si="5">F12-D12</f>
        <v>7649343.5</v>
      </c>
      <c r="M12" s="34">
        <f t="shared" ref="M12:M75" si="6">F12/E12*100</f>
        <v>101.17532385279506</v>
      </c>
      <c r="N12" s="18">
        <f t="shared" ref="N12:N75" si="7">F12-E12</f>
        <v>984228.34999999404</v>
      </c>
    </row>
    <row r="13" spans="1:19">
      <c r="A13" s="21"/>
      <c r="B13" s="22" t="s">
        <v>513</v>
      </c>
      <c r="C13" s="19">
        <f>C14+C40+C54+C81+C114</f>
        <v>46804323.760000005</v>
      </c>
      <c r="D13" s="19">
        <f t="shared" ref="D13:F13" si="8">D14+D40+D54+D81+D114</f>
        <v>43682000</v>
      </c>
      <c r="E13" s="19">
        <f t="shared" si="8"/>
        <v>47024824</v>
      </c>
      <c r="F13" s="19">
        <f t="shared" si="8"/>
        <v>47583806.990000002</v>
      </c>
      <c r="G13" s="19">
        <f>F13/F$11*100</f>
        <v>9.2126883595189621</v>
      </c>
      <c r="H13" s="19">
        <f>G13/G$12*100</f>
        <v>56.162478032397679</v>
      </c>
      <c r="I13" s="34">
        <f t="shared" si="2"/>
        <v>101.66540859343888</v>
      </c>
      <c r="J13" s="18">
        <f t="shared" si="3"/>
        <v>779483.22999999672</v>
      </c>
      <c r="K13" s="34">
        <f t="shared" si="4"/>
        <v>108.93229932237536</v>
      </c>
      <c r="L13" s="18">
        <f t="shared" si="5"/>
        <v>3901806.9900000021</v>
      </c>
      <c r="M13" s="34">
        <f t="shared" si="6"/>
        <v>101.18869767593388</v>
      </c>
      <c r="N13" s="18">
        <f t="shared" si="7"/>
        <v>558982.99000000209</v>
      </c>
    </row>
    <row r="14" spans="1:19" ht="24" outlineLevel="1">
      <c r="A14" s="21" t="s">
        <v>5</v>
      </c>
      <c r="B14" s="22" t="s">
        <v>6</v>
      </c>
      <c r="C14" s="19">
        <f>C15</f>
        <v>22020385.600000001</v>
      </c>
      <c r="D14" s="19">
        <f t="shared" ref="D14:F14" si="9">D15</f>
        <v>20404000</v>
      </c>
      <c r="E14" s="19">
        <f t="shared" si="9"/>
        <v>21889924</v>
      </c>
      <c r="F14" s="19">
        <f t="shared" si="9"/>
        <v>21956033.510000002</v>
      </c>
      <c r="G14" s="19">
        <f t="shared" ref="G14:G77" si="10">F14/F$11*100</f>
        <v>4.2509018746922518</v>
      </c>
      <c r="H14" s="19">
        <f>G14/G$12*100</f>
        <v>25.914388269587302</v>
      </c>
      <c r="I14" s="34">
        <f t="shared" si="2"/>
        <v>99.707761293698695</v>
      </c>
      <c r="J14" s="18">
        <f t="shared" si="3"/>
        <v>-64352.089999999851</v>
      </c>
      <c r="K14" s="34">
        <f t="shared" si="4"/>
        <v>107.60651592824937</v>
      </c>
      <c r="L14" s="18">
        <f t="shared" si="5"/>
        <v>1552033.5100000016</v>
      </c>
      <c r="M14" s="34">
        <f t="shared" si="6"/>
        <v>100.30200886033226</v>
      </c>
      <c r="N14" s="18">
        <f t="shared" si="7"/>
        <v>66109.510000001639</v>
      </c>
    </row>
    <row r="15" spans="1:19" ht="24" outlineLevel="2" collapsed="1">
      <c r="A15" s="21" t="s">
        <v>7</v>
      </c>
      <c r="B15" s="22" t="s">
        <v>8</v>
      </c>
      <c r="C15" s="19">
        <v>22020385.600000001</v>
      </c>
      <c r="D15" s="19">
        <v>20404000</v>
      </c>
      <c r="E15" s="19">
        <v>21889924</v>
      </c>
      <c r="F15" s="19">
        <v>21956033.510000002</v>
      </c>
      <c r="G15" s="19">
        <f t="shared" si="10"/>
        <v>4.2509018746922518</v>
      </c>
      <c r="H15" s="19">
        <f t="shared" ref="H15:H78" si="11">G15/G$12*100</f>
        <v>25.914388269587302</v>
      </c>
      <c r="I15" s="34">
        <f t="shared" si="2"/>
        <v>99.707761293698695</v>
      </c>
      <c r="J15" s="18">
        <f t="shared" si="3"/>
        <v>-64352.089999999851</v>
      </c>
      <c r="K15" s="34">
        <f t="shared" si="4"/>
        <v>107.60651592824937</v>
      </c>
      <c r="L15" s="18">
        <f t="shared" si="5"/>
        <v>1552033.5100000016</v>
      </c>
      <c r="M15" s="34">
        <f t="shared" si="6"/>
        <v>100.30200886033226</v>
      </c>
      <c r="N15" s="18">
        <f t="shared" si="7"/>
        <v>66109.510000001639</v>
      </c>
    </row>
    <row r="16" spans="1:19" ht="96" hidden="1" outlineLevel="3" collapsed="1">
      <c r="A16" s="21" t="s">
        <v>9</v>
      </c>
      <c r="B16" s="23" t="s">
        <v>10</v>
      </c>
      <c r="C16" s="19"/>
      <c r="D16" s="19">
        <v>20261000</v>
      </c>
      <c r="E16" s="19">
        <v>21690624</v>
      </c>
      <c r="F16" s="19">
        <v>21749931.670000002</v>
      </c>
      <c r="G16" s="19">
        <f t="shared" si="10"/>
        <v>4.2109985516428274</v>
      </c>
      <c r="H16" s="19">
        <f t="shared" si="11"/>
        <v>25.671129253681553</v>
      </c>
      <c r="I16" s="34" t="e">
        <f t="shared" si="2"/>
        <v>#DIV/0!</v>
      </c>
      <c r="J16" s="18">
        <f t="shared" si="3"/>
        <v>21749931.670000002</v>
      </c>
      <c r="K16" s="34">
        <f t="shared" si="4"/>
        <v>107.34875707023346</v>
      </c>
      <c r="L16" s="18">
        <f t="shared" si="5"/>
        <v>1488931.6700000018</v>
      </c>
      <c r="M16" s="34">
        <f t="shared" si="6"/>
        <v>100.27342537494542</v>
      </c>
      <c r="N16" s="18">
        <f t="shared" si="7"/>
        <v>59307.670000001788</v>
      </c>
    </row>
    <row r="17" spans="1:14" ht="132" hidden="1" outlineLevel="4">
      <c r="A17" s="21" t="s">
        <v>11</v>
      </c>
      <c r="B17" s="23" t="s">
        <v>12</v>
      </c>
      <c r="C17" s="19"/>
      <c r="D17" s="19">
        <v>20261000</v>
      </c>
      <c r="E17" s="19">
        <v>21690624</v>
      </c>
      <c r="F17" s="19">
        <v>21698926.050000001</v>
      </c>
      <c r="G17" s="19">
        <f t="shared" si="10"/>
        <v>4.2011233669661827</v>
      </c>
      <c r="H17" s="19">
        <f t="shared" si="11"/>
        <v>25.610928059326067</v>
      </c>
      <c r="I17" s="34" t="e">
        <f t="shared" si="2"/>
        <v>#DIV/0!</v>
      </c>
      <c r="J17" s="18">
        <f t="shared" si="3"/>
        <v>21698926.050000001</v>
      </c>
      <c r="K17" s="34">
        <f t="shared" si="4"/>
        <v>107.09701421450077</v>
      </c>
      <c r="L17" s="18">
        <f t="shared" si="5"/>
        <v>1437926.0500000007</v>
      </c>
      <c r="M17" s="34">
        <f t="shared" si="6"/>
        <v>100.03827483248062</v>
      </c>
      <c r="N17" s="18">
        <f t="shared" si="7"/>
        <v>8302.0500000007451</v>
      </c>
    </row>
    <row r="18" spans="1:14" ht="132" hidden="1" outlineLevel="7">
      <c r="A18" s="1" t="s">
        <v>11</v>
      </c>
      <c r="B18" s="2" t="s">
        <v>12</v>
      </c>
      <c r="C18" s="3"/>
      <c r="D18" s="3">
        <v>20261000</v>
      </c>
      <c r="E18" s="3">
        <v>21690624</v>
      </c>
      <c r="F18" s="3">
        <v>21698926.050000001</v>
      </c>
      <c r="G18" s="19">
        <f t="shared" si="10"/>
        <v>4.2011233669661827</v>
      </c>
      <c r="H18" s="19">
        <f t="shared" si="11"/>
        <v>25.610928059326067</v>
      </c>
      <c r="I18" s="34" t="e">
        <f t="shared" si="2"/>
        <v>#DIV/0!</v>
      </c>
      <c r="J18" s="18">
        <f t="shared" si="3"/>
        <v>21698926.050000001</v>
      </c>
      <c r="K18" s="34">
        <f t="shared" si="4"/>
        <v>107.09701421450077</v>
      </c>
      <c r="L18" s="18">
        <f t="shared" si="5"/>
        <v>1437926.0500000007</v>
      </c>
      <c r="M18" s="34">
        <f t="shared" si="6"/>
        <v>100.03827483248062</v>
      </c>
      <c r="N18" s="18">
        <f t="shared" si="7"/>
        <v>8302.0500000007451</v>
      </c>
    </row>
    <row r="19" spans="1:14" ht="108" hidden="1" outlineLevel="4">
      <c r="A19" s="21" t="s">
        <v>13</v>
      </c>
      <c r="B19" s="23" t="s">
        <v>14</v>
      </c>
      <c r="C19" s="19"/>
      <c r="D19" s="19">
        <v>0</v>
      </c>
      <c r="E19" s="19">
        <v>0</v>
      </c>
      <c r="F19" s="19">
        <v>43243.26</v>
      </c>
      <c r="G19" s="19">
        <f t="shared" si="10"/>
        <v>8.3723161981002318E-3</v>
      </c>
      <c r="H19" s="19">
        <f t="shared" si="11"/>
        <v>5.1039393302634559E-2</v>
      </c>
      <c r="I19" s="34" t="e">
        <f t="shared" si="2"/>
        <v>#DIV/0!</v>
      </c>
      <c r="J19" s="18">
        <f t="shared" si="3"/>
        <v>43243.26</v>
      </c>
      <c r="K19" s="34" t="e">
        <f t="shared" si="4"/>
        <v>#DIV/0!</v>
      </c>
      <c r="L19" s="18">
        <f t="shared" si="5"/>
        <v>43243.26</v>
      </c>
      <c r="M19" s="34" t="e">
        <f t="shared" si="6"/>
        <v>#DIV/0!</v>
      </c>
      <c r="N19" s="18">
        <f t="shared" si="7"/>
        <v>43243.26</v>
      </c>
    </row>
    <row r="20" spans="1:14" ht="108" hidden="1" outlineLevel="7">
      <c r="A20" s="1" t="s">
        <v>13</v>
      </c>
      <c r="B20" s="2" t="s">
        <v>14</v>
      </c>
      <c r="C20" s="3"/>
      <c r="D20" s="3">
        <v>0</v>
      </c>
      <c r="E20" s="3">
        <v>0</v>
      </c>
      <c r="F20" s="3">
        <v>43243.26</v>
      </c>
      <c r="G20" s="19">
        <f t="shared" si="10"/>
        <v>8.3723161981002318E-3</v>
      </c>
      <c r="H20" s="19">
        <f t="shared" si="11"/>
        <v>5.1039393302634559E-2</v>
      </c>
      <c r="I20" s="34" t="e">
        <f t="shared" si="2"/>
        <v>#DIV/0!</v>
      </c>
      <c r="J20" s="18">
        <f t="shared" si="3"/>
        <v>43243.26</v>
      </c>
      <c r="K20" s="34" t="e">
        <f t="shared" si="4"/>
        <v>#DIV/0!</v>
      </c>
      <c r="L20" s="18">
        <f t="shared" si="5"/>
        <v>43243.26</v>
      </c>
      <c r="M20" s="34" t="e">
        <f t="shared" si="6"/>
        <v>#DIV/0!</v>
      </c>
      <c r="N20" s="18">
        <f t="shared" si="7"/>
        <v>43243.26</v>
      </c>
    </row>
    <row r="21" spans="1:14" ht="144" hidden="1" outlineLevel="4">
      <c r="A21" s="21" t="s">
        <v>15</v>
      </c>
      <c r="B21" s="23" t="s">
        <v>16</v>
      </c>
      <c r="C21" s="19"/>
      <c r="D21" s="19">
        <v>0</v>
      </c>
      <c r="E21" s="19">
        <v>0</v>
      </c>
      <c r="F21" s="19">
        <v>7762.36</v>
      </c>
      <c r="G21" s="19">
        <f t="shared" si="10"/>
        <v>1.5028684785440621E-3</v>
      </c>
      <c r="H21" s="19">
        <f t="shared" si="11"/>
        <v>9.1618010528493523E-3</v>
      </c>
      <c r="I21" s="34" t="e">
        <f t="shared" si="2"/>
        <v>#DIV/0!</v>
      </c>
      <c r="J21" s="18">
        <f t="shared" si="3"/>
        <v>7762.36</v>
      </c>
      <c r="K21" s="34" t="e">
        <f t="shared" si="4"/>
        <v>#DIV/0!</v>
      </c>
      <c r="L21" s="18">
        <f t="shared" si="5"/>
        <v>7762.36</v>
      </c>
      <c r="M21" s="34" t="e">
        <f t="shared" si="6"/>
        <v>#DIV/0!</v>
      </c>
      <c r="N21" s="18">
        <f t="shared" si="7"/>
        <v>7762.36</v>
      </c>
    </row>
    <row r="22" spans="1:14" ht="144" hidden="1" outlineLevel="7">
      <c r="A22" s="1" t="s">
        <v>15</v>
      </c>
      <c r="B22" s="2" t="s">
        <v>16</v>
      </c>
      <c r="C22" s="3"/>
      <c r="D22" s="3">
        <v>0</v>
      </c>
      <c r="E22" s="3">
        <v>0</v>
      </c>
      <c r="F22" s="3">
        <v>7762.36</v>
      </c>
      <c r="G22" s="19">
        <f t="shared" si="10"/>
        <v>1.5028684785440621E-3</v>
      </c>
      <c r="H22" s="19">
        <f t="shared" si="11"/>
        <v>9.1618010528493523E-3</v>
      </c>
      <c r="I22" s="34" t="e">
        <f t="shared" si="2"/>
        <v>#DIV/0!</v>
      </c>
      <c r="J22" s="18">
        <f t="shared" si="3"/>
        <v>7762.36</v>
      </c>
      <c r="K22" s="34" t="e">
        <f t="shared" si="4"/>
        <v>#DIV/0!</v>
      </c>
      <c r="L22" s="18">
        <f t="shared" si="5"/>
        <v>7762.36</v>
      </c>
      <c r="M22" s="34" t="e">
        <f t="shared" si="6"/>
        <v>#DIV/0!</v>
      </c>
      <c r="N22" s="18">
        <f t="shared" si="7"/>
        <v>7762.36</v>
      </c>
    </row>
    <row r="23" spans="1:14" ht="144" hidden="1" outlineLevel="3">
      <c r="A23" s="21" t="s">
        <v>17</v>
      </c>
      <c r="B23" s="23" t="s">
        <v>18</v>
      </c>
      <c r="C23" s="19"/>
      <c r="D23" s="19">
        <v>20000</v>
      </c>
      <c r="E23" s="19">
        <v>20000</v>
      </c>
      <c r="F23" s="19">
        <v>17842.64</v>
      </c>
      <c r="G23" s="19">
        <f t="shared" si="10"/>
        <v>3.4545088388079686E-3</v>
      </c>
      <c r="H23" s="19">
        <f t="shared" si="11"/>
        <v>2.1059409501441823E-2</v>
      </c>
      <c r="I23" s="34" t="e">
        <f t="shared" si="2"/>
        <v>#DIV/0!</v>
      </c>
      <c r="J23" s="18">
        <f t="shared" si="3"/>
        <v>17842.64</v>
      </c>
      <c r="K23" s="34">
        <f t="shared" si="4"/>
        <v>89.213199999999986</v>
      </c>
      <c r="L23" s="18">
        <f t="shared" si="5"/>
        <v>-2157.3600000000006</v>
      </c>
      <c r="M23" s="34">
        <f t="shared" si="6"/>
        <v>89.213199999999986</v>
      </c>
      <c r="N23" s="18">
        <f t="shared" si="7"/>
        <v>-2157.3600000000006</v>
      </c>
    </row>
    <row r="24" spans="1:14" ht="180" hidden="1" outlineLevel="4">
      <c r="A24" s="21" t="s">
        <v>19</v>
      </c>
      <c r="B24" s="23" t="s">
        <v>20</v>
      </c>
      <c r="C24" s="19"/>
      <c r="D24" s="19">
        <v>20000</v>
      </c>
      <c r="E24" s="19">
        <v>20000</v>
      </c>
      <c r="F24" s="19">
        <v>16437.11</v>
      </c>
      <c r="G24" s="19">
        <f t="shared" si="10"/>
        <v>3.1823845450818298E-3</v>
      </c>
      <c r="H24" s="19">
        <f t="shared" si="11"/>
        <v>1.9400482804688347E-2</v>
      </c>
      <c r="I24" s="34" t="e">
        <f t="shared" si="2"/>
        <v>#DIV/0!</v>
      </c>
      <c r="J24" s="18">
        <f t="shared" si="3"/>
        <v>16437.11</v>
      </c>
      <c r="K24" s="34">
        <f t="shared" si="4"/>
        <v>82.185550000000006</v>
      </c>
      <c r="L24" s="18">
        <f t="shared" si="5"/>
        <v>-3562.8899999999994</v>
      </c>
      <c r="M24" s="34">
        <f t="shared" si="6"/>
        <v>82.185550000000006</v>
      </c>
      <c r="N24" s="18">
        <f t="shared" si="7"/>
        <v>-3562.8899999999994</v>
      </c>
    </row>
    <row r="25" spans="1:14" ht="180" hidden="1" outlineLevel="7">
      <c r="A25" s="1" t="s">
        <v>19</v>
      </c>
      <c r="B25" s="2" t="s">
        <v>20</v>
      </c>
      <c r="C25" s="3"/>
      <c r="D25" s="3">
        <v>20000</v>
      </c>
      <c r="E25" s="3">
        <v>20000</v>
      </c>
      <c r="F25" s="3">
        <v>16437.11</v>
      </c>
      <c r="G25" s="19">
        <f t="shared" si="10"/>
        <v>3.1823845450818298E-3</v>
      </c>
      <c r="H25" s="19">
        <f t="shared" si="11"/>
        <v>1.9400482804688347E-2</v>
      </c>
      <c r="I25" s="34" t="e">
        <f t="shared" si="2"/>
        <v>#DIV/0!</v>
      </c>
      <c r="J25" s="18">
        <f t="shared" si="3"/>
        <v>16437.11</v>
      </c>
      <c r="K25" s="34">
        <f t="shared" si="4"/>
        <v>82.185550000000006</v>
      </c>
      <c r="L25" s="18">
        <f t="shared" si="5"/>
        <v>-3562.8899999999994</v>
      </c>
      <c r="M25" s="34">
        <f t="shared" si="6"/>
        <v>82.185550000000006</v>
      </c>
      <c r="N25" s="18">
        <f t="shared" si="7"/>
        <v>-3562.8899999999994</v>
      </c>
    </row>
    <row r="26" spans="1:14" ht="156" hidden="1" outlineLevel="4">
      <c r="A26" s="21" t="s">
        <v>21</v>
      </c>
      <c r="B26" s="23" t="s">
        <v>22</v>
      </c>
      <c r="C26" s="19"/>
      <c r="D26" s="19">
        <v>0</v>
      </c>
      <c r="E26" s="19">
        <v>0</v>
      </c>
      <c r="F26" s="19">
        <v>65.53</v>
      </c>
      <c r="G26" s="19">
        <f t="shared" si="10"/>
        <v>1.2687246069364523E-5</v>
      </c>
      <c r="H26" s="19">
        <f t="shared" si="11"/>
        <v>7.7344109651345482E-5</v>
      </c>
      <c r="I26" s="34" t="e">
        <f t="shared" si="2"/>
        <v>#DIV/0!</v>
      </c>
      <c r="J26" s="18">
        <f t="shared" si="3"/>
        <v>65.53</v>
      </c>
      <c r="K26" s="34" t="e">
        <f t="shared" si="4"/>
        <v>#DIV/0!</v>
      </c>
      <c r="L26" s="18">
        <f t="shared" si="5"/>
        <v>65.53</v>
      </c>
      <c r="M26" s="34" t="e">
        <f t="shared" si="6"/>
        <v>#DIV/0!</v>
      </c>
      <c r="N26" s="18">
        <f t="shared" si="7"/>
        <v>65.53</v>
      </c>
    </row>
    <row r="27" spans="1:14" ht="156" hidden="1" outlineLevel="7">
      <c r="A27" s="1" t="s">
        <v>21</v>
      </c>
      <c r="B27" s="2" t="s">
        <v>22</v>
      </c>
      <c r="C27" s="3"/>
      <c r="D27" s="3">
        <v>0</v>
      </c>
      <c r="E27" s="3">
        <v>0</v>
      </c>
      <c r="F27" s="3">
        <v>65.53</v>
      </c>
      <c r="G27" s="19">
        <f t="shared" si="10"/>
        <v>1.2687246069364523E-5</v>
      </c>
      <c r="H27" s="19">
        <f t="shared" si="11"/>
        <v>7.7344109651345482E-5</v>
      </c>
      <c r="I27" s="34" t="e">
        <f t="shared" si="2"/>
        <v>#DIV/0!</v>
      </c>
      <c r="J27" s="18">
        <f t="shared" si="3"/>
        <v>65.53</v>
      </c>
      <c r="K27" s="34" t="e">
        <f t="shared" si="4"/>
        <v>#DIV/0!</v>
      </c>
      <c r="L27" s="18">
        <f t="shared" si="5"/>
        <v>65.53</v>
      </c>
      <c r="M27" s="34" t="e">
        <f t="shared" si="6"/>
        <v>#DIV/0!</v>
      </c>
      <c r="N27" s="18">
        <f t="shared" si="7"/>
        <v>65.53</v>
      </c>
    </row>
    <row r="28" spans="1:14" ht="192" hidden="1" outlineLevel="4">
      <c r="A28" s="21" t="s">
        <v>23</v>
      </c>
      <c r="B28" s="23" t="s">
        <v>24</v>
      </c>
      <c r="C28" s="19"/>
      <c r="D28" s="19">
        <v>0</v>
      </c>
      <c r="E28" s="19">
        <v>0</v>
      </c>
      <c r="F28" s="19">
        <v>1340</v>
      </c>
      <c r="G28" s="19">
        <f t="shared" si="10"/>
        <v>2.5943704765677496E-4</v>
      </c>
      <c r="H28" s="19">
        <f t="shared" si="11"/>
        <v>1.5815825871021358E-3</v>
      </c>
      <c r="I28" s="34" t="e">
        <f t="shared" si="2"/>
        <v>#DIV/0!</v>
      </c>
      <c r="J28" s="18">
        <f t="shared" si="3"/>
        <v>1340</v>
      </c>
      <c r="K28" s="34" t="e">
        <f t="shared" si="4"/>
        <v>#DIV/0!</v>
      </c>
      <c r="L28" s="18">
        <f t="shared" si="5"/>
        <v>1340</v>
      </c>
      <c r="M28" s="34" t="e">
        <f t="shared" si="6"/>
        <v>#DIV/0!</v>
      </c>
      <c r="N28" s="18">
        <f t="shared" si="7"/>
        <v>1340</v>
      </c>
    </row>
    <row r="29" spans="1:14" ht="192" hidden="1" outlineLevel="7">
      <c r="A29" s="1" t="s">
        <v>23</v>
      </c>
      <c r="B29" s="2" t="s">
        <v>24</v>
      </c>
      <c r="C29" s="3"/>
      <c r="D29" s="3">
        <v>0</v>
      </c>
      <c r="E29" s="3">
        <v>0</v>
      </c>
      <c r="F29" s="3">
        <v>1340</v>
      </c>
      <c r="G29" s="19">
        <f t="shared" si="10"/>
        <v>2.5943704765677496E-4</v>
      </c>
      <c r="H29" s="19">
        <f t="shared" si="11"/>
        <v>1.5815825871021358E-3</v>
      </c>
      <c r="I29" s="34" t="e">
        <f t="shared" si="2"/>
        <v>#DIV/0!</v>
      </c>
      <c r="J29" s="18">
        <f t="shared" si="3"/>
        <v>1340</v>
      </c>
      <c r="K29" s="34" t="e">
        <f t="shared" si="4"/>
        <v>#DIV/0!</v>
      </c>
      <c r="L29" s="18">
        <f t="shared" si="5"/>
        <v>1340</v>
      </c>
      <c r="M29" s="34" t="e">
        <f t="shared" si="6"/>
        <v>#DIV/0!</v>
      </c>
      <c r="N29" s="18">
        <f t="shared" si="7"/>
        <v>1340</v>
      </c>
    </row>
    <row r="30" spans="1:14" ht="60" hidden="1" outlineLevel="3">
      <c r="A30" s="21" t="s">
        <v>25</v>
      </c>
      <c r="B30" s="22" t="s">
        <v>26</v>
      </c>
      <c r="C30" s="19"/>
      <c r="D30" s="19">
        <v>123000</v>
      </c>
      <c r="E30" s="19">
        <v>144300</v>
      </c>
      <c r="F30" s="19">
        <v>145362.79999999999</v>
      </c>
      <c r="G30" s="19">
        <f t="shared" si="10"/>
        <v>2.8143653485912117E-2</v>
      </c>
      <c r="H30" s="19">
        <f t="shared" si="11"/>
        <v>0.17156960693463455</v>
      </c>
      <c r="I30" s="34" t="e">
        <f t="shared" si="2"/>
        <v>#DIV/0!</v>
      </c>
      <c r="J30" s="18">
        <f t="shared" si="3"/>
        <v>145362.79999999999</v>
      </c>
      <c r="K30" s="34">
        <f t="shared" si="4"/>
        <v>118.18113821138209</v>
      </c>
      <c r="L30" s="18">
        <f t="shared" si="5"/>
        <v>22362.799999999988</v>
      </c>
      <c r="M30" s="34">
        <f t="shared" si="6"/>
        <v>100.73652113652112</v>
      </c>
      <c r="N30" s="18">
        <f t="shared" si="7"/>
        <v>1062.7999999999884</v>
      </c>
    </row>
    <row r="31" spans="1:14" ht="96" hidden="1" outlineLevel="4">
      <c r="A31" s="21" t="s">
        <v>27</v>
      </c>
      <c r="B31" s="22" t="s">
        <v>28</v>
      </c>
      <c r="C31" s="19"/>
      <c r="D31" s="19">
        <v>123000</v>
      </c>
      <c r="E31" s="19">
        <v>144300</v>
      </c>
      <c r="F31" s="19">
        <v>143920.76999999999</v>
      </c>
      <c r="G31" s="19">
        <f t="shared" si="10"/>
        <v>2.786446243678339E-2</v>
      </c>
      <c r="H31" s="19">
        <f t="shared" si="11"/>
        <v>0.16986759981666524</v>
      </c>
      <c r="I31" s="34" t="e">
        <f t="shared" si="2"/>
        <v>#DIV/0!</v>
      </c>
      <c r="J31" s="18">
        <f t="shared" si="3"/>
        <v>143920.76999999999</v>
      </c>
      <c r="K31" s="34">
        <f t="shared" si="4"/>
        <v>117.00875609756096</v>
      </c>
      <c r="L31" s="18">
        <f t="shared" si="5"/>
        <v>20920.76999999999</v>
      </c>
      <c r="M31" s="34">
        <f t="shared" si="6"/>
        <v>99.73719334719334</v>
      </c>
      <c r="N31" s="18">
        <f t="shared" si="7"/>
        <v>-379.23000000001048</v>
      </c>
    </row>
    <row r="32" spans="1:14" ht="96" hidden="1" outlineLevel="7">
      <c r="A32" s="1" t="s">
        <v>27</v>
      </c>
      <c r="B32" s="4" t="s">
        <v>28</v>
      </c>
      <c r="C32" s="3"/>
      <c r="D32" s="3">
        <v>123000</v>
      </c>
      <c r="E32" s="3">
        <v>144300</v>
      </c>
      <c r="F32" s="3">
        <v>143920.76999999999</v>
      </c>
      <c r="G32" s="19">
        <f t="shared" si="10"/>
        <v>2.786446243678339E-2</v>
      </c>
      <c r="H32" s="19">
        <f t="shared" si="11"/>
        <v>0.16986759981666524</v>
      </c>
      <c r="I32" s="34" t="e">
        <f t="shared" si="2"/>
        <v>#DIV/0!</v>
      </c>
      <c r="J32" s="18">
        <f t="shared" si="3"/>
        <v>143920.76999999999</v>
      </c>
      <c r="K32" s="34">
        <f t="shared" si="4"/>
        <v>117.00875609756096</v>
      </c>
      <c r="L32" s="18">
        <f t="shared" si="5"/>
        <v>20920.76999999999</v>
      </c>
      <c r="M32" s="34">
        <f t="shared" si="6"/>
        <v>99.73719334719334</v>
      </c>
      <c r="N32" s="18">
        <f t="shared" si="7"/>
        <v>-379.23000000001048</v>
      </c>
    </row>
    <row r="33" spans="1:14" ht="72" hidden="1" outlineLevel="4">
      <c r="A33" s="21" t="s">
        <v>29</v>
      </c>
      <c r="B33" s="22" t="s">
        <v>30</v>
      </c>
      <c r="C33" s="19"/>
      <c r="D33" s="19">
        <v>0</v>
      </c>
      <c r="E33" s="19">
        <v>0</v>
      </c>
      <c r="F33" s="19">
        <v>1107.03</v>
      </c>
      <c r="G33" s="19">
        <f t="shared" si="10"/>
        <v>2.1433178721453697E-4</v>
      </c>
      <c r="H33" s="19">
        <f t="shared" si="11"/>
        <v>1.3066114711937889E-3</v>
      </c>
      <c r="I33" s="34" t="e">
        <f t="shared" si="2"/>
        <v>#DIV/0!</v>
      </c>
      <c r="J33" s="18">
        <f t="shared" si="3"/>
        <v>1107.03</v>
      </c>
      <c r="K33" s="34" t="e">
        <f t="shared" si="4"/>
        <v>#DIV/0!</v>
      </c>
      <c r="L33" s="18">
        <f t="shared" si="5"/>
        <v>1107.03</v>
      </c>
      <c r="M33" s="34" t="e">
        <f t="shared" si="6"/>
        <v>#DIV/0!</v>
      </c>
      <c r="N33" s="18">
        <f t="shared" si="7"/>
        <v>1107.03</v>
      </c>
    </row>
    <row r="34" spans="1:14" ht="72" hidden="1" outlineLevel="7">
      <c r="A34" s="1" t="s">
        <v>29</v>
      </c>
      <c r="B34" s="4" t="s">
        <v>30</v>
      </c>
      <c r="C34" s="3"/>
      <c r="D34" s="3">
        <v>0</v>
      </c>
      <c r="E34" s="3">
        <v>0</v>
      </c>
      <c r="F34" s="3">
        <v>1107.03</v>
      </c>
      <c r="G34" s="19">
        <f t="shared" si="10"/>
        <v>2.1433178721453697E-4</v>
      </c>
      <c r="H34" s="19">
        <f t="shared" si="11"/>
        <v>1.3066114711937889E-3</v>
      </c>
      <c r="I34" s="34" t="e">
        <f t="shared" si="2"/>
        <v>#DIV/0!</v>
      </c>
      <c r="J34" s="18">
        <f t="shared" si="3"/>
        <v>1107.03</v>
      </c>
      <c r="K34" s="34" t="e">
        <f t="shared" si="4"/>
        <v>#DIV/0!</v>
      </c>
      <c r="L34" s="18">
        <f t="shared" si="5"/>
        <v>1107.03</v>
      </c>
      <c r="M34" s="34" t="e">
        <f t="shared" si="6"/>
        <v>#DIV/0!</v>
      </c>
      <c r="N34" s="18">
        <f t="shared" si="7"/>
        <v>1107.03</v>
      </c>
    </row>
    <row r="35" spans="1:14" ht="108" hidden="1" outlineLevel="4">
      <c r="A35" s="21" t="s">
        <v>31</v>
      </c>
      <c r="B35" s="22" t="s">
        <v>32</v>
      </c>
      <c r="C35" s="19"/>
      <c r="D35" s="19">
        <v>0</v>
      </c>
      <c r="E35" s="19">
        <v>0</v>
      </c>
      <c r="F35" s="19">
        <v>335</v>
      </c>
      <c r="G35" s="19">
        <f t="shared" si="10"/>
        <v>6.485926191419374E-5</v>
      </c>
      <c r="H35" s="19">
        <f t="shared" si="11"/>
        <v>3.9539564677553395E-4</v>
      </c>
      <c r="I35" s="34" t="e">
        <f t="shared" si="2"/>
        <v>#DIV/0!</v>
      </c>
      <c r="J35" s="18">
        <f t="shared" si="3"/>
        <v>335</v>
      </c>
      <c r="K35" s="34" t="e">
        <f t="shared" si="4"/>
        <v>#DIV/0!</v>
      </c>
      <c r="L35" s="18">
        <f t="shared" si="5"/>
        <v>335</v>
      </c>
      <c r="M35" s="34" t="e">
        <f t="shared" si="6"/>
        <v>#DIV/0!</v>
      </c>
      <c r="N35" s="18">
        <f t="shared" si="7"/>
        <v>335</v>
      </c>
    </row>
    <row r="36" spans="1:14" ht="108" hidden="1" outlineLevel="7">
      <c r="A36" s="1" t="s">
        <v>31</v>
      </c>
      <c r="B36" s="4" t="s">
        <v>32</v>
      </c>
      <c r="C36" s="3"/>
      <c r="D36" s="3">
        <v>0</v>
      </c>
      <c r="E36" s="3">
        <v>0</v>
      </c>
      <c r="F36" s="3">
        <v>335</v>
      </c>
      <c r="G36" s="19">
        <f t="shared" si="10"/>
        <v>6.485926191419374E-5</v>
      </c>
      <c r="H36" s="19">
        <f t="shared" si="11"/>
        <v>3.9539564677553395E-4</v>
      </c>
      <c r="I36" s="34" t="e">
        <f t="shared" si="2"/>
        <v>#DIV/0!</v>
      </c>
      <c r="J36" s="18">
        <f t="shared" si="3"/>
        <v>335</v>
      </c>
      <c r="K36" s="34" t="e">
        <f t="shared" si="4"/>
        <v>#DIV/0!</v>
      </c>
      <c r="L36" s="18">
        <f t="shared" si="5"/>
        <v>335</v>
      </c>
      <c r="M36" s="34" t="e">
        <f t="shared" si="6"/>
        <v>#DIV/0!</v>
      </c>
      <c r="N36" s="18">
        <f t="shared" si="7"/>
        <v>335</v>
      </c>
    </row>
    <row r="37" spans="1:14" ht="108" hidden="1" outlineLevel="3">
      <c r="A37" s="21" t="s">
        <v>33</v>
      </c>
      <c r="B37" s="23" t="s">
        <v>34</v>
      </c>
      <c r="C37" s="19"/>
      <c r="D37" s="19">
        <v>0</v>
      </c>
      <c r="E37" s="19">
        <v>35000</v>
      </c>
      <c r="F37" s="19">
        <v>42896.4</v>
      </c>
      <c r="G37" s="19">
        <f t="shared" si="10"/>
        <v>8.3051607247045366E-3</v>
      </c>
      <c r="H37" s="19">
        <f t="shared" si="11"/>
        <v>5.0629999469677646E-2</v>
      </c>
      <c r="I37" s="34" t="e">
        <f t="shared" si="2"/>
        <v>#DIV/0!</v>
      </c>
      <c r="J37" s="18">
        <f t="shared" si="3"/>
        <v>42896.4</v>
      </c>
      <c r="K37" s="34" t="e">
        <f t="shared" si="4"/>
        <v>#DIV/0!</v>
      </c>
      <c r="L37" s="18">
        <f t="shared" si="5"/>
        <v>42896.4</v>
      </c>
      <c r="M37" s="34">
        <f t="shared" si="6"/>
        <v>122.56114285714285</v>
      </c>
      <c r="N37" s="18">
        <f t="shared" si="7"/>
        <v>7896.4000000000015</v>
      </c>
    </row>
    <row r="38" spans="1:14" ht="144" hidden="1" outlineLevel="4">
      <c r="A38" s="21" t="s">
        <v>35</v>
      </c>
      <c r="B38" s="23" t="s">
        <v>36</v>
      </c>
      <c r="C38" s="19"/>
      <c r="D38" s="19">
        <v>0</v>
      </c>
      <c r="E38" s="19">
        <v>35000</v>
      </c>
      <c r="F38" s="19">
        <v>42896.4</v>
      </c>
      <c r="G38" s="19">
        <f t="shared" si="10"/>
        <v>8.3051607247045366E-3</v>
      </c>
      <c r="H38" s="19">
        <f t="shared" si="11"/>
        <v>5.0629999469677646E-2</v>
      </c>
      <c r="I38" s="34" t="e">
        <f t="shared" si="2"/>
        <v>#DIV/0!</v>
      </c>
      <c r="J38" s="18">
        <f t="shared" si="3"/>
        <v>42896.4</v>
      </c>
      <c r="K38" s="34" t="e">
        <f t="shared" si="4"/>
        <v>#DIV/0!</v>
      </c>
      <c r="L38" s="18">
        <f t="shared" si="5"/>
        <v>42896.4</v>
      </c>
      <c r="M38" s="34">
        <f t="shared" si="6"/>
        <v>122.56114285714285</v>
      </c>
      <c r="N38" s="18">
        <f t="shared" si="7"/>
        <v>7896.4000000000015</v>
      </c>
    </row>
    <row r="39" spans="1:14" ht="144" hidden="1" outlineLevel="7">
      <c r="A39" s="1" t="s">
        <v>35</v>
      </c>
      <c r="B39" s="2" t="s">
        <v>36</v>
      </c>
      <c r="C39" s="3"/>
      <c r="D39" s="3">
        <v>0</v>
      </c>
      <c r="E39" s="3">
        <v>35000</v>
      </c>
      <c r="F39" s="3">
        <v>42896.4</v>
      </c>
      <c r="G39" s="19">
        <f t="shared" si="10"/>
        <v>8.3051607247045366E-3</v>
      </c>
      <c r="H39" s="19">
        <f t="shared" si="11"/>
        <v>5.0629999469677646E-2</v>
      </c>
      <c r="I39" s="34" t="e">
        <f t="shared" si="2"/>
        <v>#DIV/0!</v>
      </c>
      <c r="J39" s="18">
        <f t="shared" si="3"/>
        <v>42896.4</v>
      </c>
      <c r="K39" s="34" t="e">
        <f t="shared" si="4"/>
        <v>#DIV/0!</v>
      </c>
      <c r="L39" s="18">
        <f t="shared" si="5"/>
        <v>42896.4</v>
      </c>
      <c r="M39" s="34">
        <f t="shared" si="6"/>
        <v>122.56114285714285</v>
      </c>
      <c r="N39" s="18">
        <f t="shared" si="7"/>
        <v>7896.4000000000015</v>
      </c>
    </row>
    <row r="40" spans="1:14" ht="48" outlineLevel="1" collapsed="1">
      <c r="A40" s="21" t="s">
        <v>37</v>
      </c>
      <c r="B40" s="22" t="s">
        <v>38</v>
      </c>
      <c r="C40" s="19">
        <v>7937377.3799999999</v>
      </c>
      <c r="D40" s="19">
        <v>7926000</v>
      </c>
      <c r="E40" s="19">
        <v>9226400</v>
      </c>
      <c r="F40" s="19">
        <v>9219954.9499999993</v>
      </c>
      <c r="G40" s="19">
        <f t="shared" si="10"/>
        <v>1.7850730535496029</v>
      </c>
      <c r="H40" s="19">
        <f t="shared" si="11"/>
        <v>10.882179255810554</v>
      </c>
      <c r="I40" s="34">
        <f t="shared" si="2"/>
        <v>116.15870719756553</v>
      </c>
      <c r="J40" s="18">
        <f t="shared" si="3"/>
        <v>1282577.5699999994</v>
      </c>
      <c r="K40" s="34">
        <f t="shared" si="4"/>
        <v>116.3254472621751</v>
      </c>
      <c r="L40" s="18">
        <f t="shared" si="5"/>
        <v>1293954.9499999993</v>
      </c>
      <c r="M40" s="34">
        <f t="shared" si="6"/>
        <v>99.930145560565336</v>
      </c>
      <c r="N40" s="18">
        <f t="shared" si="7"/>
        <v>-6445.0500000007451</v>
      </c>
    </row>
    <row r="41" spans="1:14" ht="36" hidden="1" outlineLevel="2" collapsed="1">
      <c r="A41" s="21" t="s">
        <v>39</v>
      </c>
      <c r="B41" s="22" t="s">
        <v>40</v>
      </c>
      <c r="C41" s="19"/>
      <c r="D41" s="19">
        <v>7926000</v>
      </c>
      <c r="E41" s="19">
        <v>9226400</v>
      </c>
      <c r="F41" s="19">
        <v>9219954.9499999993</v>
      </c>
      <c r="G41" s="19">
        <f t="shared" si="10"/>
        <v>1.7850730535496029</v>
      </c>
      <c r="H41" s="19">
        <f t="shared" si="11"/>
        <v>10.882179255810554</v>
      </c>
      <c r="I41" s="34" t="e">
        <f t="shared" si="2"/>
        <v>#DIV/0!</v>
      </c>
      <c r="J41" s="18">
        <f t="shared" si="3"/>
        <v>9219954.9499999993</v>
      </c>
      <c r="K41" s="34">
        <f t="shared" si="4"/>
        <v>116.3254472621751</v>
      </c>
      <c r="L41" s="18">
        <f t="shared" si="5"/>
        <v>1293954.9499999993</v>
      </c>
      <c r="M41" s="34">
        <f t="shared" si="6"/>
        <v>99.930145560565336</v>
      </c>
      <c r="N41" s="18">
        <f t="shared" si="7"/>
        <v>-6445.0500000007451</v>
      </c>
    </row>
    <row r="42" spans="1:14" ht="96" hidden="1" outlineLevel="3">
      <c r="A42" s="21" t="s">
        <v>41</v>
      </c>
      <c r="B42" s="22" t="s">
        <v>42</v>
      </c>
      <c r="C42" s="19"/>
      <c r="D42" s="19">
        <v>3714000</v>
      </c>
      <c r="E42" s="19">
        <v>4252800</v>
      </c>
      <c r="F42" s="19">
        <v>4256480.62</v>
      </c>
      <c r="G42" s="19">
        <f t="shared" si="10"/>
        <v>0.82409609362767078</v>
      </c>
      <c r="H42" s="19">
        <f t="shared" si="11"/>
        <v>5.0238624111415682</v>
      </c>
      <c r="I42" s="34" t="e">
        <f t="shared" si="2"/>
        <v>#DIV/0!</v>
      </c>
      <c r="J42" s="18">
        <f t="shared" si="3"/>
        <v>4256480.62</v>
      </c>
      <c r="K42" s="34">
        <f t="shared" si="4"/>
        <v>114.60637102854065</v>
      </c>
      <c r="L42" s="18">
        <f t="shared" si="5"/>
        <v>542480.62000000011</v>
      </c>
      <c r="M42" s="34">
        <f t="shared" si="6"/>
        <v>100.08654580511663</v>
      </c>
      <c r="N42" s="18">
        <f t="shared" si="7"/>
        <v>3680.6200000001118</v>
      </c>
    </row>
    <row r="43" spans="1:14" ht="144" hidden="1" outlineLevel="4">
      <c r="A43" s="21" t="s">
        <v>43</v>
      </c>
      <c r="B43" s="23" t="s">
        <v>44</v>
      </c>
      <c r="C43" s="19"/>
      <c r="D43" s="19">
        <v>3714000</v>
      </c>
      <c r="E43" s="19">
        <v>4252800</v>
      </c>
      <c r="F43" s="19">
        <v>4256480.62</v>
      </c>
      <c r="G43" s="19">
        <f t="shared" si="10"/>
        <v>0.82409609362767078</v>
      </c>
      <c r="H43" s="19">
        <f t="shared" si="11"/>
        <v>5.0238624111415682</v>
      </c>
      <c r="I43" s="34" t="e">
        <f t="shared" si="2"/>
        <v>#DIV/0!</v>
      </c>
      <c r="J43" s="18">
        <f t="shared" si="3"/>
        <v>4256480.62</v>
      </c>
      <c r="K43" s="34">
        <f t="shared" si="4"/>
        <v>114.60637102854065</v>
      </c>
      <c r="L43" s="18">
        <f t="shared" si="5"/>
        <v>542480.62000000011</v>
      </c>
      <c r="M43" s="34">
        <f t="shared" si="6"/>
        <v>100.08654580511663</v>
      </c>
      <c r="N43" s="18">
        <f t="shared" si="7"/>
        <v>3680.6200000001118</v>
      </c>
    </row>
    <row r="44" spans="1:14" ht="144" hidden="1" outlineLevel="7">
      <c r="A44" s="1" t="s">
        <v>43</v>
      </c>
      <c r="B44" s="2" t="s">
        <v>44</v>
      </c>
      <c r="C44" s="3"/>
      <c r="D44" s="3">
        <v>3714000</v>
      </c>
      <c r="E44" s="3">
        <v>4252800</v>
      </c>
      <c r="F44" s="3">
        <v>4256480.62</v>
      </c>
      <c r="G44" s="19">
        <f t="shared" si="10"/>
        <v>0.82409609362767078</v>
      </c>
      <c r="H44" s="19">
        <f t="shared" si="11"/>
        <v>5.0238624111415682</v>
      </c>
      <c r="I44" s="34" t="e">
        <f t="shared" si="2"/>
        <v>#DIV/0!</v>
      </c>
      <c r="J44" s="18">
        <f t="shared" si="3"/>
        <v>4256480.62</v>
      </c>
      <c r="K44" s="34">
        <f t="shared" si="4"/>
        <v>114.60637102854065</v>
      </c>
      <c r="L44" s="18">
        <f t="shared" si="5"/>
        <v>542480.62000000011</v>
      </c>
      <c r="M44" s="34">
        <f t="shared" si="6"/>
        <v>100.08654580511663</v>
      </c>
      <c r="N44" s="18">
        <f t="shared" si="7"/>
        <v>3680.6200000001118</v>
      </c>
    </row>
    <row r="45" spans="1:14" ht="120" hidden="1" outlineLevel="3">
      <c r="A45" s="21" t="s">
        <v>45</v>
      </c>
      <c r="B45" s="23" t="s">
        <v>46</v>
      </c>
      <c r="C45" s="19"/>
      <c r="D45" s="19">
        <v>25000</v>
      </c>
      <c r="E45" s="19">
        <v>30000</v>
      </c>
      <c r="F45" s="19">
        <v>29934.7</v>
      </c>
      <c r="G45" s="19">
        <f t="shared" si="10"/>
        <v>5.7956493958890003E-3</v>
      </c>
      <c r="H45" s="19">
        <f t="shared" si="11"/>
        <v>3.5331492738900225E-2</v>
      </c>
      <c r="I45" s="34" t="e">
        <f t="shared" si="2"/>
        <v>#DIV/0!</v>
      </c>
      <c r="J45" s="18">
        <f t="shared" si="3"/>
        <v>29934.7</v>
      </c>
      <c r="K45" s="34">
        <f t="shared" si="4"/>
        <v>119.73880000000001</v>
      </c>
      <c r="L45" s="18">
        <f t="shared" si="5"/>
        <v>4934.7000000000007</v>
      </c>
      <c r="M45" s="34">
        <f t="shared" si="6"/>
        <v>99.782333333333341</v>
      </c>
      <c r="N45" s="18">
        <f t="shared" si="7"/>
        <v>-65.299999999999272</v>
      </c>
    </row>
    <row r="46" spans="1:14" ht="168" hidden="1" outlineLevel="4">
      <c r="A46" s="21" t="s">
        <v>47</v>
      </c>
      <c r="B46" s="23" t="s">
        <v>48</v>
      </c>
      <c r="C46" s="19"/>
      <c r="D46" s="19">
        <v>25000</v>
      </c>
      <c r="E46" s="19">
        <v>30000</v>
      </c>
      <c r="F46" s="19">
        <v>29934.7</v>
      </c>
      <c r="G46" s="19">
        <f t="shared" si="10"/>
        <v>5.7956493958890003E-3</v>
      </c>
      <c r="H46" s="19">
        <f t="shared" si="11"/>
        <v>3.5331492738900225E-2</v>
      </c>
      <c r="I46" s="34" t="e">
        <f t="shared" si="2"/>
        <v>#DIV/0!</v>
      </c>
      <c r="J46" s="18">
        <f t="shared" si="3"/>
        <v>29934.7</v>
      </c>
      <c r="K46" s="34">
        <f t="shared" si="4"/>
        <v>119.73880000000001</v>
      </c>
      <c r="L46" s="18">
        <f t="shared" si="5"/>
        <v>4934.7000000000007</v>
      </c>
      <c r="M46" s="34">
        <f t="shared" si="6"/>
        <v>99.782333333333341</v>
      </c>
      <c r="N46" s="18">
        <f t="shared" si="7"/>
        <v>-65.299999999999272</v>
      </c>
    </row>
    <row r="47" spans="1:14" ht="168" hidden="1" outlineLevel="7">
      <c r="A47" s="1" t="s">
        <v>47</v>
      </c>
      <c r="B47" s="2" t="s">
        <v>48</v>
      </c>
      <c r="C47" s="3"/>
      <c r="D47" s="3">
        <v>25000</v>
      </c>
      <c r="E47" s="3">
        <v>30000</v>
      </c>
      <c r="F47" s="3">
        <v>29934.7</v>
      </c>
      <c r="G47" s="19">
        <f t="shared" si="10"/>
        <v>5.7956493958890003E-3</v>
      </c>
      <c r="H47" s="19">
        <f t="shared" si="11"/>
        <v>3.5331492738900225E-2</v>
      </c>
      <c r="I47" s="34" t="e">
        <f t="shared" si="2"/>
        <v>#DIV/0!</v>
      </c>
      <c r="J47" s="18">
        <f t="shared" si="3"/>
        <v>29934.7</v>
      </c>
      <c r="K47" s="34">
        <f t="shared" si="4"/>
        <v>119.73880000000001</v>
      </c>
      <c r="L47" s="18">
        <f t="shared" si="5"/>
        <v>4934.7000000000007</v>
      </c>
      <c r="M47" s="34">
        <f t="shared" si="6"/>
        <v>99.782333333333341</v>
      </c>
      <c r="N47" s="18">
        <f t="shared" si="7"/>
        <v>-65.299999999999272</v>
      </c>
    </row>
    <row r="48" spans="1:14" ht="96" hidden="1" outlineLevel="3">
      <c r="A48" s="21" t="s">
        <v>49</v>
      </c>
      <c r="B48" s="22" t="s">
        <v>50</v>
      </c>
      <c r="C48" s="19"/>
      <c r="D48" s="19">
        <v>4915000</v>
      </c>
      <c r="E48" s="19">
        <v>5671600</v>
      </c>
      <c r="F48" s="19">
        <v>5659378.8499999996</v>
      </c>
      <c r="G48" s="19">
        <f t="shared" si="10"/>
        <v>1.0957108510561149</v>
      </c>
      <c r="H48" s="19">
        <f t="shared" si="11"/>
        <v>6.6796828678911266</v>
      </c>
      <c r="I48" s="34" t="e">
        <f t="shared" si="2"/>
        <v>#DIV/0!</v>
      </c>
      <c r="J48" s="18">
        <f t="shared" si="3"/>
        <v>5659378.8499999996</v>
      </c>
      <c r="K48" s="34">
        <f t="shared" si="4"/>
        <v>115.14504272634791</v>
      </c>
      <c r="L48" s="18">
        <f t="shared" si="5"/>
        <v>744378.84999999963</v>
      </c>
      <c r="M48" s="34">
        <f t="shared" si="6"/>
        <v>99.784520241201761</v>
      </c>
      <c r="N48" s="18">
        <f t="shared" si="7"/>
        <v>-12221.150000000373</v>
      </c>
    </row>
    <row r="49" spans="1:14" ht="144" hidden="1" outlineLevel="4">
      <c r="A49" s="21" t="s">
        <v>51</v>
      </c>
      <c r="B49" s="23" t="s">
        <v>52</v>
      </c>
      <c r="C49" s="19"/>
      <c r="D49" s="19">
        <v>4915000</v>
      </c>
      <c r="E49" s="19">
        <v>5671600</v>
      </c>
      <c r="F49" s="19">
        <v>5659378.8499999996</v>
      </c>
      <c r="G49" s="19">
        <f t="shared" si="10"/>
        <v>1.0957108510561149</v>
      </c>
      <c r="H49" s="19">
        <f t="shared" si="11"/>
        <v>6.6796828678911266</v>
      </c>
      <c r="I49" s="34" t="e">
        <f t="shared" si="2"/>
        <v>#DIV/0!</v>
      </c>
      <c r="J49" s="18">
        <f t="shared" si="3"/>
        <v>5659378.8499999996</v>
      </c>
      <c r="K49" s="34">
        <f t="shared" si="4"/>
        <v>115.14504272634791</v>
      </c>
      <c r="L49" s="18">
        <f t="shared" si="5"/>
        <v>744378.84999999963</v>
      </c>
      <c r="M49" s="34">
        <f t="shared" si="6"/>
        <v>99.784520241201761</v>
      </c>
      <c r="N49" s="18">
        <f t="shared" si="7"/>
        <v>-12221.150000000373</v>
      </c>
    </row>
    <row r="50" spans="1:14" ht="144" hidden="1" outlineLevel="7">
      <c r="A50" s="1" t="s">
        <v>51</v>
      </c>
      <c r="B50" s="2" t="s">
        <v>52</v>
      </c>
      <c r="C50" s="3"/>
      <c r="D50" s="3">
        <v>4915000</v>
      </c>
      <c r="E50" s="3">
        <v>5671600</v>
      </c>
      <c r="F50" s="3">
        <v>5659378.8499999996</v>
      </c>
      <c r="G50" s="19">
        <f t="shared" si="10"/>
        <v>1.0957108510561149</v>
      </c>
      <c r="H50" s="19">
        <f t="shared" si="11"/>
        <v>6.6796828678911266</v>
      </c>
      <c r="I50" s="34" t="e">
        <f t="shared" si="2"/>
        <v>#DIV/0!</v>
      </c>
      <c r="J50" s="18">
        <f t="shared" si="3"/>
        <v>5659378.8499999996</v>
      </c>
      <c r="K50" s="34">
        <f t="shared" si="4"/>
        <v>115.14504272634791</v>
      </c>
      <c r="L50" s="18">
        <f t="shared" si="5"/>
        <v>744378.84999999963</v>
      </c>
      <c r="M50" s="34">
        <f t="shared" si="6"/>
        <v>99.784520241201761</v>
      </c>
      <c r="N50" s="18">
        <f t="shared" si="7"/>
        <v>-12221.150000000373</v>
      </c>
    </row>
    <row r="51" spans="1:14" ht="96" hidden="1" outlineLevel="3">
      <c r="A51" s="21" t="s">
        <v>53</v>
      </c>
      <c r="B51" s="22" t="s">
        <v>54</v>
      </c>
      <c r="C51" s="19"/>
      <c r="D51" s="19">
        <v>-728000</v>
      </c>
      <c r="E51" s="19">
        <v>-728000</v>
      </c>
      <c r="F51" s="19">
        <v>-725839.22</v>
      </c>
      <c r="G51" s="19">
        <f t="shared" si="10"/>
        <v>-0.14052954053007188</v>
      </c>
      <c r="H51" s="19">
        <f t="shared" si="11"/>
        <v>-0.85669751596104182</v>
      </c>
      <c r="I51" s="34" t="e">
        <f t="shared" si="2"/>
        <v>#DIV/0!</v>
      </c>
      <c r="J51" s="18">
        <f t="shared" si="3"/>
        <v>-725839.22</v>
      </c>
      <c r="K51" s="34">
        <f t="shared" si="4"/>
        <v>99.703189560439554</v>
      </c>
      <c r="L51" s="18">
        <f t="shared" si="5"/>
        <v>2160.7800000000279</v>
      </c>
      <c r="M51" s="34">
        <f t="shared" si="6"/>
        <v>99.703189560439554</v>
      </c>
      <c r="N51" s="18">
        <f t="shared" si="7"/>
        <v>2160.7800000000279</v>
      </c>
    </row>
    <row r="52" spans="1:14" ht="144" hidden="1" outlineLevel="4">
      <c r="A52" s="21" t="s">
        <v>55</v>
      </c>
      <c r="B52" s="23" t="s">
        <v>56</v>
      </c>
      <c r="C52" s="19"/>
      <c r="D52" s="19">
        <v>-728000</v>
      </c>
      <c r="E52" s="19">
        <v>-728000</v>
      </c>
      <c r="F52" s="19">
        <v>-725839.22</v>
      </c>
      <c r="G52" s="19">
        <f t="shared" si="10"/>
        <v>-0.14052954053007188</v>
      </c>
      <c r="H52" s="19">
        <f t="shared" si="11"/>
        <v>-0.85669751596104182</v>
      </c>
      <c r="I52" s="34" t="e">
        <f t="shared" si="2"/>
        <v>#DIV/0!</v>
      </c>
      <c r="J52" s="18">
        <f t="shared" si="3"/>
        <v>-725839.22</v>
      </c>
      <c r="K52" s="34">
        <f t="shared" si="4"/>
        <v>99.703189560439554</v>
      </c>
      <c r="L52" s="18">
        <f t="shared" si="5"/>
        <v>2160.7800000000279</v>
      </c>
      <c r="M52" s="34">
        <f t="shared" si="6"/>
        <v>99.703189560439554</v>
      </c>
      <c r="N52" s="18">
        <f t="shared" si="7"/>
        <v>2160.7800000000279</v>
      </c>
    </row>
    <row r="53" spans="1:14" ht="144" hidden="1" outlineLevel="7">
      <c r="A53" s="1" t="s">
        <v>55</v>
      </c>
      <c r="B53" s="2" t="s">
        <v>56</v>
      </c>
      <c r="C53" s="3"/>
      <c r="D53" s="3">
        <v>-728000</v>
      </c>
      <c r="E53" s="3">
        <v>-728000</v>
      </c>
      <c r="F53" s="3">
        <v>-725839.22</v>
      </c>
      <c r="G53" s="19">
        <f t="shared" si="10"/>
        <v>-0.14052954053007188</v>
      </c>
      <c r="H53" s="19">
        <f t="shared" si="11"/>
        <v>-0.85669751596104182</v>
      </c>
      <c r="I53" s="34" t="e">
        <f t="shared" si="2"/>
        <v>#DIV/0!</v>
      </c>
      <c r="J53" s="18">
        <f t="shared" si="3"/>
        <v>-725839.22</v>
      </c>
      <c r="K53" s="34">
        <f t="shared" si="4"/>
        <v>99.703189560439554</v>
      </c>
      <c r="L53" s="18">
        <f t="shared" si="5"/>
        <v>2160.7800000000279</v>
      </c>
      <c r="M53" s="34">
        <f t="shared" si="6"/>
        <v>99.703189560439554</v>
      </c>
      <c r="N53" s="18">
        <f t="shared" si="7"/>
        <v>2160.7800000000279</v>
      </c>
    </row>
    <row r="54" spans="1:14" ht="24" outlineLevel="1">
      <c r="A54" s="21" t="s">
        <v>57</v>
      </c>
      <c r="B54" s="22" t="s">
        <v>58</v>
      </c>
      <c r="C54" s="19">
        <f>C55+C66+C72</f>
        <v>1151619.55</v>
      </c>
      <c r="D54" s="19">
        <f t="shared" ref="D54:F54" si="12">D55+D66+D72</f>
        <v>393000</v>
      </c>
      <c r="E54" s="19">
        <f t="shared" si="12"/>
        <v>374900</v>
      </c>
      <c r="F54" s="19">
        <f t="shared" si="12"/>
        <v>354889.76</v>
      </c>
      <c r="G54" s="19">
        <f t="shared" si="10"/>
        <v>6.8710113117926422E-2</v>
      </c>
      <c r="H54" s="19">
        <f t="shared" si="11"/>
        <v>0.41887124235586265</v>
      </c>
      <c r="I54" s="34">
        <f t="shared" si="2"/>
        <v>30.81658000682604</v>
      </c>
      <c r="J54" s="18">
        <f t="shared" si="3"/>
        <v>-796729.79</v>
      </c>
      <c r="K54" s="34">
        <f t="shared" si="4"/>
        <v>90.302737913486013</v>
      </c>
      <c r="L54" s="18">
        <f t="shared" si="5"/>
        <v>-38110.239999999991</v>
      </c>
      <c r="M54" s="34">
        <f t="shared" si="6"/>
        <v>94.662512670045345</v>
      </c>
      <c r="N54" s="18">
        <f t="shared" si="7"/>
        <v>-20010.239999999991</v>
      </c>
    </row>
    <row r="55" spans="1:14" ht="24" outlineLevel="2" collapsed="1">
      <c r="A55" s="21" t="s">
        <v>59</v>
      </c>
      <c r="B55" s="22" t="s">
        <v>60</v>
      </c>
      <c r="C55" s="19">
        <v>622564.75</v>
      </c>
      <c r="D55" s="19">
        <v>0</v>
      </c>
      <c r="E55" s="19">
        <v>0</v>
      </c>
      <c r="F55" s="19">
        <v>-14121.81</v>
      </c>
      <c r="G55" s="19">
        <f t="shared" si="10"/>
        <v>-2.734119920873075E-3</v>
      </c>
      <c r="H55" s="19">
        <f t="shared" si="11"/>
        <v>-1.6667767756988663E-2</v>
      </c>
      <c r="I55" s="34">
        <f t="shared" si="2"/>
        <v>-2.2683279128797444</v>
      </c>
      <c r="J55" s="18">
        <f t="shared" si="3"/>
        <v>-636686.56000000006</v>
      </c>
      <c r="K55" s="34">
        <v>0</v>
      </c>
      <c r="L55" s="18">
        <f t="shared" si="5"/>
        <v>-14121.81</v>
      </c>
      <c r="M55" s="34">
        <v>0</v>
      </c>
      <c r="N55" s="18">
        <f t="shared" si="7"/>
        <v>-14121.81</v>
      </c>
    </row>
    <row r="56" spans="1:14" ht="24" hidden="1" outlineLevel="3">
      <c r="A56" s="21" t="s">
        <v>61</v>
      </c>
      <c r="B56" s="22" t="s">
        <v>60</v>
      </c>
      <c r="C56" s="19"/>
      <c r="D56" s="19">
        <v>0</v>
      </c>
      <c r="E56" s="19">
        <v>0</v>
      </c>
      <c r="F56" s="19">
        <v>-14185.21</v>
      </c>
      <c r="G56" s="19">
        <f t="shared" si="10"/>
        <v>-2.7463947782025073E-3</v>
      </c>
      <c r="H56" s="19">
        <f t="shared" si="11"/>
        <v>-1.6742597858497823E-2</v>
      </c>
      <c r="I56" s="34" t="e">
        <f t="shared" si="2"/>
        <v>#DIV/0!</v>
      </c>
      <c r="J56" s="18">
        <f t="shared" si="3"/>
        <v>-14185.21</v>
      </c>
      <c r="K56" s="34" t="e">
        <f t="shared" si="4"/>
        <v>#DIV/0!</v>
      </c>
      <c r="L56" s="18">
        <f t="shared" si="5"/>
        <v>-14185.21</v>
      </c>
      <c r="M56" s="34" t="e">
        <f t="shared" si="6"/>
        <v>#DIV/0!</v>
      </c>
      <c r="N56" s="18">
        <f t="shared" si="7"/>
        <v>-14185.21</v>
      </c>
    </row>
    <row r="57" spans="1:14" ht="60" hidden="1" outlineLevel="4">
      <c r="A57" s="21" t="s">
        <v>62</v>
      </c>
      <c r="B57" s="22" t="s">
        <v>63</v>
      </c>
      <c r="C57" s="19"/>
      <c r="D57" s="19">
        <v>0</v>
      </c>
      <c r="E57" s="19">
        <v>0</v>
      </c>
      <c r="F57" s="19">
        <v>-18705.98</v>
      </c>
      <c r="G57" s="19">
        <f t="shared" si="10"/>
        <v>-3.6216598691990137E-3</v>
      </c>
      <c r="H57" s="19">
        <f t="shared" si="11"/>
        <v>-2.2078397196030452E-2</v>
      </c>
      <c r="I57" s="34" t="e">
        <f t="shared" si="2"/>
        <v>#DIV/0!</v>
      </c>
      <c r="J57" s="18">
        <f t="shared" si="3"/>
        <v>-18705.98</v>
      </c>
      <c r="K57" s="34" t="e">
        <f t="shared" si="4"/>
        <v>#DIV/0!</v>
      </c>
      <c r="L57" s="18">
        <f t="shared" si="5"/>
        <v>-18705.98</v>
      </c>
      <c r="M57" s="34" t="e">
        <f t="shared" si="6"/>
        <v>#DIV/0!</v>
      </c>
      <c r="N57" s="18">
        <f t="shared" si="7"/>
        <v>-18705.98</v>
      </c>
    </row>
    <row r="58" spans="1:14" ht="60" hidden="1" outlineLevel="7">
      <c r="A58" s="1" t="s">
        <v>62</v>
      </c>
      <c r="B58" s="4" t="s">
        <v>63</v>
      </c>
      <c r="C58" s="3"/>
      <c r="D58" s="3">
        <v>0</v>
      </c>
      <c r="E58" s="3">
        <v>0</v>
      </c>
      <c r="F58" s="3">
        <v>-18705.98</v>
      </c>
      <c r="G58" s="19">
        <f t="shared" si="10"/>
        <v>-3.6216598691990137E-3</v>
      </c>
      <c r="H58" s="19">
        <f t="shared" si="11"/>
        <v>-2.2078397196030452E-2</v>
      </c>
      <c r="I58" s="34" t="e">
        <f t="shared" si="2"/>
        <v>#DIV/0!</v>
      </c>
      <c r="J58" s="18">
        <f t="shared" si="3"/>
        <v>-18705.98</v>
      </c>
      <c r="K58" s="34" t="e">
        <f t="shared" si="4"/>
        <v>#DIV/0!</v>
      </c>
      <c r="L58" s="18">
        <f t="shared" si="5"/>
        <v>-18705.98</v>
      </c>
      <c r="M58" s="34" t="e">
        <f t="shared" si="6"/>
        <v>#DIV/0!</v>
      </c>
      <c r="N58" s="18">
        <f t="shared" si="7"/>
        <v>-18705.98</v>
      </c>
    </row>
    <row r="59" spans="1:14" ht="36" hidden="1" outlineLevel="4">
      <c r="A59" s="21" t="s">
        <v>64</v>
      </c>
      <c r="B59" s="22" t="s">
        <v>65</v>
      </c>
      <c r="C59" s="19"/>
      <c r="D59" s="19">
        <v>0</v>
      </c>
      <c r="E59" s="19">
        <v>0</v>
      </c>
      <c r="F59" s="19">
        <v>4020.77</v>
      </c>
      <c r="G59" s="19">
        <f t="shared" si="10"/>
        <v>7.7846022246785883E-4</v>
      </c>
      <c r="H59" s="19">
        <f t="shared" si="11"/>
        <v>4.7456565811512339E-3</v>
      </c>
      <c r="I59" s="34" t="e">
        <f t="shared" si="2"/>
        <v>#DIV/0!</v>
      </c>
      <c r="J59" s="18">
        <f t="shared" si="3"/>
        <v>4020.77</v>
      </c>
      <c r="K59" s="34" t="e">
        <f t="shared" si="4"/>
        <v>#DIV/0!</v>
      </c>
      <c r="L59" s="18">
        <f t="shared" si="5"/>
        <v>4020.77</v>
      </c>
      <c r="M59" s="34" t="e">
        <f t="shared" si="6"/>
        <v>#DIV/0!</v>
      </c>
      <c r="N59" s="18">
        <f t="shared" si="7"/>
        <v>4020.77</v>
      </c>
    </row>
    <row r="60" spans="1:14" ht="36" hidden="1" outlineLevel="7">
      <c r="A60" s="1" t="s">
        <v>64</v>
      </c>
      <c r="B60" s="4" t="s">
        <v>65</v>
      </c>
      <c r="C60" s="3"/>
      <c r="D60" s="3">
        <v>0</v>
      </c>
      <c r="E60" s="3">
        <v>0</v>
      </c>
      <c r="F60" s="3">
        <v>4020.77</v>
      </c>
      <c r="G60" s="19">
        <f t="shared" si="10"/>
        <v>7.7846022246785883E-4</v>
      </c>
      <c r="H60" s="19">
        <f t="shared" si="11"/>
        <v>4.7456565811512339E-3</v>
      </c>
      <c r="I60" s="34" t="e">
        <f t="shared" si="2"/>
        <v>#DIV/0!</v>
      </c>
      <c r="J60" s="18">
        <f t="shared" si="3"/>
        <v>4020.77</v>
      </c>
      <c r="K60" s="34" t="e">
        <f t="shared" si="4"/>
        <v>#DIV/0!</v>
      </c>
      <c r="L60" s="18">
        <f t="shared" si="5"/>
        <v>4020.77</v>
      </c>
      <c r="M60" s="34" t="e">
        <f t="shared" si="6"/>
        <v>#DIV/0!</v>
      </c>
      <c r="N60" s="18">
        <f t="shared" si="7"/>
        <v>4020.77</v>
      </c>
    </row>
    <row r="61" spans="1:14" ht="72" hidden="1" outlineLevel="4">
      <c r="A61" s="21" t="s">
        <v>66</v>
      </c>
      <c r="B61" s="22" t="s">
        <v>67</v>
      </c>
      <c r="C61" s="19"/>
      <c r="D61" s="19">
        <v>0</v>
      </c>
      <c r="E61" s="19">
        <v>0</v>
      </c>
      <c r="F61" s="19">
        <v>500</v>
      </c>
      <c r="G61" s="19">
        <f t="shared" si="10"/>
        <v>9.6804868528647348E-5</v>
      </c>
      <c r="H61" s="19">
        <f t="shared" si="11"/>
        <v>5.9014275638139381E-4</v>
      </c>
      <c r="I61" s="34" t="e">
        <f t="shared" si="2"/>
        <v>#DIV/0!</v>
      </c>
      <c r="J61" s="18">
        <f t="shared" si="3"/>
        <v>500</v>
      </c>
      <c r="K61" s="34" t="e">
        <f t="shared" si="4"/>
        <v>#DIV/0!</v>
      </c>
      <c r="L61" s="18">
        <f t="shared" si="5"/>
        <v>500</v>
      </c>
      <c r="M61" s="34" t="e">
        <f t="shared" si="6"/>
        <v>#DIV/0!</v>
      </c>
      <c r="N61" s="18">
        <f t="shared" si="7"/>
        <v>500</v>
      </c>
    </row>
    <row r="62" spans="1:14" ht="72" hidden="1" outlineLevel="7">
      <c r="A62" s="1" t="s">
        <v>66</v>
      </c>
      <c r="B62" s="4" t="s">
        <v>67</v>
      </c>
      <c r="C62" s="3"/>
      <c r="D62" s="3">
        <v>0</v>
      </c>
      <c r="E62" s="3">
        <v>0</v>
      </c>
      <c r="F62" s="3">
        <v>500</v>
      </c>
      <c r="G62" s="19">
        <f t="shared" si="10"/>
        <v>9.6804868528647348E-5</v>
      </c>
      <c r="H62" s="19">
        <f t="shared" si="11"/>
        <v>5.9014275638139381E-4</v>
      </c>
      <c r="I62" s="34" t="e">
        <f t="shared" si="2"/>
        <v>#DIV/0!</v>
      </c>
      <c r="J62" s="18">
        <f t="shared" si="3"/>
        <v>500</v>
      </c>
      <c r="K62" s="34" t="e">
        <f t="shared" si="4"/>
        <v>#DIV/0!</v>
      </c>
      <c r="L62" s="18">
        <f t="shared" si="5"/>
        <v>500</v>
      </c>
      <c r="M62" s="34" t="e">
        <f t="shared" si="6"/>
        <v>#DIV/0!</v>
      </c>
      <c r="N62" s="18">
        <f t="shared" si="7"/>
        <v>500</v>
      </c>
    </row>
    <row r="63" spans="1:14" ht="48" hidden="1" outlineLevel="3">
      <c r="A63" s="21" t="s">
        <v>68</v>
      </c>
      <c r="B63" s="22" t="s">
        <v>69</v>
      </c>
      <c r="C63" s="19"/>
      <c r="D63" s="19">
        <v>0</v>
      </c>
      <c r="E63" s="19">
        <v>0</v>
      </c>
      <c r="F63" s="19">
        <v>63.4</v>
      </c>
      <c r="G63" s="19">
        <f t="shared" si="10"/>
        <v>1.2274857329432486E-5</v>
      </c>
      <c r="H63" s="19">
        <f t="shared" si="11"/>
        <v>7.4830101509160751E-5</v>
      </c>
      <c r="I63" s="34" t="e">
        <f t="shared" si="2"/>
        <v>#DIV/0!</v>
      </c>
      <c r="J63" s="18">
        <f t="shared" si="3"/>
        <v>63.4</v>
      </c>
      <c r="K63" s="34" t="e">
        <f t="shared" si="4"/>
        <v>#DIV/0!</v>
      </c>
      <c r="L63" s="18">
        <f t="shared" si="5"/>
        <v>63.4</v>
      </c>
      <c r="M63" s="34" t="e">
        <f t="shared" si="6"/>
        <v>#DIV/0!</v>
      </c>
      <c r="N63" s="18">
        <f t="shared" si="7"/>
        <v>63.4</v>
      </c>
    </row>
    <row r="64" spans="1:14" ht="60" hidden="1" outlineLevel="4">
      <c r="A64" s="21" t="s">
        <v>70</v>
      </c>
      <c r="B64" s="22" t="s">
        <v>71</v>
      </c>
      <c r="C64" s="19"/>
      <c r="D64" s="19">
        <v>0</v>
      </c>
      <c r="E64" s="19">
        <v>0</v>
      </c>
      <c r="F64" s="19">
        <v>63.4</v>
      </c>
      <c r="G64" s="19">
        <f t="shared" si="10"/>
        <v>1.2274857329432486E-5</v>
      </c>
      <c r="H64" s="19">
        <f t="shared" si="11"/>
        <v>7.4830101509160751E-5</v>
      </c>
      <c r="I64" s="34" t="e">
        <f t="shared" si="2"/>
        <v>#DIV/0!</v>
      </c>
      <c r="J64" s="18">
        <f t="shared" si="3"/>
        <v>63.4</v>
      </c>
      <c r="K64" s="34" t="e">
        <f t="shared" si="4"/>
        <v>#DIV/0!</v>
      </c>
      <c r="L64" s="18">
        <f t="shared" si="5"/>
        <v>63.4</v>
      </c>
      <c r="M64" s="34" t="e">
        <f t="shared" si="6"/>
        <v>#DIV/0!</v>
      </c>
      <c r="N64" s="18">
        <f t="shared" si="7"/>
        <v>63.4</v>
      </c>
    </row>
    <row r="65" spans="1:14" ht="60" hidden="1" outlineLevel="7">
      <c r="A65" s="1" t="s">
        <v>70</v>
      </c>
      <c r="B65" s="4" t="s">
        <v>71</v>
      </c>
      <c r="C65" s="3"/>
      <c r="D65" s="3">
        <v>0</v>
      </c>
      <c r="E65" s="3">
        <v>0</v>
      </c>
      <c r="F65" s="3">
        <v>63.4</v>
      </c>
      <c r="G65" s="19">
        <f t="shared" si="10"/>
        <v>1.2274857329432486E-5</v>
      </c>
      <c r="H65" s="19">
        <f t="shared" si="11"/>
        <v>7.4830101509160751E-5</v>
      </c>
      <c r="I65" s="34" t="e">
        <f t="shared" si="2"/>
        <v>#DIV/0!</v>
      </c>
      <c r="J65" s="18">
        <f t="shared" si="3"/>
        <v>63.4</v>
      </c>
      <c r="K65" s="34" t="e">
        <f t="shared" si="4"/>
        <v>#DIV/0!</v>
      </c>
      <c r="L65" s="18">
        <f t="shared" si="5"/>
        <v>63.4</v>
      </c>
      <c r="M65" s="34" t="e">
        <f t="shared" si="6"/>
        <v>#DIV/0!</v>
      </c>
      <c r="N65" s="18">
        <f t="shared" si="7"/>
        <v>63.4</v>
      </c>
    </row>
    <row r="66" spans="1:14" ht="24" outlineLevel="2" collapsed="1">
      <c r="A66" s="21" t="s">
        <v>72</v>
      </c>
      <c r="B66" s="22" t="s">
        <v>73</v>
      </c>
      <c r="C66" s="19">
        <v>78816.52</v>
      </c>
      <c r="D66" s="19">
        <v>71000</v>
      </c>
      <c r="E66" s="19">
        <v>52900</v>
      </c>
      <c r="F66" s="19">
        <v>52902.18</v>
      </c>
      <c r="G66" s="19">
        <f t="shared" si="10"/>
        <v>1.0242377159557677E-2</v>
      </c>
      <c r="H66" s="19">
        <f t="shared" si="11"/>
        <v>6.243967664756931E-2</v>
      </c>
      <c r="I66" s="34">
        <f t="shared" si="2"/>
        <v>67.120674701192087</v>
      </c>
      <c r="J66" s="18">
        <f t="shared" si="3"/>
        <v>-25914.340000000004</v>
      </c>
      <c r="K66" s="34">
        <f t="shared" si="4"/>
        <v>74.510112676056337</v>
      </c>
      <c r="L66" s="18">
        <f t="shared" si="5"/>
        <v>-18097.82</v>
      </c>
      <c r="M66" s="34">
        <f t="shared" si="6"/>
        <v>100.00412098298676</v>
      </c>
      <c r="N66" s="18">
        <f t="shared" si="7"/>
        <v>2.180000000000291</v>
      </c>
    </row>
    <row r="67" spans="1:14" ht="24" hidden="1" outlineLevel="3">
      <c r="A67" s="21" t="s">
        <v>74</v>
      </c>
      <c r="B67" s="22" t="s">
        <v>73</v>
      </c>
      <c r="C67" s="19"/>
      <c r="D67" s="19">
        <v>71000</v>
      </c>
      <c r="E67" s="19">
        <v>52900</v>
      </c>
      <c r="F67" s="19">
        <v>52902.18</v>
      </c>
      <c r="G67" s="19">
        <f t="shared" si="10"/>
        <v>1.0242377159557677E-2</v>
      </c>
      <c r="H67" s="19">
        <f t="shared" si="11"/>
        <v>6.243967664756931E-2</v>
      </c>
      <c r="I67" s="34" t="e">
        <f t="shared" si="2"/>
        <v>#DIV/0!</v>
      </c>
      <c r="J67" s="18">
        <f t="shared" si="3"/>
        <v>52902.18</v>
      </c>
      <c r="K67" s="34">
        <f t="shared" si="4"/>
        <v>74.510112676056337</v>
      </c>
      <c r="L67" s="18">
        <f t="shared" si="5"/>
        <v>-18097.82</v>
      </c>
      <c r="M67" s="34">
        <f t="shared" si="6"/>
        <v>100.00412098298676</v>
      </c>
      <c r="N67" s="18">
        <f t="shared" si="7"/>
        <v>2.180000000000291</v>
      </c>
    </row>
    <row r="68" spans="1:14" ht="48" hidden="1" outlineLevel="4">
      <c r="A68" s="21" t="s">
        <v>75</v>
      </c>
      <c r="B68" s="22" t="s">
        <v>76</v>
      </c>
      <c r="C68" s="19"/>
      <c r="D68" s="19">
        <v>71000</v>
      </c>
      <c r="E68" s="19">
        <v>52900</v>
      </c>
      <c r="F68" s="19">
        <v>51995.16</v>
      </c>
      <c r="G68" s="19">
        <f t="shared" si="10"/>
        <v>1.006676925585197E-2</v>
      </c>
      <c r="H68" s="19">
        <f t="shared" si="11"/>
        <v>6.1369134081783204E-2</v>
      </c>
      <c r="I68" s="34" t="e">
        <f t="shared" si="2"/>
        <v>#DIV/0!</v>
      </c>
      <c r="J68" s="18">
        <f t="shared" si="3"/>
        <v>51995.16</v>
      </c>
      <c r="K68" s="34">
        <f t="shared" si="4"/>
        <v>73.232619718309863</v>
      </c>
      <c r="L68" s="18">
        <f t="shared" si="5"/>
        <v>-19004.839999999997</v>
      </c>
      <c r="M68" s="34">
        <f t="shared" si="6"/>
        <v>98.289527410207938</v>
      </c>
      <c r="N68" s="18">
        <f t="shared" si="7"/>
        <v>-904.83999999999651</v>
      </c>
    </row>
    <row r="69" spans="1:14" ht="48" hidden="1" outlineLevel="7">
      <c r="A69" s="1" t="s">
        <v>75</v>
      </c>
      <c r="B69" s="4" t="s">
        <v>76</v>
      </c>
      <c r="C69" s="3"/>
      <c r="D69" s="3">
        <v>71000</v>
      </c>
      <c r="E69" s="3">
        <v>52900</v>
      </c>
      <c r="F69" s="3">
        <v>51995.16</v>
      </c>
      <c r="G69" s="19">
        <f t="shared" si="10"/>
        <v>1.006676925585197E-2</v>
      </c>
      <c r="H69" s="19">
        <f t="shared" si="11"/>
        <v>6.1369134081783204E-2</v>
      </c>
      <c r="I69" s="34" t="e">
        <f t="shared" si="2"/>
        <v>#DIV/0!</v>
      </c>
      <c r="J69" s="18">
        <f t="shared" si="3"/>
        <v>51995.16</v>
      </c>
      <c r="K69" s="34">
        <f t="shared" si="4"/>
        <v>73.232619718309863</v>
      </c>
      <c r="L69" s="18">
        <f t="shared" si="5"/>
        <v>-19004.839999999997</v>
      </c>
      <c r="M69" s="34">
        <f t="shared" si="6"/>
        <v>98.289527410207938</v>
      </c>
      <c r="N69" s="18">
        <f t="shared" si="7"/>
        <v>-904.83999999999651</v>
      </c>
    </row>
    <row r="70" spans="1:14" ht="24" hidden="1" outlineLevel="4">
      <c r="A70" s="21" t="s">
        <v>77</v>
      </c>
      <c r="B70" s="22" t="s">
        <v>78</v>
      </c>
      <c r="C70" s="19"/>
      <c r="D70" s="19">
        <v>0</v>
      </c>
      <c r="E70" s="19">
        <v>0</v>
      </c>
      <c r="F70" s="19">
        <v>907.02</v>
      </c>
      <c r="G70" s="19">
        <f t="shared" si="10"/>
        <v>1.7560790370570745E-4</v>
      </c>
      <c r="H70" s="19">
        <f t="shared" si="11"/>
        <v>1.0705425657861038E-3</v>
      </c>
      <c r="I70" s="34" t="e">
        <f t="shared" si="2"/>
        <v>#DIV/0!</v>
      </c>
      <c r="J70" s="18">
        <f t="shared" si="3"/>
        <v>907.02</v>
      </c>
      <c r="K70" s="34" t="e">
        <f t="shared" si="4"/>
        <v>#DIV/0!</v>
      </c>
      <c r="L70" s="18">
        <f t="shared" si="5"/>
        <v>907.02</v>
      </c>
      <c r="M70" s="34" t="e">
        <f t="shared" si="6"/>
        <v>#DIV/0!</v>
      </c>
      <c r="N70" s="18">
        <f t="shared" si="7"/>
        <v>907.02</v>
      </c>
    </row>
    <row r="71" spans="1:14" ht="24" hidden="1" outlineLevel="7">
      <c r="A71" s="1" t="s">
        <v>77</v>
      </c>
      <c r="B71" s="4" t="s">
        <v>78</v>
      </c>
      <c r="C71" s="3"/>
      <c r="D71" s="3">
        <v>0</v>
      </c>
      <c r="E71" s="3">
        <v>0</v>
      </c>
      <c r="F71" s="3">
        <v>907.02</v>
      </c>
      <c r="G71" s="19">
        <f t="shared" si="10"/>
        <v>1.7560790370570745E-4</v>
      </c>
      <c r="H71" s="19">
        <f t="shared" si="11"/>
        <v>1.0705425657861038E-3</v>
      </c>
      <c r="I71" s="34" t="e">
        <f t="shared" si="2"/>
        <v>#DIV/0!</v>
      </c>
      <c r="J71" s="18">
        <f t="shared" si="3"/>
        <v>907.02</v>
      </c>
      <c r="K71" s="34" t="e">
        <f t="shared" si="4"/>
        <v>#DIV/0!</v>
      </c>
      <c r="L71" s="18">
        <f t="shared" si="5"/>
        <v>907.02</v>
      </c>
      <c r="M71" s="34" t="e">
        <f t="shared" si="6"/>
        <v>#DIV/0!</v>
      </c>
      <c r="N71" s="18">
        <f t="shared" si="7"/>
        <v>907.02</v>
      </c>
    </row>
    <row r="72" spans="1:14" ht="36" outlineLevel="2" collapsed="1">
      <c r="A72" s="21" t="s">
        <v>79</v>
      </c>
      <c r="B72" s="22" t="s">
        <v>80</v>
      </c>
      <c r="C72" s="19">
        <v>450238.28</v>
      </c>
      <c r="D72" s="19">
        <v>322000</v>
      </c>
      <c r="E72" s="19">
        <v>322000</v>
      </c>
      <c r="F72" s="19">
        <v>316109.39</v>
      </c>
      <c r="G72" s="19">
        <f t="shared" si="10"/>
        <v>6.1201855879241832E-2</v>
      </c>
      <c r="H72" s="19">
        <f t="shared" si="11"/>
        <v>0.37309933346528207</v>
      </c>
      <c r="I72" s="34">
        <f t="shared" si="2"/>
        <v>70.209354477811175</v>
      </c>
      <c r="J72" s="18">
        <f t="shared" si="3"/>
        <v>-134128.89000000001</v>
      </c>
      <c r="K72" s="34">
        <f t="shared" si="4"/>
        <v>98.170618012422366</v>
      </c>
      <c r="L72" s="18">
        <f t="shared" si="5"/>
        <v>-5890.609999999986</v>
      </c>
      <c r="M72" s="34">
        <f t="shared" si="6"/>
        <v>98.170618012422366</v>
      </c>
      <c r="N72" s="18">
        <f t="shared" si="7"/>
        <v>-5890.609999999986</v>
      </c>
    </row>
    <row r="73" spans="1:14" ht="48" hidden="1" outlineLevel="3">
      <c r="A73" s="21" t="s">
        <v>81</v>
      </c>
      <c r="B73" s="22" t="s">
        <v>82</v>
      </c>
      <c r="C73" s="19"/>
      <c r="D73" s="19">
        <v>322000</v>
      </c>
      <c r="E73" s="19">
        <v>0</v>
      </c>
      <c r="F73" s="19">
        <v>0</v>
      </c>
      <c r="G73" s="19">
        <f t="shared" si="10"/>
        <v>0</v>
      </c>
      <c r="H73" s="19">
        <f t="shared" si="11"/>
        <v>0</v>
      </c>
      <c r="I73" s="34" t="e">
        <f t="shared" si="2"/>
        <v>#DIV/0!</v>
      </c>
      <c r="J73" s="18">
        <f t="shared" si="3"/>
        <v>0</v>
      </c>
      <c r="K73" s="34">
        <f t="shared" si="4"/>
        <v>0</v>
      </c>
      <c r="L73" s="18">
        <f t="shared" si="5"/>
        <v>-322000</v>
      </c>
      <c r="M73" s="34" t="e">
        <f t="shared" si="6"/>
        <v>#DIV/0!</v>
      </c>
      <c r="N73" s="18">
        <f t="shared" si="7"/>
        <v>0</v>
      </c>
    </row>
    <row r="74" spans="1:14" ht="84" hidden="1" outlineLevel="4">
      <c r="A74" s="21" t="s">
        <v>83</v>
      </c>
      <c r="B74" s="22" t="s">
        <v>84</v>
      </c>
      <c r="C74" s="19"/>
      <c r="D74" s="19">
        <v>322000</v>
      </c>
      <c r="E74" s="19">
        <v>0</v>
      </c>
      <c r="F74" s="19">
        <v>0</v>
      </c>
      <c r="G74" s="19">
        <f t="shared" si="10"/>
        <v>0</v>
      </c>
      <c r="H74" s="19">
        <f t="shared" si="11"/>
        <v>0</v>
      </c>
      <c r="I74" s="34" t="e">
        <f t="shared" si="2"/>
        <v>#DIV/0!</v>
      </c>
      <c r="J74" s="18">
        <f t="shared" si="3"/>
        <v>0</v>
      </c>
      <c r="K74" s="34">
        <f t="shared" si="4"/>
        <v>0</v>
      </c>
      <c r="L74" s="18">
        <f t="shared" si="5"/>
        <v>-322000</v>
      </c>
      <c r="M74" s="34" t="e">
        <f t="shared" si="6"/>
        <v>#DIV/0!</v>
      </c>
      <c r="N74" s="18">
        <f t="shared" si="7"/>
        <v>0</v>
      </c>
    </row>
    <row r="75" spans="1:14" ht="84" hidden="1" outlineLevel="7">
      <c r="A75" s="1" t="s">
        <v>83</v>
      </c>
      <c r="B75" s="4" t="s">
        <v>84</v>
      </c>
      <c r="C75" s="3"/>
      <c r="D75" s="3">
        <v>322000</v>
      </c>
      <c r="E75" s="3">
        <v>0</v>
      </c>
      <c r="F75" s="3">
        <v>0</v>
      </c>
      <c r="G75" s="19">
        <f t="shared" si="10"/>
        <v>0</v>
      </c>
      <c r="H75" s="19">
        <f t="shared" si="11"/>
        <v>0</v>
      </c>
      <c r="I75" s="34" t="e">
        <f t="shared" si="2"/>
        <v>#DIV/0!</v>
      </c>
      <c r="J75" s="18">
        <f t="shared" si="3"/>
        <v>0</v>
      </c>
      <c r="K75" s="34">
        <f t="shared" si="4"/>
        <v>0</v>
      </c>
      <c r="L75" s="18">
        <f t="shared" si="5"/>
        <v>-322000</v>
      </c>
      <c r="M75" s="34" t="e">
        <f t="shared" si="6"/>
        <v>#DIV/0!</v>
      </c>
      <c r="N75" s="18">
        <f t="shared" si="7"/>
        <v>0</v>
      </c>
    </row>
    <row r="76" spans="1:14" ht="48" hidden="1" outlineLevel="3">
      <c r="A76" s="21" t="s">
        <v>85</v>
      </c>
      <c r="B76" s="22" t="s">
        <v>86</v>
      </c>
      <c r="C76" s="19"/>
      <c r="D76" s="19">
        <v>0</v>
      </c>
      <c r="E76" s="19">
        <v>322000</v>
      </c>
      <c r="F76" s="19">
        <v>316109.39</v>
      </c>
      <c r="G76" s="19">
        <f t="shared" si="10"/>
        <v>6.1201855879241832E-2</v>
      </c>
      <c r="H76" s="19">
        <f t="shared" si="11"/>
        <v>0.37309933346528207</v>
      </c>
      <c r="I76" s="34" t="e">
        <f t="shared" ref="I76:I139" si="13">F76/C76*100</f>
        <v>#DIV/0!</v>
      </c>
      <c r="J76" s="18">
        <f t="shared" ref="J76:J139" si="14">F76-C76</f>
        <v>316109.39</v>
      </c>
      <c r="K76" s="34" t="e">
        <f t="shared" ref="K76:K139" si="15">F76/D76*100</f>
        <v>#DIV/0!</v>
      </c>
      <c r="L76" s="18">
        <f t="shared" ref="L76:L139" si="16">F76-D76</f>
        <v>316109.39</v>
      </c>
      <c r="M76" s="34">
        <f t="shared" ref="M76:M139" si="17">F76/E76*100</f>
        <v>98.170618012422366</v>
      </c>
      <c r="N76" s="18">
        <f t="shared" ref="N76:N139" si="18">F76-E76</f>
        <v>-5890.609999999986</v>
      </c>
    </row>
    <row r="77" spans="1:14" ht="84" hidden="1" outlineLevel="4">
      <c r="A77" s="21" t="s">
        <v>87</v>
      </c>
      <c r="B77" s="22" t="s">
        <v>88</v>
      </c>
      <c r="C77" s="19"/>
      <c r="D77" s="19">
        <v>0</v>
      </c>
      <c r="E77" s="19">
        <v>322000</v>
      </c>
      <c r="F77" s="19">
        <v>313529.96000000002</v>
      </c>
      <c r="G77" s="19">
        <f t="shared" si="10"/>
        <v>6.070245311518413E-2</v>
      </c>
      <c r="H77" s="19">
        <f t="shared" si="11"/>
        <v>0.37005486960509637</v>
      </c>
      <c r="I77" s="34" t="e">
        <f t="shared" si="13"/>
        <v>#DIV/0!</v>
      </c>
      <c r="J77" s="18">
        <f t="shared" si="14"/>
        <v>313529.96000000002</v>
      </c>
      <c r="K77" s="34" t="e">
        <f t="shared" si="15"/>
        <v>#DIV/0!</v>
      </c>
      <c r="L77" s="18">
        <f t="shared" si="16"/>
        <v>313529.96000000002</v>
      </c>
      <c r="M77" s="34">
        <f t="shared" si="17"/>
        <v>97.369552795031069</v>
      </c>
      <c r="N77" s="18">
        <f t="shared" si="18"/>
        <v>-8470.039999999979</v>
      </c>
    </row>
    <row r="78" spans="1:14" ht="84" hidden="1" outlineLevel="7">
      <c r="A78" s="1" t="s">
        <v>87</v>
      </c>
      <c r="B78" s="4" t="s">
        <v>88</v>
      </c>
      <c r="C78" s="3"/>
      <c r="D78" s="3">
        <v>0</v>
      </c>
      <c r="E78" s="3">
        <v>322000</v>
      </c>
      <c r="F78" s="3">
        <v>313529.96000000002</v>
      </c>
      <c r="G78" s="19">
        <f t="shared" ref="G78:G141" si="19">F78/F$11*100</f>
        <v>6.070245311518413E-2</v>
      </c>
      <c r="H78" s="19">
        <f t="shared" si="11"/>
        <v>0.37005486960509637</v>
      </c>
      <c r="I78" s="34" t="e">
        <f t="shared" si="13"/>
        <v>#DIV/0!</v>
      </c>
      <c r="J78" s="18">
        <f t="shared" si="14"/>
        <v>313529.96000000002</v>
      </c>
      <c r="K78" s="34" t="e">
        <f t="shared" si="15"/>
        <v>#DIV/0!</v>
      </c>
      <c r="L78" s="18">
        <f t="shared" si="16"/>
        <v>313529.96000000002</v>
      </c>
      <c r="M78" s="34">
        <f t="shared" si="17"/>
        <v>97.369552795031069</v>
      </c>
      <c r="N78" s="18">
        <f t="shared" si="18"/>
        <v>-8470.039999999979</v>
      </c>
    </row>
    <row r="79" spans="1:14" ht="60" hidden="1" outlineLevel="4">
      <c r="A79" s="21" t="s">
        <v>89</v>
      </c>
      <c r="B79" s="22" t="s">
        <v>90</v>
      </c>
      <c r="C79" s="19"/>
      <c r="D79" s="19">
        <v>0</v>
      </c>
      <c r="E79" s="19">
        <v>0</v>
      </c>
      <c r="F79" s="19">
        <v>2579.4299999999998</v>
      </c>
      <c r="G79" s="19">
        <f t="shared" si="19"/>
        <v>4.9940276405769767E-4</v>
      </c>
      <c r="H79" s="19">
        <f t="shared" ref="H79:H142" si="20">G79/G$12*100</f>
        <v>3.0444638601857172E-3</v>
      </c>
      <c r="I79" s="34" t="e">
        <f t="shared" si="13"/>
        <v>#DIV/0!</v>
      </c>
      <c r="J79" s="18">
        <f t="shared" si="14"/>
        <v>2579.4299999999998</v>
      </c>
      <c r="K79" s="34" t="e">
        <f t="shared" si="15"/>
        <v>#DIV/0!</v>
      </c>
      <c r="L79" s="18">
        <f t="shared" si="16"/>
        <v>2579.4299999999998</v>
      </c>
      <c r="M79" s="34" t="e">
        <f t="shared" si="17"/>
        <v>#DIV/0!</v>
      </c>
      <c r="N79" s="18">
        <f t="shared" si="18"/>
        <v>2579.4299999999998</v>
      </c>
    </row>
    <row r="80" spans="1:14" ht="60" hidden="1" outlineLevel="7">
      <c r="A80" s="1" t="s">
        <v>89</v>
      </c>
      <c r="B80" s="4" t="s">
        <v>90</v>
      </c>
      <c r="C80" s="3"/>
      <c r="D80" s="3">
        <v>0</v>
      </c>
      <c r="E80" s="3">
        <v>0</v>
      </c>
      <c r="F80" s="3">
        <v>2579.4299999999998</v>
      </c>
      <c r="G80" s="19">
        <f t="shared" si="19"/>
        <v>4.9940276405769767E-4</v>
      </c>
      <c r="H80" s="19">
        <f t="shared" si="20"/>
        <v>3.0444638601857172E-3</v>
      </c>
      <c r="I80" s="34" t="e">
        <f t="shared" si="13"/>
        <v>#DIV/0!</v>
      </c>
      <c r="J80" s="18">
        <f t="shared" si="14"/>
        <v>2579.4299999999998</v>
      </c>
      <c r="K80" s="34" t="e">
        <f t="shared" si="15"/>
        <v>#DIV/0!</v>
      </c>
      <c r="L80" s="18">
        <f t="shared" si="16"/>
        <v>2579.4299999999998</v>
      </c>
      <c r="M80" s="34" t="e">
        <f t="shared" si="17"/>
        <v>#DIV/0!</v>
      </c>
      <c r="N80" s="18">
        <f t="shared" si="18"/>
        <v>2579.4299999999998</v>
      </c>
    </row>
    <row r="81" spans="1:14" ht="24" outlineLevel="1">
      <c r="A81" s="21" t="s">
        <v>91</v>
      </c>
      <c r="B81" s="22" t="s">
        <v>92</v>
      </c>
      <c r="C81" s="19">
        <f>C82+C88+C99</f>
        <v>14937101.84</v>
      </c>
      <c r="D81" s="19">
        <f t="shared" ref="D81:F81" si="21">D82+D88+D99</f>
        <v>14246000</v>
      </c>
      <c r="E81" s="19">
        <f t="shared" si="21"/>
        <v>14687600</v>
      </c>
      <c r="F81" s="19">
        <f t="shared" si="21"/>
        <v>15190094.630000001</v>
      </c>
      <c r="G81" s="19">
        <f t="shared" si="19"/>
        <v>2.9409502271897243</v>
      </c>
      <c r="H81" s="19">
        <f t="shared" si="20"/>
        <v>17.928648629284819</v>
      </c>
      <c r="I81" s="34">
        <f t="shared" si="13"/>
        <v>101.69372072782225</v>
      </c>
      <c r="J81" s="18">
        <f t="shared" si="14"/>
        <v>252992.79000000097</v>
      </c>
      <c r="K81" s="34">
        <f t="shared" si="15"/>
        <v>106.62708570826899</v>
      </c>
      <c r="L81" s="18">
        <f t="shared" si="16"/>
        <v>944094.63000000082</v>
      </c>
      <c r="M81" s="34">
        <f t="shared" si="17"/>
        <v>103.42121674065199</v>
      </c>
      <c r="N81" s="18">
        <f t="shared" si="18"/>
        <v>502494.63000000082</v>
      </c>
    </row>
    <row r="82" spans="1:14" ht="24" outlineLevel="2" collapsed="1">
      <c r="A82" s="21" t="s">
        <v>93</v>
      </c>
      <c r="B82" s="22" t="s">
        <v>94</v>
      </c>
      <c r="C82" s="19">
        <v>2172278.9</v>
      </c>
      <c r="D82" s="19">
        <v>1579000</v>
      </c>
      <c r="E82" s="19">
        <v>1822300</v>
      </c>
      <c r="F82" s="19">
        <v>1845359.16</v>
      </c>
      <c r="G82" s="19">
        <f t="shared" si="19"/>
        <v>0.35727950174387024</v>
      </c>
      <c r="H82" s="19">
        <f t="shared" si="20"/>
        <v>2.1780506823921071</v>
      </c>
      <c r="I82" s="34">
        <f t="shared" si="13"/>
        <v>84.950379069648932</v>
      </c>
      <c r="J82" s="18">
        <f t="shared" si="14"/>
        <v>-326919.74</v>
      </c>
      <c r="K82" s="34">
        <f t="shared" si="15"/>
        <v>116.8688511716276</v>
      </c>
      <c r="L82" s="18">
        <f t="shared" si="16"/>
        <v>266359.15999999992</v>
      </c>
      <c r="M82" s="34">
        <f t="shared" si="17"/>
        <v>101.2653876968666</v>
      </c>
      <c r="N82" s="18">
        <f t="shared" si="18"/>
        <v>23059.159999999916</v>
      </c>
    </row>
    <row r="83" spans="1:14" ht="60" hidden="1" outlineLevel="3">
      <c r="A83" s="21" t="s">
        <v>95</v>
      </c>
      <c r="B83" s="22" t="s">
        <v>96</v>
      </c>
      <c r="C83" s="19"/>
      <c r="D83" s="19">
        <v>1579000</v>
      </c>
      <c r="E83" s="19">
        <v>1822300</v>
      </c>
      <c r="F83" s="19">
        <v>1845359.16</v>
      </c>
      <c r="G83" s="19">
        <f t="shared" si="19"/>
        <v>0.35727950174387024</v>
      </c>
      <c r="H83" s="19">
        <f t="shared" si="20"/>
        <v>2.1780506823921071</v>
      </c>
      <c r="I83" s="34" t="e">
        <f t="shared" si="13"/>
        <v>#DIV/0!</v>
      </c>
      <c r="J83" s="18">
        <f t="shared" si="14"/>
        <v>1845359.16</v>
      </c>
      <c r="K83" s="34">
        <f t="shared" si="15"/>
        <v>116.8688511716276</v>
      </c>
      <c r="L83" s="18">
        <f t="shared" si="16"/>
        <v>266359.15999999992</v>
      </c>
      <c r="M83" s="34">
        <f t="shared" si="17"/>
        <v>101.2653876968666</v>
      </c>
      <c r="N83" s="18">
        <f t="shared" si="18"/>
        <v>23059.159999999916</v>
      </c>
    </row>
    <row r="84" spans="1:14" ht="96" hidden="1" outlineLevel="4">
      <c r="A84" s="21" t="s">
        <v>97</v>
      </c>
      <c r="B84" s="22" t="s">
        <v>98</v>
      </c>
      <c r="C84" s="19"/>
      <c r="D84" s="19">
        <v>1579000</v>
      </c>
      <c r="E84" s="19">
        <v>1822300</v>
      </c>
      <c r="F84" s="19">
        <v>1827027.28</v>
      </c>
      <c r="G84" s="19">
        <f t="shared" si="19"/>
        <v>0.35373027127730439</v>
      </c>
      <c r="H84" s="19">
        <f t="shared" si="20"/>
        <v>2.1564138300064015</v>
      </c>
      <c r="I84" s="34" t="e">
        <f t="shared" si="13"/>
        <v>#DIV/0!</v>
      </c>
      <c r="J84" s="18">
        <f t="shared" si="14"/>
        <v>1827027.28</v>
      </c>
      <c r="K84" s="34">
        <f t="shared" si="15"/>
        <v>115.70787080430654</v>
      </c>
      <c r="L84" s="18">
        <f t="shared" si="16"/>
        <v>248027.28000000003</v>
      </c>
      <c r="M84" s="34">
        <f t="shared" si="17"/>
        <v>100.2594128299402</v>
      </c>
      <c r="N84" s="18">
        <f t="shared" si="18"/>
        <v>4727.2800000000279</v>
      </c>
    </row>
    <row r="85" spans="1:14" ht="96" hidden="1" outlineLevel="7">
      <c r="A85" s="1" t="s">
        <v>97</v>
      </c>
      <c r="B85" s="4" t="s">
        <v>98</v>
      </c>
      <c r="C85" s="3"/>
      <c r="D85" s="3">
        <v>1579000</v>
      </c>
      <c r="E85" s="3">
        <v>1822300</v>
      </c>
      <c r="F85" s="3">
        <v>1827027.28</v>
      </c>
      <c r="G85" s="19">
        <f t="shared" si="19"/>
        <v>0.35373027127730439</v>
      </c>
      <c r="H85" s="19">
        <f t="shared" si="20"/>
        <v>2.1564138300064015</v>
      </c>
      <c r="I85" s="34" t="e">
        <f t="shared" si="13"/>
        <v>#DIV/0!</v>
      </c>
      <c r="J85" s="18">
        <f t="shared" si="14"/>
        <v>1827027.28</v>
      </c>
      <c r="K85" s="34">
        <f t="shared" si="15"/>
        <v>115.70787080430654</v>
      </c>
      <c r="L85" s="18">
        <f t="shared" si="16"/>
        <v>248027.28000000003</v>
      </c>
      <c r="M85" s="34">
        <f t="shared" si="17"/>
        <v>100.2594128299402</v>
      </c>
      <c r="N85" s="18">
        <f t="shared" si="18"/>
        <v>4727.2800000000279</v>
      </c>
    </row>
    <row r="86" spans="1:14" ht="72" hidden="1" outlineLevel="4">
      <c r="A86" s="21" t="s">
        <v>99</v>
      </c>
      <c r="B86" s="22" t="s">
        <v>100</v>
      </c>
      <c r="C86" s="19"/>
      <c r="D86" s="19">
        <v>0</v>
      </c>
      <c r="E86" s="19">
        <v>0</v>
      </c>
      <c r="F86" s="19">
        <v>18331.88</v>
      </c>
      <c r="G86" s="19">
        <f t="shared" si="19"/>
        <v>3.5492304665658801E-3</v>
      </c>
      <c r="H86" s="19">
        <f t="shared" si="20"/>
        <v>2.1636852385705896E-2</v>
      </c>
      <c r="I86" s="34" t="e">
        <f t="shared" si="13"/>
        <v>#DIV/0!</v>
      </c>
      <c r="J86" s="18">
        <f t="shared" si="14"/>
        <v>18331.88</v>
      </c>
      <c r="K86" s="34" t="e">
        <f t="shared" si="15"/>
        <v>#DIV/0!</v>
      </c>
      <c r="L86" s="18">
        <f t="shared" si="16"/>
        <v>18331.88</v>
      </c>
      <c r="M86" s="34" t="e">
        <f t="shared" si="17"/>
        <v>#DIV/0!</v>
      </c>
      <c r="N86" s="18">
        <f t="shared" si="18"/>
        <v>18331.88</v>
      </c>
    </row>
    <row r="87" spans="1:14" ht="72" hidden="1" outlineLevel="7">
      <c r="A87" s="1" t="s">
        <v>99</v>
      </c>
      <c r="B87" s="4" t="s">
        <v>100</v>
      </c>
      <c r="C87" s="3"/>
      <c r="D87" s="3">
        <v>0</v>
      </c>
      <c r="E87" s="3">
        <v>0</v>
      </c>
      <c r="F87" s="3">
        <v>18331.88</v>
      </c>
      <c r="G87" s="19">
        <f t="shared" si="19"/>
        <v>3.5492304665658801E-3</v>
      </c>
      <c r="H87" s="19">
        <f t="shared" si="20"/>
        <v>2.1636852385705896E-2</v>
      </c>
      <c r="I87" s="34" t="e">
        <f t="shared" si="13"/>
        <v>#DIV/0!</v>
      </c>
      <c r="J87" s="18">
        <f t="shared" si="14"/>
        <v>18331.88</v>
      </c>
      <c r="K87" s="34" t="e">
        <f t="shared" si="15"/>
        <v>#DIV/0!</v>
      </c>
      <c r="L87" s="18">
        <f t="shared" si="16"/>
        <v>18331.88</v>
      </c>
      <c r="M87" s="34" t="e">
        <f t="shared" si="17"/>
        <v>#DIV/0!</v>
      </c>
      <c r="N87" s="18">
        <f t="shared" si="18"/>
        <v>18331.88</v>
      </c>
    </row>
    <row r="88" spans="1:14" ht="24" outlineLevel="2">
      <c r="A88" s="21" t="s">
        <v>101</v>
      </c>
      <c r="B88" s="22" t="s">
        <v>102</v>
      </c>
      <c r="C88" s="19">
        <f>C89+C94</f>
        <v>10545953.699999999</v>
      </c>
      <c r="D88" s="19">
        <f t="shared" ref="D88:F88" si="22">D89+D94</f>
        <v>10661000</v>
      </c>
      <c r="E88" s="19">
        <f t="shared" si="22"/>
        <v>10661000</v>
      </c>
      <c r="F88" s="19">
        <f t="shared" si="22"/>
        <v>11106261.140000001</v>
      </c>
      <c r="G88" s="19">
        <f t="shared" si="19"/>
        <v>2.1502802990050505</v>
      </c>
      <c r="H88" s="19">
        <f t="shared" si="20"/>
        <v>13.108559124502325</v>
      </c>
      <c r="I88" s="34">
        <f t="shared" si="13"/>
        <v>105.31300872295695</v>
      </c>
      <c r="J88" s="18">
        <f t="shared" si="14"/>
        <v>560307.44000000134</v>
      </c>
      <c r="K88" s="34">
        <f t="shared" si="15"/>
        <v>104.17654197542446</v>
      </c>
      <c r="L88" s="18">
        <f t="shared" si="16"/>
        <v>445261.1400000006</v>
      </c>
      <c r="M88" s="34">
        <f t="shared" si="17"/>
        <v>104.17654197542446</v>
      </c>
      <c r="N88" s="18">
        <f t="shared" si="18"/>
        <v>445261.1400000006</v>
      </c>
    </row>
    <row r="89" spans="1:14" ht="24" outlineLevel="3" collapsed="1">
      <c r="A89" s="21" t="s">
        <v>103</v>
      </c>
      <c r="B89" s="22" t="s">
        <v>104</v>
      </c>
      <c r="C89" s="19">
        <v>850862.41</v>
      </c>
      <c r="D89" s="19">
        <v>935000</v>
      </c>
      <c r="E89" s="19">
        <v>1127700</v>
      </c>
      <c r="F89" s="19">
        <v>1127693.96</v>
      </c>
      <c r="G89" s="19">
        <f t="shared" si="19"/>
        <v>0.21833253107669939</v>
      </c>
      <c r="H89" s="19">
        <f t="shared" si="20"/>
        <v>1.3310008438180985</v>
      </c>
      <c r="I89" s="34">
        <f t="shared" si="13"/>
        <v>132.53540722289048</v>
      </c>
      <c r="J89" s="18">
        <f t="shared" si="14"/>
        <v>276831.54999999993</v>
      </c>
      <c r="K89" s="34">
        <f t="shared" si="15"/>
        <v>120.6089796791444</v>
      </c>
      <c r="L89" s="18">
        <f t="shared" si="16"/>
        <v>192693.95999999996</v>
      </c>
      <c r="M89" s="34">
        <f t="shared" si="17"/>
        <v>99.999464396559361</v>
      </c>
      <c r="N89" s="18">
        <f t="shared" si="18"/>
        <v>-6.0400000000372529</v>
      </c>
    </row>
    <row r="90" spans="1:14" ht="48" hidden="1" outlineLevel="4" collapsed="1">
      <c r="A90" s="21" t="s">
        <v>105</v>
      </c>
      <c r="B90" s="22" t="s">
        <v>106</v>
      </c>
      <c r="C90" s="19"/>
      <c r="D90" s="19">
        <v>935000</v>
      </c>
      <c r="E90" s="19">
        <v>1127700</v>
      </c>
      <c r="F90" s="19">
        <v>1063219.42</v>
      </c>
      <c r="G90" s="19">
        <f t="shared" si="19"/>
        <v>0.20584963234040937</v>
      </c>
      <c r="H90" s="19">
        <f t="shared" si="20"/>
        <v>1.2549024783140537</v>
      </c>
      <c r="I90" s="34" t="e">
        <f t="shared" si="13"/>
        <v>#DIV/0!</v>
      </c>
      <c r="J90" s="18">
        <f t="shared" si="14"/>
        <v>1063219.42</v>
      </c>
      <c r="K90" s="34">
        <f t="shared" si="15"/>
        <v>113.71330695187166</v>
      </c>
      <c r="L90" s="18">
        <f t="shared" si="16"/>
        <v>128219.41999999993</v>
      </c>
      <c r="M90" s="34">
        <f t="shared" si="17"/>
        <v>94.282115810942628</v>
      </c>
      <c r="N90" s="18">
        <f t="shared" si="18"/>
        <v>-64480.580000000075</v>
      </c>
    </row>
    <row r="91" spans="1:14" ht="48" hidden="1" outlineLevel="7">
      <c r="A91" s="1" t="s">
        <v>105</v>
      </c>
      <c r="B91" s="4" t="s">
        <v>106</v>
      </c>
      <c r="C91" s="3"/>
      <c r="D91" s="3">
        <v>935000</v>
      </c>
      <c r="E91" s="3">
        <v>1127700</v>
      </c>
      <c r="F91" s="3">
        <v>1063219.42</v>
      </c>
      <c r="G91" s="19">
        <f t="shared" si="19"/>
        <v>0.20584963234040937</v>
      </c>
      <c r="H91" s="19">
        <f t="shared" si="20"/>
        <v>1.2549024783140537</v>
      </c>
      <c r="I91" s="34" t="e">
        <f t="shared" si="13"/>
        <v>#DIV/0!</v>
      </c>
      <c r="J91" s="18">
        <f t="shared" si="14"/>
        <v>1063219.42</v>
      </c>
      <c r="K91" s="34">
        <f t="shared" si="15"/>
        <v>113.71330695187166</v>
      </c>
      <c r="L91" s="18">
        <f t="shared" si="16"/>
        <v>128219.41999999993</v>
      </c>
      <c r="M91" s="34">
        <f t="shared" si="17"/>
        <v>94.282115810942628</v>
      </c>
      <c r="N91" s="18">
        <f t="shared" si="18"/>
        <v>-64480.580000000075</v>
      </c>
    </row>
    <row r="92" spans="1:14" ht="24" hidden="1" outlineLevel="4">
      <c r="A92" s="21" t="s">
        <v>107</v>
      </c>
      <c r="B92" s="22" t="s">
        <v>108</v>
      </c>
      <c r="C92" s="19"/>
      <c r="D92" s="19">
        <v>0</v>
      </c>
      <c r="E92" s="19">
        <v>0</v>
      </c>
      <c r="F92" s="19">
        <v>64474.54</v>
      </c>
      <c r="G92" s="19">
        <f t="shared" si="19"/>
        <v>1.248289873629003E-2</v>
      </c>
      <c r="H92" s="19">
        <f t="shared" si="20"/>
        <v>7.6098365504044863E-2</v>
      </c>
      <c r="I92" s="34" t="e">
        <f t="shared" si="13"/>
        <v>#DIV/0!</v>
      </c>
      <c r="J92" s="18">
        <f t="shared" si="14"/>
        <v>64474.54</v>
      </c>
      <c r="K92" s="34" t="e">
        <f t="shared" si="15"/>
        <v>#DIV/0!</v>
      </c>
      <c r="L92" s="18">
        <f t="shared" si="16"/>
        <v>64474.54</v>
      </c>
      <c r="M92" s="34" t="e">
        <f t="shared" si="17"/>
        <v>#DIV/0!</v>
      </c>
      <c r="N92" s="18">
        <f t="shared" si="18"/>
        <v>64474.54</v>
      </c>
    </row>
    <row r="93" spans="1:14" ht="24" hidden="1" outlineLevel="7">
      <c r="A93" s="1" t="s">
        <v>107</v>
      </c>
      <c r="B93" s="4" t="s">
        <v>108</v>
      </c>
      <c r="C93" s="3"/>
      <c r="D93" s="3">
        <v>0</v>
      </c>
      <c r="E93" s="3">
        <v>0</v>
      </c>
      <c r="F93" s="3">
        <v>64474.54</v>
      </c>
      <c r="G93" s="19">
        <f t="shared" si="19"/>
        <v>1.248289873629003E-2</v>
      </c>
      <c r="H93" s="19">
        <f t="shared" si="20"/>
        <v>7.6098365504044863E-2</v>
      </c>
      <c r="I93" s="34" t="e">
        <f t="shared" si="13"/>
        <v>#DIV/0!</v>
      </c>
      <c r="J93" s="18">
        <f t="shared" si="14"/>
        <v>64474.54</v>
      </c>
      <c r="K93" s="34" t="e">
        <f t="shared" si="15"/>
        <v>#DIV/0!</v>
      </c>
      <c r="L93" s="18">
        <f t="shared" si="16"/>
        <v>64474.54</v>
      </c>
      <c r="M93" s="34" t="e">
        <f t="shared" si="17"/>
        <v>#DIV/0!</v>
      </c>
      <c r="N93" s="18">
        <f t="shared" si="18"/>
        <v>64474.54</v>
      </c>
    </row>
    <row r="94" spans="1:14" ht="24" outlineLevel="3" collapsed="1">
      <c r="A94" s="21" t="s">
        <v>109</v>
      </c>
      <c r="B94" s="22" t="s">
        <v>110</v>
      </c>
      <c r="C94" s="19">
        <v>9695091.2899999991</v>
      </c>
      <c r="D94" s="19">
        <v>9726000</v>
      </c>
      <c r="E94" s="19">
        <v>9533300</v>
      </c>
      <c r="F94" s="19">
        <v>9978567.1799999997</v>
      </c>
      <c r="G94" s="19">
        <f t="shared" si="19"/>
        <v>1.931947767928351</v>
      </c>
      <c r="H94" s="19">
        <f t="shared" si="20"/>
        <v>11.777558280684227</v>
      </c>
      <c r="I94" s="34">
        <f t="shared" si="13"/>
        <v>102.9239115086249</v>
      </c>
      <c r="J94" s="18">
        <f t="shared" si="14"/>
        <v>283475.8900000006</v>
      </c>
      <c r="K94" s="34">
        <f t="shared" si="15"/>
        <v>102.59682479950646</v>
      </c>
      <c r="L94" s="18">
        <f t="shared" si="16"/>
        <v>252567.1799999997</v>
      </c>
      <c r="M94" s="34">
        <f t="shared" si="17"/>
        <v>104.67065108619261</v>
      </c>
      <c r="N94" s="18">
        <f t="shared" si="18"/>
        <v>445267.1799999997</v>
      </c>
    </row>
    <row r="95" spans="1:14" ht="48" hidden="1" outlineLevel="4">
      <c r="A95" s="21" t="s">
        <v>111</v>
      </c>
      <c r="B95" s="22" t="s">
        <v>112</v>
      </c>
      <c r="C95" s="19"/>
      <c r="D95" s="19">
        <v>9726000</v>
      </c>
      <c r="E95" s="19">
        <v>9533300</v>
      </c>
      <c r="F95" s="19">
        <v>9869123.6999999993</v>
      </c>
      <c r="G95" s="19">
        <f t="shared" si="19"/>
        <v>1.9107584445429153</v>
      </c>
      <c r="H95" s="19">
        <f t="shared" si="20"/>
        <v>11.648383726773879</v>
      </c>
      <c r="I95" s="34" t="e">
        <f t="shared" si="13"/>
        <v>#DIV/0!</v>
      </c>
      <c r="J95" s="18">
        <f t="shared" si="14"/>
        <v>9869123.6999999993</v>
      </c>
      <c r="K95" s="34">
        <f t="shared" si="15"/>
        <v>101.47155768044416</v>
      </c>
      <c r="L95" s="18">
        <f t="shared" si="16"/>
        <v>143123.69999999925</v>
      </c>
      <c r="M95" s="34">
        <f t="shared" si="17"/>
        <v>103.52263854069419</v>
      </c>
      <c r="N95" s="18">
        <f t="shared" si="18"/>
        <v>335823.69999999925</v>
      </c>
    </row>
    <row r="96" spans="1:14" ht="48" hidden="1" outlineLevel="7">
      <c r="A96" s="1" t="s">
        <v>111</v>
      </c>
      <c r="B96" s="4" t="s">
        <v>112</v>
      </c>
      <c r="C96" s="3"/>
      <c r="D96" s="3">
        <v>9726000</v>
      </c>
      <c r="E96" s="3">
        <v>9533300</v>
      </c>
      <c r="F96" s="3">
        <v>9869123.6999999993</v>
      </c>
      <c r="G96" s="19">
        <f t="shared" si="19"/>
        <v>1.9107584445429153</v>
      </c>
      <c r="H96" s="19">
        <f t="shared" si="20"/>
        <v>11.648383726773879</v>
      </c>
      <c r="I96" s="34" t="e">
        <f t="shared" si="13"/>
        <v>#DIV/0!</v>
      </c>
      <c r="J96" s="18">
        <f t="shared" si="14"/>
        <v>9869123.6999999993</v>
      </c>
      <c r="K96" s="34">
        <f t="shared" si="15"/>
        <v>101.47155768044416</v>
      </c>
      <c r="L96" s="18">
        <f t="shared" si="16"/>
        <v>143123.69999999925</v>
      </c>
      <c r="M96" s="34">
        <f t="shared" si="17"/>
        <v>103.52263854069419</v>
      </c>
      <c r="N96" s="18">
        <f t="shared" si="18"/>
        <v>335823.69999999925</v>
      </c>
    </row>
    <row r="97" spans="1:14" ht="24" hidden="1" outlineLevel="4">
      <c r="A97" s="21" t="s">
        <v>113</v>
      </c>
      <c r="B97" s="22" t="s">
        <v>114</v>
      </c>
      <c r="C97" s="19"/>
      <c r="D97" s="19">
        <v>0</v>
      </c>
      <c r="E97" s="19">
        <v>0</v>
      </c>
      <c r="F97" s="19">
        <v>109443.48</v>
      </c>
      <c r="G97" s="19">
        <f t="shared" si="19"/>
        <v>2.1189323385435294E-2</v>
      </c>
      <c r="H97" s="19">
        <f t="shared" si="20"/>
        <v>0.12917455391034391</v>
      </c>
      <c r="I97" s="34" t="e">
        <f t="shared" si="13"/>
        <v>#DIV/0!</v>
      </c>
      <c r="J97" s="18">
        <f t="shared" si="14"/>
        <v>109443.48</v>
      </c>
      <c r="K97" s="34" t="e">
        <f t="shared" si="15"/>
        <v>#DIV/0!</v>
      </c>
      <c r="L97" s="18">
        <f t="shared" si="16"/>
        <v>109443.48</v>
      </c>
      <c r="M97" s="34" t="e">
        <f t="shared" si="17"/>
        <v>#DIV/0!</v>
      </c>
      <c r="N97" s="18">
        <f t="shared" si="18"/>
        <v>109443.48</v>
      </c>
    </row>
    <row r="98" spans="1:14" ht="24" hidden="1" outlineLevel="7">
      <c r="A98" s="1" t="s">
        <v>113</v>
      </c>
      <c r="B98" s="4" t="s">
        <v>114</v>
      </c>
      <c r="C98" s="3"/>
      <c r="D98" s="3">
        <v>0</v>
      </c>
      <c r="E98" s="3">
        <v>0</v>
      </c>
      <c r="F98" s="3">
        <v>109443.48</v>
      </c>
      <c r="G98" s="19">
        <f t="shared" si="19"/>
        <v>2.1189323385435294E-2</v>
      </c>
      <c r="H98" s="19">
        <f t="shared" si="20"/>
        <v>0.12917455391034391</v>
      </c>
      <c r="I98" s="34" t="e">
        <f t="shared" si="13"/>
        <v>#DIV/0!</v>
      </c>
      <c r="J98" s="18">
        <f t="shared" si="14"/>
        <v>109443.48</v>
      </c>
      <c r="K98" s="34" t="e">
        <f t="shared" si="15"/>
        <v>#DIV/0!</v>
      </c>
      <c r="L98" s="18">
        <f t="shared" si="16"/>
        <v>109443.48</v>
      </c>
      <c r="M98" s="34" t="e">
        <f t="shared" si="17"/>
        <v>#DIV/0!</v>
      </c>
      <c r="N98" s="18">
        <f t="shared" si="18"/>
        <v>109443.48</v>
      </c>
    </row>
    <row r="99" spans="1:14" ht="24" outlineLevel="2">
      <c r="A99" s="21" t="s">
        <v>115</v>
      </c>
      <c r="B99" s="22" t="s">
        <v>116</v>
      </c>
      <c r="C99" s="19">
        <f>C100+C108</f>
        <v>2218869.2399999998</v>
      </c>
      <c r="D99" s="19">
        <f t="shared" ref="D99:F99" si="23">D100+D108</f>
        <v>2006000</v>
      </c>
      <c r="E99" s="19">
        <f t="shared" si="23"/>
        <v>2204300</v>
      </c>
      <c r="F99" s="19">
        <f t="shared" si="23"/>
        <v>2238474.33</v>
      </c>
      <c r="G99" s="19">
        <f t="shared" si="19"/>
        <v>0.433390426440804</v>
      </c>
      <c r="H99" s="19">
        <f t="shared" si="20"/>
        <v>2.6420388223903881</v>
      </c>
      <c r="I99" s="34">
        <f t="shared" si="13"/>
        <v>100.88356220576568</v>
      </c>
      <c r="J99" s="18">
        <f t="shared" si="14"/>
        <v>19605.090000000317</v>
      </c>
      <c r="K99" s="34">
        <f t="shared" si="15"/>
        <v>111.58894965104686</v>
      </c>
      <c r="L99" s="18">
        <f t="shared" si="16"/>
        <v>232474.33000000007</v>
      </c>
      <c r="M99" s="34">
        <f t="shared" si="17"/>
        <v>101.55034840992604</v>
      </c>
      <c r="N99" s="18">
        <f t="shared" si="18"/>
        <v>34174.330000000075</v>
      </c>
    </row>
    <row r="100" spans="1:14" ht="24" outlineLevel="3" collapsed="1">
      <c r="A100" s="21" t="s">
        <v>117</v>
      </c>
      <c r="B100" s="22" t="s">
        <v>118</v>
      </c>
      <c r="C100" s="19">
        <v>949474.33</v>
      </c>
      <c r="D100" s="19">
        <v>808000</v>
      </c>
      <c r="E100" s="19">
        <v>834300</v>
      </c>
      <c r="F100" s="19">
        <v>838375.87</v>
      </c>
      <c r="G100" s="19">
        <f t="shared" si="19"/>
        <v>0.16231773174588071</v>
      </c>
      <c r="H100" s="19">
        <f t="shared" si="20"/>
        <v>0.9895228936108984</v>
      </c>
      <c r="I100" s="34">
        <f t="shared" si="13"/>
        <v>88.298950641456514</v>
      </c>
      <c r="J100" s="18">
        <f t="shared" si="14"/>
        <v>-111098.45999999996</v>
      </c>
      <c r="K100" s="34">
        <f t="shared" si="15"/>
        <v>103.75938985148514</v>
      </c>
      <c r="L100" s="18">
        <f t="shared" si="16"/>
        <v>30375.869999999995</v>
      </c>
      <c r="M100" s="34">
        <f t="shared" si="17"/>
        <v>100.48853769627233</v>
      </c>
      <c r="N100" s="18">
        <f t="shared" si="18"/>
        <v>4075.8699999999953</v>
      </c>
    </row>
    <row r="101" spans="1:14" ht="48" hidden="1" outlineLevel="4">
      <c r="A101" s="21" t="s">
        <v>119</v>
      </c>
      <c r="B101" s="22" t="s">
        <v>120</v>
      </c>
      <c r="C101" s="19"/>
      <c r="D101" s="19">
        <v>808000</v>
      </c>
      <c r="E101" s="19">
        <v>834300</v>
      </c>
      <c r="F101" s="19">
        <v>838375.87</v>
      </c>
      <c r="G101" s="19">
        <f t="shared" si="19"/>
        <v>0.16231773174588071</v>
      </c>
      <c r="H101" s="19">
        <f t="shared" si="20"/>
        <v>0.9895228936108984</v>
      </c>
      <c r="I101" s="34" t="e">
        <f t="shared" si="13"/>
        <v>#DIV/0!</v>
      </c>
      <c r="J101" s="18">
        <f t="shared" si="14"/>
        <v>838375.87</v>
      </c>
      <c r="K101" s="34">
        <f t="shared" si="15"/>
        <v>103.75938985148514</v>
      </c>
      <c r="L101" s="18">
        <f t="shared" si="16"/>
        <v>30375.869999999995</v>
      </c>
      <c r="M101" s="34">
        <f t="shared" si="17"/>
        <v>100.48853769627233</v>
      </c>
      <c r="N101" s="18">
        <f t="shared" si="18"/>
        <v>4075.8699999999953</v>
      </c>
    </row>
    <row r="102" spans="1:14" ht="84" hidden="1" outlineLevel="5">
      <c r="A102" s="21" t="s">
        <v>121</v>
      </c>
      <c r="B102" s="22" t="s">
        <v>122</v>
      </c>
      <c r="C102" s="19"/>
      <c r="D102" s="19">
        <v>808000</v>
      </c>
      <c r="E102" s="19">
        <v>834300</v>
      </c>
      <c r="F102" s="19">
        <v>812762.1</v>
      </c>
      <c r="G102" s="19">
        <f t="shared" si="19"/>
        <v>0.15735865647113467</v>
      </c>
      <c r="H102" s="19">
        <f t="shared" si="20"/>
        <v>0.95929133195266014</v>
      </c>
      <c r="I102" s="34" t="e">
        <f t="shared" si="13"/>
        <v>#DIV/0!</v>
      </c>
      <c r="J102" s="18">
        <f t="shared" si="14"/>
        <v>812762.1</v>
      </c>
      <c r="K102" s="34">
        <f t="shared" si="15"/>
        <v>100.58936881188119</v>
      </c>
      <c r="L102" s="18">
        <f t="shared" si="16"/>
        <v>4762.0999999999767</v>
      </c>
      <c r="M102" s="34">
        <f t="shared" si="17"/>
        <v>97.418446601941739</v>
      </c>
      <c r="N102" s="18">
        <f t="shared" si="18"/>
        <v>-21537.900000000023</v>
      </c>
    </row>
    <row r="103" spans="1:14" ht="84" hidden="1" outlineLevel="7">
      <c r="A103" s="1" t="s">
        <v>121</v>
      </c>
      <c r="B103" s="4" t="s">
        <v>122</v>
      </c>
      <c r="C103" s="3"/>
      <c r="D103" s="3">
        <v>808000</v>
      </c>
      <c r="E103" s="3">
        <v>834300</v>
      </c>
      <c r="F103" s="3">
        <v>812762.1</v>
      </c>
      <c r="G103" s="19">
        <f t="shared" si="19"/>
        <v>0.15735865647113467</v>
      </c>
      <c r="H103" s="19">
        <f t="shared" si="20"/>
        <v>0.95929133195266014</v>
      </c>
      <c r="I103" s="34" t="e">
        <f t="shared" si="13"/>
        <v>#DIV/0!</v>
      </c>
      <c r="J103" s="18">
        <f t="shared" si="14"/>
        <v>812762.1</v>
      </c>
      <c r="K103" s="34">
        <f t="shared" si="15"/>
        <v>100.58936881188119</v>
      </c>
      <c r="L103" s="18">
        <f t="shared" si="16"/>
        <v>4762.0999999999767</v>
      </c>
      <c r="M103" s="34">
        <f t="shared" si="17"/>
        <v>97.418446601941739</v>
      </c>
      <c r="N103" s="18">
        <f t="shared" si="18"/>
        <v>-21537.900000000023</v>
      </c>
    </row>
    <row r="104" spans="1:14" ht="60" hidden="1" outlineLevel="5">
      <c r="A104" s="21" t="s">
        <v>123</v>
      </c>
      <c r="B104" s="22" t="s">
        <v>124</v>
      </c>
      <c r="C104" s="19"/>
      <c r="D104" s="19">
        <v>0</v>
      </c>
      <c r="E104" s="19">
        <v>0</v>
      </c>
      <c r="F104" s="19">
        <v>25145.77</v>
      </c>
      <c r="G104" s="19">
        <f t="shared" si="19"/>
        <v>4.8684659178032099E-3</v>
      </c>
      <c r="H104" s="19">
        <f t="shared" si="20"/>
        <v>2.9679188038265126E-2</v>
      </c>
      <c r="I104" s="34" t="e">
        <f t="shared" si="13"/>
        <v>#DIV/0!</v>
      </c>
      <c r="J104" s="18">
        <f t="shared" si="14"/>
        <v>25145.77</v>
      </c>
      <c r="K104" s="34" t="e">
        <f t="shared" si="15"/>
        <v>#DIV/0!</v>
      </c>
      <c r="L104" s="18">
        <f t="shared" si="16"/>
        <v>25145.77</v>
      </c>
      <c r="M104" s="34" t="e">
        <f t="shared" si="17"/>
        <v>#DIV/0!</v>
      </c>
      <c r="N104" s="18">
        <f t="shared" si="18"/>
        <v>25145.77</v>
      </c>
    </row>
    <row r="105" spans="1:14" ht="60" hidden="1" outlineLevel="7">
      <c r="A105" s="1" t="s">
        <v>123</v>
      </c>
      <c r="B105" s="4" t="s">
        <v>124</v>
      </c>
      <c r="C105" s="3"/>
      <c r="D105" s="3">
        <v>0</v>
      </c>
      <c r="E105" s="3">
        <v>0</v>
      </c>
      <c r="F105" s="3">
        <v>25145.77</v>
      </c>
      <c r="G105" s="19">
        <f t="shared" si="19"/>
        <v>4.8684659178032099E-3</v>
      </c>
      <c r="H105" s="19">
        <f t="shared" si="20"/>
        <v>2.9679188038265126E-2</v>
      </c>
      <c r="I105" s="34" t="e">
        <f t="shared" si="13"/>
        <v>#DIV/0!</v>
      </c>
      <c r="J105" s="18">
        <f t="shared" si="14"/>
        <v>25145.77</v>
      </c>
      <c r="K105" s="34" t="e">
        <f t="shared" si="15"/>
        <v>#DIV/0!</v>
      </c>
      <c r="L105" s="18">
        <f t="shared" si="16"/>
        <v>25145.77</v>
      </c>
      <c r="M105" s="34" t="e">
        <f t="shared" si="17"/>
        <v>#DIV/0!</v>
      </c>
      <c r="N105" s="18">
        <f t="shared" si="18"/>
        <v>25145.77</v>
      </c>
    </row>
    <row r="106" spans="1:14" ht="96" hidden="1" outlineLevel="5">
      <c r="A106" s="21" t="s">
        <v>125</v>
      </c>
      <c r="B106" s="22" t="s">
        <v>126</v>
      </c>
      <c r="C106" s="19"/>
      <c r="D106" s="19">
        <v>0</v>
      </c>
      <c r="E106" s="19">
        <v>0</v>
      </c>
      <c r="F106" s="19">
        <v>468</v>
      </c>
      <c r="G106" s="19">
        <f t="shared" si="19"/>
        <v>9.0609356942813928E-5</v>
      </c>
      <c r="H106" s="19">
        <f t="shared" si="20"/>
        <v>5.5237361997298462E-4</v>
      </c>
      <c r="I106" s="34" t="e">
        <f t="shared" si="13"/>
        <v>#DIV/0!</v>
      </c>
      <c r="J106" s="18">
        <f t="shared" si="14"/>
        <v>468</v>
      </c>
      <c r="K106" s="34" t="e">
        <f t="shared" si="15"/>
        <v>#DIV/0!</v>
      </c>
      <c r="L106" s="18">
        <f t="shared" si="16"/>
        <v>468</v>
      </c>
      <c r="M106" s="34" t="e">
        <f t="shared" si="17"/>
        <v>#DIV/0!</v>
      </c>
      <c r="N106" s="18">
        <f t="shared" si="18"/>
        <v>468</v>
      </c>
    </row>
    <row r="107" spans="1:14" ht="96" hidden="1" outlineLevel="7">
      <c r="A107" s="1" t="s">
        <v>125</v>
      </c>
      <c r="B107" s="4" t="s">
        <v>126</v>
      </c>
      <c r="C107" s="3"/>
      <c r="D107" s="3">
        <v>0</v>
      </c>
      <c r="E107" s="3">
        <v>0</v>
      </c>
      <c r="F107" s="3">
        <v>468</v>
      </c>
      <c r="G107" s="19">
        <f t="shared" si="19"/>
        <v>9.0609356942813928E-5</v>
      </c>
      <c r="H107" s="19">
        <f t="shared" si="20"/>
        <v>5.5237361997298462E-4</v>
      </c>
      <c r="I107" s="34" t="e">
        <f t="shared" si="13"/>
        <v>#DIV/0!</v>
      </c>
      <c r="J107" s="18">
        <f t="shared" si="14"/>
        <v>468</v>
      </c>
      <c r="K107" s="34" t="e">
        <f t="shared" si="15"/>
        <v>#DIV/0!</v>
      </c>
      <c r="L107" s="18">
        <f t="shared" si="16"/>
        <v>468</v>
      </c>
      <c r="M107" s="34" t="e">
        <f t="shared" si="17"/>
        <v>#DIV/0!</v>
      </c>
      <c r="N107" s="18">
        <f t="shared" si="18"/>
        <v>468</v>
      </c>
    </row>
    <row r="108" spans="1:14" ht="24" outlineLevel="3" collapsed="1">
      <c r="A108" s="21" t="s">
        <v>127</v>
      </c>
      <c r="B108" s="22" t="s">
        <v>128</v>
      </c>
      <c r="C108" s="19">
        <v>1269394.9099999999</v>
      </c>
      <c r="D108" s="19">
        <v>1198000</v>
      </c>
      <c r="E108" s="19">
        <v>1370000</v>
      </c>
      <c r="F108" s="19">
        <v>1400098.46</v>
      </c>
      <c r="G108" s="19">
        <f t="shared" si="19"/>
        <v>0.27107269469492329</v>
      </c>
      <c r="H108" s="19">
        <f t="shared" si="20"/>
        <v>1.6525159287794897</v>
      </c>
      <c r="I108" s="34">
        <f t="shared" si="13"/>
        <v>110.29652387687612</v>
      </c>
      <c r="J108" s="18">
        <f t="shared" si="14"/>
        <v>130703.55000000005</v>
      </c>
      <c r="K108" s="34">
        <f t="shared" si="15"/>
        <v>116.86965442404006</v>
      </c>
      <c r="L108" s="18">
        <f t="shared" si="16"/>
        <v>202098.45999999996</v>
      </c>
      <c r="M108" s="34">
        <f t="shared" si="17"/>
        <v>102.19696788321168</v>
      </c>
      <c r="N108" s="18">
        <f t="shared" si="18"/>
        <v>30098.459999999963</v>
      </c>
    </row>
    <row r="109" spans="1:14" ht="48" hidden="1" outlineLevel="4">
      <c r="A109" s="21" t="s">
        <v>129</v>
      </c>
      <c r="B109" s="22" t="s">
        <v>130</v>
      </c>
      <c r="C109" s="19"/>
      <c r="D109" s="19">
        <v>1198000</v>
      </c>
      <c r="E109" s="19">
        <v>1370000</v>
      </c>
      <c r="F109" s="19">
        <v>1400098.46</v>
      </c>
      <c r="G109" s="19">
        <f t="shared" si="19"/>
        <v>0.27107269469492329</v>
      </c>
      <c r="H109" s="19">
        <f t="shared" si="20"/>
        <v>1.6525159287794897</v>
      </c>
      <c r="I109" s="34" t="e">
        <f t="shared" si="13"/>
        <v>#DIV/0!</v>
      </c>
      <c r="J109" s="18">
        <f t="shared" si="14"/>
        <v>1400098.46</v>
      </c>
      <c r="K109" s="34">
        <f t="shared" si="15"/>
        <v>116.86965442404006</v>
      </c>
      <c r="L109" s="18">
        <f t="shared" si="16"/>
        <v>202098.45999999996</v>
      </c>
      <c r="M109" s="34">
        <f t="shared" si="17"/>
        <v>102.19696788321168</v>
      </c>
      <c r="N109" s="18">
        <f t="shared" si="18"/>
        <v>30098.459999999963</v>
      </c>
    </row>
    <row r="110" spans="1:14" ht="84" hidden="1" outlineLevel="5">
      <c r="A110" s="21" t="s">
        <v>131</v>
      </c>
      <c r="B110" s="22" t="s">
        <v>132</v>
      </c>
      <c r="C110" s="19"/>
      <c r="D110" s="19">
        <v>1198000</v>
      </c>
      <c r="E110" s="19">
        <v>1370000</v>
      </c>
      <c r="F110" s="19">
        <v>1388919.46</v>
      </c>
      <c r="G110" s="19">
        <f t="shared" si="19"/>
        <v>0.26890833144435977</v>
      </c>
      <c r="H110" s="19">
        <f t="shared" si="20"/>
        <v>1.6393215170323143</v>
      </c>
      <c r="I110" s="34" t="e">
        <f t="shared" si="13"/>
        <v>#DIV/0!</v>
      </c>
      <c r="J110" s="18">
        <f t="shared" si="14"/>
        <v>1388919.46</v>
      </c>
      <c r="K110" s="34">
        <f t="shared" si="15"/>
        <v>115.93651585976627</v>
      </c>
      <c r="L110" s="18">
        <f t="shared" si="16"/>
        <v>190919.45999999996</v>
      </c>
      <c r="M110" s="34">
        <f t="shared" si="17"/>
        <v>101.38098248175183</v>
      </c>
      <c r="N110" s="18">
        <f t="shared" si="18"/>
        <v>18919.459999999963</v>
      </c>
    </row>
    <row r="111" spans="1:14" ht="84" hidden="1" outlineLevel="7">
      <c r="A111" s="1" t="s">
        <v>131</v>
      </c>
      <c r="B111" s="4" t="s">
        <v>132</v>
      </c>
      <c r="C111" s="3"/>
      <c r="D111" s="3">
        <v>1198000</v>
      </c>
      <c r="E111" s="3">
        <v>1370000</v>
      </c>
      <c r="F111" s="3">
        <v>1388919.46</v>
      </c>
      <c r="G111" s="19">
        <f t="shared" si="19"/>
        <v>0.26890833144435977</v>
      </c>
      <c r="H111" s="19">
        <f t="shared" si="20"/>
        <v>1.6393215170323143</v>
      </c>
      <c r="I111" s="34" t="e">
        <f t="shared" si="13"/>
        <v>#DIV/0!</v>
      </c>
      <c r="J111" s="18">
        <f t="shared" si="14"/>
        <v>1388919.46</v>
      </c>
      <c r="K111" s="34">
        <f t="shared" si="15"/>
        <v>115.93651585976627</v>
      </c>
      <c r="L111" s="18">
        <f t="shared" si="16"/>
        <v>190919.45999999996</v>
      </c>
      <c r="M111" s="34">
        <f t="shared" si="17"/>
        <v>101.38098248175183</v>
      </c>
      <c r="N111" s="18">
        <f t="shared" si="18"/>
        <v>18919.459999999963</v>
      </c>
    </row>
    <row r="112" spans="1:14" ht="60" hidden="1" outlineLevel="5">
      <c r="A112" s="21" t="s">
        <v>133</v>
      </c>
      <c r="B112" s="22" t="s">
        <v>134</v>
      </c>
      <c r="C112" s="19"/>
      <c r="D112" s="19">
        <v>0</v>
      </c>
      <c r="E112" s="19">
        <v>0</v>
      </c>
      <c r="F112" s="19">
        <v>11179</v>
      </c>
      <c r="G112" s="19">
        <f t="shared" si="19"/>
        <v>2.1643632505634978E-3</v>
      </c>
      <c r="H112" s="19">
        <f t="shared" si="20"/>
        <v>1.3194411747175205E-2</v>
      </c>
      <c r="I112" s="34" t="e">
        <f t="shared" si="13"/>
        <v>#DIV/0!</v>
      </c>
      <c r="J112" s="18">
        <f t="shared" si="14"/>
        <v>11179</v>
      </c>
      <c r="K112" s="34" t="e">
        <f t="shared" si="15"/>
        <v>#DIV/0!</v>
      </c>
      <c r="L112" s="18">
        <f t="shared" si="16"/>
        <v>11179</v>
      </c>
      <c r="M112" s="34" t="e">
        <f t="shared" si="17"/>
        <v>#DIV/0!</v>
      </c>
      <c r="N112" s="18">
        <f t="shared" si="18"/>
        <v>11179</v>
      </c>
    </row>
    <row r="113" spans="1:14" ht="60" hidden="1" outlineLevel="7">
      <c r="A113" s="1" t="s">
        <v>133</v>
      </c>
      <c r="B113" s="4" t="s">
        <v>134</v>
      </c>
      <c r="C113" s="3"/>
      <c r="D113" s="3">
        <v>0</v>
      </c>
      <c r="E113" s="3">
        <v>0</v>
      </c>
      <c r="F113" s="3">
        <v>11179</v>
      </c>
      <c r="G113" s="19">
        <f t="shared" si="19"/>
        <v>2.1643632505634978E-3</v>
      </c>
      <c r="H113" s="19">
        <f t="shared" si="20"/>
        <v>1.3194411747175205E-2</v>
      </c>
      <c r="I113" s="34" t="e">
        <f t="shared" si="13"/>
        <v>#DIV/0!</v>
      </c>
      <c r="J113" s="18">
        <f t="shared" si="14"/>
        <v>11179</v>
      </c>
      <c r="K113" s="34" t="e">
        <f t="shared" si="15"/>
        <v>#DIV/0!</v>
      </c>
      <c r="L113" s="18">
        <f t="shared" si="16"/>
        <v>11179</v>
      </c>
      <c r="M113" s="34" t="e">
        <f t="shared" si="17"/>
        <v>#DIV/0!</v>
      </c>
      <c r="N113" s="18">
        <f t="shared" si="18"/>
        <v>11179</v>
      </c>
    </row>
    <row r="114" spans="1:14" ht="24" outlineLevel="1" collapsed="1">
      <c r="A114" s="21" t="s">
        <v>135</v>
      </c>
      <c r="B114" s="22" t="s">
        <v>136</v>
      </c>
      <c r="C114" s="19">
        <v>757839.39</v>
      </c>
      <c r="D114" s="19">
        <v>713000</v>
      </c>
      <c r="E114" s="19">
        <v>846000</v>
      </c>
      <c r="F114" s="19">
        <v>862834.14</v>
      </c>
      <c r="G114" s="19">
        <f t="shared" si="19"/>
        <v>0.16705309096945703</v>
      </c>
      <c r="H114" s="19">
        <f t="shared" si="20"/>
        <v>1.0183906353591392</v>
      </c>
      <c r="I114" s="34">
        <f t="shared" si="13"/>
        <v>113.85448571101588</v>
      </c>
      <c r="J114" s="18">
        <f t="shared" si="14"/>
        <v>104994.75</v>
      </c>
      <c r="K114" s="34">
        <f t="shared" si="15"/>
        <v>121.01460589060309</v>
      </c>
      <c r="L114" s="18">
        <f t="shared" si="16"/>
        <v>149834.14000000001</v>
      </c>
      <c r="M114" s="34">
        <f t="shared" si="17"/>
        <v>101.98985106382979</v>
      </c>
      <c r="N114" s="18">
        <f t="shared" si="18"/>
        <v>16834.140000000014</v>
      </c>
    </row>
    <row r="115" spans="1:14" ht="36" hidden="1" outlineLevel="2">
      <c r="A115" s="21" t="s">
        <v>137</v>
      </c>
      <c r="B115" s="22" t="s">
        <v>138</v>
      </c>
      <c r="C115" s="19"/>
      <c r="D115" s="19">
        <v>713000</v>
      </c>
      <c r="E115" s="19">
        <v>846000</v>
      </c>
      <c r="F115" s="19">
        <v>862834.14</v>
      </c>
      <c r="G115" s="19">
        <f t="shared" si="19"/>
        <v>0.16705309096945703</v>
      </c>
      <c r="H115" s="19">
        <f t="shared" si="20"/>
        <v>1.0183906353591392</v>
      </c>
      <c r="I115" s="34" t="e">
        <f t="shared" si="13"/>
        <v>#DIV/0!</v>
      </c>
      <c r="J115" s="18">
        <f t="shared" si="14"/>
        <v>862834.14</v>
      </c>
      <c r="K115" s="34">
        <f t="shared" si="15"/>
        <v>121.01460589060309</v>
      </c>
      <c r="L115" s="18">
        <f t="shared" si="16"/>
        <v>149834.14000000001</v>
      </c>
      <c r="M115" s="34">
        <f t="shared" si="17"/>
        <v>101.98985106382979</v>
      </c>
      <c r="N115" s="18">
        <f t="shared" si="18"/>
        <v>16834.140000000014</v>
      </c>
    </row>
    <row r="116" spans="1:14" ht="60" hidden="1" outlineLevel="3">
      <c r="A116" s="21" t="s">
        <v>139</v>
      </c>
      <c r="B116" s="22" t="s">
        <v>140</v>
      </c>
      <c r="C116" s="19"/>
      <c r="D116" s="19">
        <v>713000</v>
      </c>
      <c r="E116" s="19">
        <v>846000</v>
      </c>
      <c r="F116" s="19">
        <v>862834.14</v>
      </c>
      <c r="G116" s="19">
        <f t="shared" si="19"/>
        <v>0.16705309096945703</v>
      </c>
      <c r="H116" s="19">
        <f t="shared" si="20"/>
        <v>1.0183906353591392</v>
      </c>
      <c r="I116" s="34" t="e">
        <f t="shared" si="13"/>
        <v>#DIV/0!</v>
      </c>
      <c r="J116" s="18">
        <f t="shared" si="14"/>
        <v>862834.14</v>
      </c>
      <c r="K116" s="34">
        <f t="shared" si="15"/>
        <v>121.01460589060309</v>
      </c>
      <c r="L116" s="18">
        <f t="shared" si="16"/>
        <v>149834.14000000001</v>
      </c>
      <c r="M116" s="34">
        <f t="shared" si="17"/>
        <v>101.98985106382979</v>
      </c>
      <c r="N116" s="18">
        <f t="shared" si="18"/>
        <v>16834.140000000014</v>
      </c>
    </row>
    <row r="117" spans="1:14" ht="96" hidden="1" outlineLevel="4">
      <c r="A117" s="21" t="s">
        <v>141</v>
      </c>
      <c r="B117" s="23" t="s">
        <v>142</v>
      </c>
      <c r="C117" s="19"/>
      <c r="D117" s="19">
        <v>713000</v>
      </c>
      <c r="E117" s="19">
        <v>0</v>
      </c>
      <c r="F117" s="19">
        <v>0</v>
      </c>
      <c r="G117" s="19">
        <f t="shared" si="19"/>
        <v>0</v>
      </c>
      <c r="H117" s="19">
        <f t="shared" si="20"/>
        <v>0</v>
      </c>
      <c r="I117" s="34" t="e">
        <f t="shared" si="13"/>
        <v>#DIV/0!</v>
      </c>
      <c r="J117" s="18">
        <f t="shared" si="14"/>
        <v>0</v>
      </c>
      <c r="K117" s="34">
        <f t="shared" si="15"/>
        <v>0</v>
      </c>
      <c r="L117" s="18">
        <f t="shared" si="16"/>
        <v>-713000</v>
      </c>
      <c r="M117" s="34" t="e">
        <f t="shared" si="17"/>
        <v>#DIV/0!</v>
      </c>
      <c r="N117" s="18">
        <f t="shared" si="18"/>
        <v>0</v>
      </c>
    </row>
    <row r="118" spans="1:14" ht="96" hidden="1" outlineLevel="7">
      <c r="A118" s="1" t="s">
        <v>141</v>
      </c>
      <c r="B118" s="2" t="s">
        <v>142</v>
      </c>
      <c r="C118" s="3"/>
      <c r="D118" s="3">
        <v>713000</v>
      </c>
      <c r="E118" s="3">
        <v>0</v>
      </c>
      <c r="F118" s="3">
        <v>0</v>
      </c>
      <c r="G118" s="19">
        <f t="shared" si="19"/>
        <v>0</v>
      </c>
      <c r="H118" s="19">
        <f t="shared" si="20"/>
        <v>0</v>
      </c>
      <c r="I118" s="34" t="e">
        <f t="shared" si="13"/>
        <v>#DIV/0!</v>
      </c>
      <c r="J118" s="18">
        <f t="shared" si="14"/>
        <v>0</v>
      </c>
      <c r="K118" s="34">
        <f t="shared" si="15"/>
        <v>0</v>
      </c>
      <c r="L118" s="18">
        <f t="shared" si="16"/>
        <v>-713000</v>
      </c>
      <c r="M118" s="34" t="e">
        <f t="shared" si="17"/>
        <v>#DIV/0!</v>
      </c>
      <c r="N118" s="18">
        <f t="shared" si="18"/>
        <v>0</v>
      </c>
    </row>
    <row r="119" spans="1:14" ht="84" hidden="1" outlineLevel="4">
      <c r="A119" s="21" t="s">
        <v>143</v>
      </c>
      <c r="B119" s="22" t="s">
        <v>144</v>
      </c>
      <c r="C119" s="19"/>
      <c r="D119" s="19">
        <v>0</v>
      </c>
      <c r="E119" s="19">
        <v>775000</v>
      </c>
      <c r="F119" s="19">
        <v>788212.41</v>
      </c>
      <c r="G119" s="19">
        <f t="shared" si="19"/>
        <v>0.15260559744539659</v>
      </c>
      <c r="H119" s="19">
        <f t="shared" si="20"/>
        <v>0.93031568850284274</v>
      </c>
      <c r="I119" s="34" t="e">
        <f t="shared" si="13"/>
        <v>#DIV/0!</v>
      </c>
      <c r="J119" s="18">
        <f t="shared" si="14"/>
        <v>788212.41</v>
      </c>
      <c r="K119" s="34" t="e">
        <f t="shared" si="15"/>
        <v>#DIV/0!</v>
      </c>
      <c r="L119" s="18">
        <f t="shared" si="16"/>
        <v>788212.41</v>
      </c>
      <c r="M119" s="34">
        <f t="shared" si="17"/>
        <v>101.7048270967742</v>
      </c>
      <c r="N119" s="18">
        <f t="shared" si="18"/>
        <v>13212.410000000033</v>
      </c>
    </row>
    <row r="120" spans="1:14" ht="84" hidden="1" outlineLevel="7">
      <c r="A120" s="1" t="s">
        <v>143</v>
      </c>
      <c r="B120" s="4" t="s">
        <v>144</v>
      </c>
      <c r="C120" s="3"/>
      <c r="D120" s="3">
        <v>0</v>
      </c>
      <c r="E120" s="3">
        <v>775000</v>
      </c>
      <c r="F120" s="3">
        <v>788212.41</v>
      </c>
      <c r="G120" s="19">
        <f t="shared" si="19"/>
        <v>0.15260559744539659</v>
      </c>
      <c r="H120" s="19">
        <f t="shared" si="20"/>
        <v>0.93031568850284274</v>
      </c>
      <c r="I120" s="34" t="e">
        <f t="shared" si="13"/>
        <v>#DIV/0!</v>
      </c>
      <c r="J120" s="18">
        <f t="shared" si="14"/>
        <v>788212.41</v>
      </c>
      <c r="K120" s="34" t="e">
        <f t="shared" si="15"/>
        <v>#DIV/0!</v>
      </c>
      <c r="L120" s="18">
        <f t="shared" si="16"/>
        <v>788212.41</v>
      </c>
      <c r="M120" s="34">
        <f t="shared" si="17"/>
        <v>101.7048270967742</v>
      </c>
      <c r="N120" s="18">
        <f t="shared" si="18"/>
        <v>13212.410000000033</v>
      </c>
    </row>
    <row r="121" spans="1:14" ht="108" hidden="1" outlineLevel="4">
      <c r="A121" s="21" t="s">
        <v>145</v>
      </c>
      <c r="B121" s="23" t="s">
        <v>146</v>
      </c>
      <c r="C121" s="19"/>
      <c r="D121" s="19">
        <v>0</v>
      </c>
      <c r="E121" s="19">
        <v>71000</v>
      </c>
      <c r="F121" s="19">
        <v>74621.73</v>
      </c>
      <c r="G121" s="19">
        <f t="shared" si="19"/>
        <v>1.444749352406044E-2</v>
      </c>
      <c r="H121" s="19">
        <f t="shared" si="20"/>
        <v>8.8074946856296299E-2</v>
      </c>
      <c r="I121" s="34" t="e">
        <f t="shared" si="13"/>
        <v>#DIV/0!</v>
      </c>
      <c r="J121" s="18">
        <f t="shared" si="14"/>
        <v>74621.73</v>
      </c>
      <c r="K121" s="34" t="e">
        <f t="shared" si="15"/>
        <v>#DIV/0!</v>
      </c>
      <c r="L121" s="18">
        <f t="shared" si="16"/>
        <v>74621.73</v>
      </c>
      <c r="M121" s="34">
        <f t="shared" si="17"/>
        <v>105.10102816901407</v>
      </c>
      <c r="N121" s="18">
        <f t="shared" si="18"/>
        <v>3621.7299999999959</v>
      </c>
    </row>
    <row r="122" spans="1:14" ht="108" hidden="1" outlineLevel="7">
      <c r="A122" s="1" t="s">
        <v>145</v>
      </c>
      <c r="B122" s="2" t="s">
        <v>146</v>
      </c>
      <c r="C122" s="3"/>
      <c r="D122" s="3">
        <v>0</v>
      </c>
      <c r="E122" s="3">
        <v>71000</v>
      </c>
      <c r="F122" s="3">
        <v>74621.73</v>
      </c>
      <c r="G122" s="19">
        <f t="shared" si="19"/>
        <v>1.444749352406044E-2</v>
      </c>
      <c r="H122" s="19">
        <f t="shared" si="20"/>
        <v>8.8074946856296299E-2</v>
      </c>
      <c r="I122" s="34" t="e">
        <f t="shared" si="13"/>
        <v>#DIV/0!</v>
      </c>
      <c r="J122" s="18">
        <f t="shared" si="14"/>
        <v>74621.73</v>
      </c>
      <c r="K122" s="34" t="e">
        <f t="shared" si="15"/>
        <v>#DIV/0!</v>
      </c>
      <c r="L122" s="18">
        <f t="shared" si="16"/>
        <v>74621.73</v>
      </c>
      <c r="M122" s="34">
        <f t="shared" si="17"/>
        <v>105.10102816901407</v>
      </c>
      <c r="N122" s="18">
        <f t="shared" si="18"/>
        <v>3621.7299999999959</v>
      </c>
    </row>
    <row r="123" spans="1:14" outlineLevel="7">
      <c r="A123" s="5"/>
      <c r="B123" s="24" t="s">
        <v>514</v>
      </c>
      <c r="C123" s="25">
        <f>C124+C150+C162+C174+C190+C300</f>
        <v>30286182.41</v>
      </c>
      <c r="D123" s="25">
        <f t="shared" ref="D123:F123" si="24">D124+D150+D162+D174+D190+D300</f>
        <v>33393919.09</v>
      </c>
      <c r="E123" s="25">
        <f t="shared" si="24"/>
        <v>36716210.240000002</v>
      </c>
      <c r="F123" s="25">
        <f t="shared" si="24"/>
        <v>37141455.600000001</v>
      </c>
      <c r="G123" s="19">
        <f t="shared" si="19"/>
        <v>7.1909474526411863</v>
      </c>
      <c r="H123" s="19">
        <f t="shared" si="20"/>
        <v>43.837521967602314</v>
      </c>
      <c r="I123" s="34">
        <f t="shared" si="13"/>
        <v>122.63498613723102</v>
      </c>
      <c r="J123" s="18">
        <f t="shared" si="14"/>
        <v>6855273.1900000013</v>
      </c>
      <c r="K123" s="34">
        <f t="shared" si="15"/>
        <v>111.2222123432114</v>
      </c>
      <c r="L123" s="18">
        <f t="shared" si="16"/>
        <v>3747536.5100000016</v>
      </c>
      <c r="M123" s="34">
        <f t="shared" si="17"/>
        <v>101.15819513294082</v>
      </c>
      <c r="N123" s="18">
        <f t="shared" si="18"/>
        <v>425245.3599999994</v>
      </c>
    </row>
    <row r="124" spans="1:14" ht="60" outlineLevel="1">
      <c r="A124" s="21" t="s">
        <v>147</v>
      </c>
      <c r="B124" s="22" t="s">
        <v>148</v>
      </c>
      <c r="C124" s="19">
        <f>C125+C138+C142+C146</f>
        <v>22389784.740000002</v>
      </c>
      <c r="D124" s="19">
        <f t="shared" ref="D124:F124" si="25">D125+D138+D142+D146</f>
        <v>20329100</v>
      </c>
      <c r="E124" s="19">
        <f t="shared" si="25"/>
        <v>23020350</v>
      </c>
      <c r="F124" s="19">
        <f t="shared" si="25"/>
        <v>23255150.059999999</v>
      </c>
      <c r="G124" s="19">
        <f t="shared" si="19"/>
        <v>4.5024234883445313</v>
      </c>
      <c r="H124" s="19">
        <f t="shared" si="20"/>
        <v>27.447716712942675</v>
      </c>
      <c r="I124" s="34">
        <f t="shared" si="13"/>
        <v>103.86500062438742</v>
      </c>
      <c r="J124" s="18">
        <f t="shared" si="14"/>
        <v>865365.31999999657</v>
      </c>
      <c r="K124" s="34">
        <f t="shared" si="15"/>
        <v>114.39340679124999</v>
      </c>
      <c r="L124" s="18">
        <f t="shared" si="16"/>
        <v>2926050.0599999987</v>
      </c>
      <c r="M124" s="34">
        <f t="shared" si="17"/>
        <v>101.01996737669062</v>
      </c>
      <c r="N124" s="18">
        <f t="shared" si="18"/>
        <v>234800.05999999866</v>
      </c>
    </row>
    <row r="125" spans="1:14" ht="108" outlineLevel="2">
      <c r="A125" s="21" t="s">
        <v>149</v>
      </c>
      <c r="B125" s="23" t="s">
        <v>150</v>
      </c>
      <c r="C125" s="19">
        <f>C126+C129+C132+C135</f>
        <v>22191102.740000002</v>
      </c>
      <c r="D125" s="19">
        <f t="shared" ref="D125:F125" si="26">D126+D129+D132+D135</f>
        <v>19980600</v>
      </c>
      <c r="E125" s="19">
        <f t="shared" si="26"/>
        <v>20722700</v>
      </c>
      <c r="F125" s="19">
        <f t="shared" si="26"/>
        <v>20949201.199999999</v>
      </c>
      <c r="G125" s="19">
        <f t="shared" si="19"/>
        <v>4.055969335892363</v>
      </c>
      <c r="H125" s="19">
        <f t="shared" si="20"/>
        <v>24.726038680312808</v>
      </c>
      <c r="I125" s="34">
        <f t="shared" si="13"/>
        <v>94.40360601025273</v>
      </c>
      <c r="J125" s="18">
        <f t="shared" si="14"/>
        <v>-1241901.5400000028</v>
      </c>
      <c r="K125" s="34">
        <f t="shared" si="15"/>
        <v>104.84770827702872</v>
      </c>
      <c r="L125" s="18">
        <f t="shared" si="16"/>
        <v>968601.19999999925</v>
      </c>
      <c r="M125" s="34">
        <f t="shared" si="17"/>
        <v>101.09301008073272</v>
      </c>
      <c r="N125" s="18">
        <f t="shared" si="18"/>
        <v>226501.19999999925</v>
      </c>
    </row>
    <row r="126" spans="1:14" ht="84" outlineLevel="3" collapsed="1">
      <c r="A126" s="21" t="s">
        <v>151</v>
      </c>
      <c r="B126" s="22" t="s">
        <v>152</v>
      </c>
      <c r="C126" s="19">
        <v>20968355.510000002</v>
      </c>
      <c r="D126" s="19">
        <v>18960800</v>
      </c>
      <c r="E126" s="19">
        <v>19791400</v>
      </c>
      <c r="F126" s="19">
        <v>20067951.219999999</v>
      </c>
      <c r="G126" s="19">
        <f t="shared" si="19"/>
        <v>3.8853507589828169</v>
      </c>
      <c r="H126" s="19">
        <f t="shared" si="20"/>
        <v>23.685912095796311</v>
      </c>
      <c r="I126" s="34">
        <f t="shared" si="13"/>
        <v>95.705889813006124</v>
      </c>
      <c r="J126" s="18">
        <f t="shared" si="14"/>
        <v>-900404.29000000283</v>
      </c>
      <c r="K126" s="34">
        <f t="shared" si="15"/>
        <v>105.83915879076831</v>
      </c>
      <c r="L126" s="18">
        <f t="shared" si="16"/>
        <v>1107151.2199999988</v>
      </c>
      <c r="M126" s="34">
        <f t="shared" si="17"/>
        <v>101.397330254555</v>
      </c>
      <c r="N126" s="18">
        <f t="shared" si="18"/>
        <v>276551.21999999881</v>
      </c>
    </row>
    <row r="127" spans="1:14" ht="108" hidden="1" outlineLevel="4">
      <c r="A127" s="21" t="s">
        <v>153</v>
      </c>
      <c r="B127" s="23" t="s">
        <v>154</v>
      </c>
      <c r="C127" s="19"/>
      <c r="D127" s="19">
        <v>18960800</v>
      </c>
      <c r="E127" s="19">
        <v>19791400</v>
      </c>
      <c r="F127" s="19">
        <v>20067951.219999999</v>
      </c>
      <c r="G127" s="19">
        <f t="shared" si="19"/>
        <v>3.8853507589828169</v>
      </c>
      <c r="H127" s="19">
        <f t="shared" si="20"/>
        <v>23.685912095796311</v>
      </c>
      <c r="I127" s="34" t="e">
        <f t="shared" si="13"/>
        <v>#DIV/0!</v>
      </c>
      <c r="J127" s="18">
        <f t="shared" si="14"/>
        <v>20067951.219999999</v>
      </c>
      <c r="K127" s="34">
        <f t="shared" si="15"/>
        <v>105.83915879076831</v>
      </c>
      <c r="L127" s="18">
        <f t="shared" si="16"/>
        <v>1107151.2199999988</v>
      </c>
      <c r="M127" s="34">
        <f t="shared" si="17"/>
        <v>101.397330254555</v>
      </c>
      <c r="N127" s="18">
        <f t="shared" si="18"/>
        <v>276551.21999999881</v>
      </c>
    </row>
    <row r="128" spans="1:14" ht="108" hidden="1" outlineLevel="7">
      <c r="A128" s="1" t="s">
        <v>153</v>
      </c>
      <c r="B128" s="2" t="s">
        <v>154</v>
      </c>
      <c r="C128" s="3"/>
      <c r="D128" s="3">
        <v>18960800</v>
      </c>
      <c r="E128" s="3">
        <v>19791400</v>
      </c>
      <c r="F128" s="3">
        <v>20067951.219999999</v>
      </c>
      <c r="G128" s="19">
        <f t="shared" si="19"/>
        <v>3.8853507589828169</v>
      </c>
      <c r="H128" s="19">
        <f t="shared" si="20"/>
        <v>23.685912095796311</v>
      </c>
      <c r="I128" s="34" t="e">
        <f t="shared" si="13"/>
        <v>#DIV/0!</v>
      </c>
      <c r="J128" s="18">
        <f t="shared" si="14"/>
        <v>20067951.219999999</v>
      </c>
      <c r="K128" s="34">
        <f t="shared" si="15"/>
        <v>105.83915879076831</v>
      </c>
      <c r="L128" s="18">
        <f t="shared" si="16"/>
        <v>1107151.2199999988</v>
      </c>
      <c r="M128" s="34">
        <f t="shared" si="17"/>
        <v>101.397330254555</v>
      </c>
      <c r="N128" s="18">
        <f t="shared" si="18"/>
        <v>276551.21999999881</v>
      </c>
    </row>
    <row r="129" spans="1:14" ht="96" outlineLevel="3" collapsed="1">
      <c r="A129" s="21" t="s">
        <v>155</v>
      </c>
      <c r="B129" s="23" t="s">
        <v>156</v>
      </c>
      <c r="C129" s="19">
        <v>759982.3</v>
      </c>
      <c r="D129" s="19">
        <v>88000</v>
      </c>
      <c r="E129" s="19">
        <v>88000</v>
      </c>
      <c r="F129" s="19">
        <v>71483.41</v>
      </c>
      <c r="G129" s="19">
        <f t="shared" si="19"/>
        <v>1.3839884214058792E-2</v>
      </c>
      <c r="H129" s="19">
        <f t="shared" si="20"/>
        <v>8.4370833225882597E-2</v>
      </c>
      <c r="I129" s="34">
        <f t="shared" si="13"/>
        <v>9.4059309012854637</v>
      </c>
      <c r="J129" s="18">
        <f t="shared" si="14"/>
        <v>-688498.89</v>
      </c>
      <c r="K129" s="34">
        <f t="shared" si="15"/>
        <v>81.231147727272742</v>
      </c>
      <c r="L129" s="18">
        <f t="shared" si="16"/>
        <v>-16516.589999999997</v>
      </c>
      <c r="M129" s="34">
        <f t="shared" si="17"/>
        <v>81.231147727272742</v>
      </c>
      <c r="N129" s="18">
        <f t="shared" si="18"/>
        <v>-16516.589999999997</v>
      </c>
    </row>
    <row r="130" spans="1:14" ht="96" hidden="1" outlineLevel="4">
      <c r="A130" s="21" t="s">
        <v>157</v>
      </c>
      <c r="B130" s="22" t="s">
        <v>158</v>
      </c>
      <c r="C130" s="19"/>
      <c r="D130" s="19">
        <v>88000</v>
      </c>
      <c r="E130" s="19">
        <v>88000</v>
      </c>
      <c r="F130" s="19">
        <v>71483.41</v>
      </c>
      <c r="G130" s="19">
        <f t="shared" si="19"/>
        <v>1.3839884214058792E-2</v>
      </c>
      <c r="H130" s="19">
        <f t="shared" si="20"/>
        <v>8.4370833225882597E-2</v>
      </c>
      <c r="I130" s="34" t="e">
        <f t="shared" si="13"/>
        <v>#DIV/0!</v>
      </c>
      <c r="J130" s="18">
        <f t="shared" si="14"/>
        <v>71483.41</v>
      </c>
      <c r="K130" s="34">
        <f t="shared" si="15"/>
        <v>81.231147727272742</v>
      </c>
      <c r="L130" s="18">
        <f t="shared" si="16"/>
        <v>-16516.589999999997</v>
      </c>
      <c r="M130" s="34">
        <f t="shared" si="17"/>
        <v>81.231147727272742</v>
      </c>
      <c r="N130" s="18">
        <f t="shared" si="18"/>
        <v>-16516.589999999997</v>
      </c>
    </row>
    <row r="131" spans="1:14" ht="96" hidden="1" outlineLevel="7">
      <c r="A131" s="1" t="s">
        <v>157</v>
      </c>
      <c r="B131" s="4" t="s">
        <v>158</v>
      </c>
      <c r="C131" s="3"/>
      <c r="D131" s="3">
        <v>88000</v>
      </c>
      <c r="E131" s="3">
        <v>88000</v>
      </c>
      <c r="F131" s="3">
        <v>71483.41</v>
      </c>
      <c r="G131" s="19">
        <f t="shared" si="19"/>
        <v>1.3839884214058792E-2</v>
      </c>
      <c r="H131" s="19">
        <f t="shared" si="20"/>
        <v>8.4370833225882597E-2</v>
      </c>
      <c r="I131" s="34" t="e">
        <f t="shared" si="13"/>
        <v>#DIV/0!</v>
      </c>
      <c r="J131" s="18">
        <f t="shared" si="14"/>
        <v>71483.41</v>
      </c>
      <c r="K131" s="34">
        <f t="shared" si="15"/>
        <v>81.231147727272742</v>
      </c>
      <c r="L131" s="18">
        <f t="shared" si="16"/>
        <v>-16516.589999999997</v>
      </c>
      <c r="M131" s="34">
        <f t="shared" si="17"/>
        <v>81.231147727272742</v>
      </c>
      <c r="N131" s="18">
        <f t="shared" si="18"/>
        <v>-16516.589999999997</v>
      </c>
    </row>
    <row r="132" spans="1:14" ht="108" outlineLevel="3" collapsed="1">
      <c r="A132" s="21" t="s">
        <v>159</v>
      </c>
      <c r="B132" s="23" t="s">
        <v>160</v>
      </c>
      <c r="C132" s="19">
        <v>82230.12</v>
      </c>
      <c r="D132" s="19">
        <v>148500</v>
      </c>
      <c r="E132" s="19">
        <v>100000</v>
      </c>
      <c r="F132" s="19">
        <v>90469.6</v>
      </c>
      <c r="G132" s="19">
        <f t="shared" si="19"/>
        <v>1.7515795467678629E-2</v>
      </c>
      <c r="H132" s="19">
        <f t="shared" si="20"/>
        <v>0.1067799582254443</v>
      </c>
      <c r="I132" s="34">
        <f t="shared" si="13"/>
        <v>110.02002672500053</v>
      </c>
      <c r="J132" s="18">
        <f t="shared" si="14"/>
        <v>8239.4800000000105</v>
      </c>
      <c r="K132" s="34">
        <f t="shared" si="15"/>
        <v>60.922289562289563</v>
      </c>
      <c r="L132" s="18">
        <f t="shared" si="16"/>
        <v>-58030.399999999994</v>
      </c>
      <c r="M132" s="34">
        <f t="shared" si="17"/>
        <v>90.4696</v>
      </c>
      <c r="N132" s="18">
        <f t="shared" si="18"/>
        <v>-9530.3999999999942</v>
      </c>
    </row>
    <row r="133" spans="1:14" ht="84" hidden="1" outlineLevel="4">
      <c r="A133" s="21" t="s">
        <v>161</v>
      </c>
      <c r="B133" s="22" t="s">
        <v>162</v>
      </c>
      <c r="C133" s="19"/>
      <c r="D133" s="19">
        <v>148500</v>
      </c>
      <c r="E133" s="19">
        <v>100000</v>
      </c>
      <c r="F133" s="19">
        <v>90469.6</v>
      </c>
      <c r="G133" s="19">
        <f t="shared" si="19"/>
        <v>1.7515795467678629E-2</v>
      </c>
      <c r="H133" s="19">
        <f t="shared" si="20"/>
        <v>0.1067799582254443</v>
      </c>
      <c r="I133" s="34" t="e">
        <f t="shared" si="13"/>
        <v>#DIV/0!</v>
      </c>
      <c r="J133" s="18">
        <f t="shared" si="14"/>
        <v>90469.6</v>
      </c>
      <c r="K133" s="34">
        <f t="shared" si="15"/>
        <v>60.922289562289563</v>
      </c>
      <c r="L133" s="18">
        <f t="shared" si="16"/>
        <v>-58030.399999999994</v>
      </c>
      <c r="M133" s="34">
        <f t="shared" si="17"/>
        <v>90.4696</v>
      </c>
      <c r="N133" s="18">
        <f t="shared" si="18"/>
        <v>-9530.3999999999942</v>
      </c>
    </row>
    <row r="134" spans="1:14" ht="84" hidden="1" outlineLevel="7">
      <c r="A134" s="1" t="s">
        <v>161</v>
      </c>
      <c r="B134" s="4" t="s">
        <v>162</v>
      </c>
      <c r="C134" s="3"/>
      <c r="D134" s="3">
        <v>148500</v>
      </c>
      <c r="E134" s="3">
        <v>100000</v>
      </c>
      <c r="F134" s="3">
        <v>90469.6</v>
      </c>
      <c r="G134" s="19">
        <f t="shared" si="19"/>
        <v>1.7515795467678629E-2</v>
      </c>
      <c r="H134" s="19">
        <f t="shared" si="20"/>
        <v>0.1067799582254443</v>
      </c>
      <c r="I134" s="34" t="e">
        <f t="shared" si="13"/>
        <v>#DIV/0!</v>
      </c>
      <c r="J134" s="18">
        <f t="shared" si="14"/>
        <v>90469.6</v>
      </c>
      <c r="K134" s="34">
        <f t="shared" si="15"/>
        <v>60.922289562289563</v>
      </c>
      <c r="L134" s="18">
        <f t="shared" si="16"/>
        <v>-58030.399999999994</v>
      </c>
      <c r="M134" s="34">
        <f t="shared" si="17"/>
        <v>90.4696</v>
      </c>
      <c r="N134" s="18">
        <f t="shared" si="18"/>
        <v>-9530.3999999999942</v>
      </c>
    </row>
    <row r="135" spans="1:14" ht="48" outlineLevel="3" collapsed="1">
      <c r="A135" s="21" t="s">
        <v>163</v>
      </c>
      <c r="B135" s="22" t="s">
        <v>164</v>
      </c>
      <c r="C135" s="19">
        <v>380534.81</v>
      </c>
      <c r="D135" s="19">
        <v>783300</v>
      </c>
      <c r="E135" s="19">
        <v>743300</v>
      </c>
      <c r="F135" s="19">
        <v>719296.97</v>
      </c>
      <c r="G135" s="19">
        <f t="shared" si="19"/>
        <v>0.1392628972278088</v>
      </c>
      <c r="H135" s="19">
        <f t="shared" si="20"/>
        <v>0.84897579306516957</v>
      </c>
      <c r="I135" s="34">
        <f t="shared" si="13"/>
        <v>189.02264683748641</v>
      </c>
      <c r="J135" s="18">
        <f t="shared" si="14"/>
        <v>338762.16</v>
      </c>
      <c r="K135" s="34">
        <f t="shared" si="15"/>
        <v>91.829052725647898</v>
      </c>
      <c r="L135" s="18">
        <f t="shared" si="16"/>
        <v>-64003.030000000028</v>
      </c>
      <c r="M135" s="34">
        <f t="shared" si="17"/>
        <v>96.770748015606074</v>
      </c>
      <c r="N135" s="18">
        <f t="shared" si="18"/>
        <v>-24003.030000000028</v>
      </c>
    </row>
    <row r="136" spans="1:14" ht="48" hidden="1" outlineLevel="4">
      <c r="A136" s="21" t="s">
        <v>165</v>
      </c>
      <c r="B136" s="22" t="s">
        <v>166</v>
      </c>
      <c r="C136" s="19"/>
      <c r="D136" s="19">
        <v>783300</v>
      </c>
      <c r="E136" s="19">
        <v>743300</v>
      </c>
      <c r="F136" s="19">
        <v>719296.97</v>
      </c>
      <c r="G136" s="19">
        <f t="shared" si="19"/>
        <v>0.1392628972278088</v>
      </c>
      <c r="H136" s="19">
        <f t="shared" si="20"/>
        <v>0.84897579306516957</v>
      </c>
      <c r="I136" s="34" t="e">
        <f t="shared" si="13"/>
        <v>#DIV/0!</v>
      </c>
      <c r="J136" s="18">
        <f t="shared" si="14"/>
        <v>719296.97</v>
      </c>
      <c r="K136" s="34">
        <f t="shared" si="15"/>
        <v>91.829052725647898</v>
      </c>
      <c r="L136" s="18">
        <f t="shared" si="16"/>
        <v>-64003.030000000028</v>
      </c>
      <c r="M136" s="34">
        <f t="shared" si="17"/>
        <v>96.770748015606074</v>
      </c>
      <c r="N136" s="18">
        <f t="shared" si="18"/>
        <v>-24003.030000000028</v>
      </c>
    </row>
    <row r="137" spans="1:14" ht="48" hidden="1" outlineLevel="7">
      <c r="A137" s="1" t="s">
        <v>165</v>
      </c>
      <c r="B137" s="4" t="s">
        <v>166</v>
      </c>
      <c r="C137" s="3"/>
      <c r="D137" s="3">
        <v>783300</v>
      </c>
      <c r="E137" s="3">
        <v>743300</v>
      </c>
      <c r="F137" s="3">
        <v>719296.97</v>
      </c>
      <c r="G137" s="19">
        <f t="shared" si="19"/>
        <v>0.1392628972278088</v>
      </c>
      <c r="H137" s="19">
        <f t="shared" si="20"/>
        <v>0.84897579306516957</v>
      </c>
      <c r="I137" s="34" t="e">
        <f t="shared" si="13"/>
        <v>#DIV/0!</v>
      </c>
      <c r="J137" s="18">
        <f t="shared" si="14"/>
        <v>719296.97</v>
      </c>
      <c r="K137" s="34">
        <f t="shared" si="15"/>
        <v>91.829052725647898</v>
      </c>
      <c r="L137" s="18">
        <f t="shared" si="16"/>
        <v>-64003.030000000028</v>
      </c>
      <c r="M137" s="34">
        <f t="shared" si="17"/>
        <v>96.770748015606074</v>
      </c>
      <c r="N137" s="18">
        <f t="shared" si="18"/>
        <v>-24003.030000000028</v>
      </c>
    </row>
    <row r="138" spans="1:14" ht="60" outlineLevel="2" collapsed="1">
      <c r="A138" s="21" t="s">
        <v>167</v>
      </c>
      <c r="B138" s="22" t="s">
        <v>168</v>
      </c>
      <c r="C138" s="19">
        <v>0</v>
      </c>
      <c r="D138" s="19">
        <v>0</v>
      </c>
      <c r="E138" s="19">
        <v>1933400</v>
      </c>
      <c r="F138" s="19">
        <v>1933427.39</v>
      </c>
      <c r="G138" s="19">
        <f t="shared" si="19"/>
        <v>0.37433036859727159</v>
      </c>
      <c r="H138" s="19">
        <f t="shared" si="20"/>
        <v>2.2819963383957682</v>
      </c>
      <c r="I138" s="34">
        <v>0</v>
      </c>
      <c r="J138" s="18">
        <f t="shared" si="14"/>
        <v>1933427.39</v>
      </c>
      <c r="K138" s="34">
        <v>0</v>
      </c>
      <c r="L138" s="18">
        <f t="shared" si="16"/>
        <v>1933427.39</v>
      </c>
      <c r="M138" s="34">
        <f t="shared" si="17"/>
        <v>100.00141667528706</v>
      </c>
      <c r="N138" s="18">
        <f t="shared" si="18"/>
        <v>27.389999999897555</v>
      </c>
    </row>
    <row r="139" spans="1:14" ht="60" hidden="1" outlineLevel="3">
      <c r="A139" s="21" t="s">
        <v>169</v>
      </c>
      <c r="B139" s="22" t="s">
        <v>170</v>
      </c>
      <c r="C139" s="19"/>
      <c r="D139" s="19">
        <v>0</v>
      </c>
      <c r="E139" s="19">
        <v>1933400</v>
      </c>
      <c r="F139" s="19">
        <v>1933427.39</v>
      </c>
      <c r="G139" s="19">
        <f t="shared" si="19"/>
        <v>0.37433036859727159</v>
      </c>
      <c r="H139" s="19">
        <f t="shared" si="20"/>
        <v>2.2819963383957682</v>
      </c>
      <c r="I139" s="34" t="e">
        <f t="shared" si="13"/>
        <v>#DIV/0!</v>
      </c>
      <c r="J139" s="18">
        <f t="shared" si="14"/>
        <v>1933427.39</v>
      </c>
      <c r="K139" s="34" t="e">
        <f t="shared" si="15"/>
        <v>#DIV/0!</v>
      </c>
      <c r="L139" s="18">
        <f t="shared" si="16"/>
        <v>1933427.39</v>
      </c>
      <c r="M139" s="34">
        <f t="shared" si="17"/>
        <v>100.00141667528706</v>
      </c>
      <c r="N139" s="18">
        <f t="shared" si="18"/>
        <v>27.389999999897555</v>
      </c>
    </row>
    <row r="140" spans="1:14" ht="132" hidden="1" outlineLevel="4">
      <c r="A140" s="21" t="s">
        <v>171</v>
      </c>
      <c r="B140" s="23" t="s">
        <v>172</v>
      </c>
      <c r="C140" s="19"/>
      <c r="D140" s="19">
        <v>0</v>
      </c>
      <c r="E140" s="19">
        <v>1933400</v>
      </c>
      <c r="F140" s="19">
        <v>1933427.39</v>
      </c>
      <c r="G140" s="19">
        <f t="shared" si="19"/>
        <v>0.37433036859727159</v>
      </c>
      <c r="H140" s="19">
        <f t="shared" si="20"/>
        <v>2.2819963383957682</v>
      </c>
      <c r="I140" s="34" t="e">
        <f t="shared" ref="I140:I203" si="27">F140/C140*100</f>
        <v>#DIV/0!</v>
      </c>
      <c r="J140" s="18">
        <f t="shared" ref="J140:J203" si="28">F140-C140</f>
        <v>1933427.39</v>
      </c>
      <c r="K140" s="34" t="e">
        <f t="shared" ref="K140:K203" si="29">F140/D140*100</f>
        <v>#DIV/0!</v>
      </c>
      <c r="L140" s="18">
        <f t="shared" ref="L140:L203" si="30">F140-D140</f>
        <v>1933427.39</v>
      </c>
      <c r="M140" s="34">
        <f t="shared" ref="M140:M203" si="31">F140/E140*100</f>
        <v>100.00141667528706</v>
      </c>
      <c r="N140" s="18">
        <f t="shared" ref="N140:N203" si="32">F140-E140</f>
        <v>27.389999999897555</v>
      </c>
    </row>
    <row r="141" spans="1:14" ht="132" hidden="1" outlineLevel="7">
      <c r="A141" s="1" t="s">
        <v>171</v>
      </c>
      <c r="B141" s="2" t="s">
        <v>172</v>
      </c>
      <c r="C141" s="3"/>
      <c r="D141" s="3">
        <v>0</v>
      </c>
      <c r="E141" s="3">
        <v>1933400</v>
      </c>
      <c r="F141" s="3">
        <v>1933427.39</v>
      </c>
      <c r="G141" s="19">
        <f t="shared" si="19"/>
        <v>0.37433036859727159</v>
      </c>
      <c r="H141" s="19">
        <f t="shared" si="20"/>
        <v>2.2819963383957682</v>
      </c>
      <c r="I141" s="34" t="e">
        <f t="shared" si="27"/>
        <v>#DIV/0!</v>
      </c>
      <c r="J141" s="18">
        <f t="shared" si="28"/>
        <v>1933427.39</v>
      </c>
      <c r="K141" s="34" t="e">
        <f t="shared" si="29"/>
        <v>#DIV/0!</v>
      </c>
      <c r="L141" s="18">
        <f t="shared" si="30"/>
        <v>1933427.39</v>
      </c>
      <c r="M141" s="34">
        <f t="shared" si="31"/>
        <v>100.00141667528706</v>
      </c>
      <c r="N141" s="18">
        <f t="shared" si="32"/>
        <v>27.389999999897555</v>
      </c>
    </row>
    <row r="142" spans="1:14" ht="36" outlineLevel="2" collapsed="1">
      <c r="A142" s="21" t="s">
        <v>173</v>
      </c>
      <c r="B142" s="22" t="s">
        <v>174</v>
      </c>
      <c r="C142" s="19">
        <v>10750</v>
      </c>
      <c r="D142" s="19">
        <v>10500</v>
      </c>
      <c r="E142" s="19">
        <v>26250</v>
      </c>
      <c r="F142" s="19">
        <v>26250</v>
      </c>
      <c r="G142" s="19">
        <f t="shared" ref="G142:G205" si="33">F142/F$11*100</f>
        <v>5.082255597753986E-3</v>
      </c>
      <c r="H142" s="19">
        <f t="shared" si="20"/>
        <v>3.0982494710023178E-2</v>
      </c>
      <c r="I142" s="34">
        <f t="shared" si="27"/>
        <v>244.18604651162789</v>
      </c>
      <c r="J142" s="18">
        <f t="shared" si="28"/>
        <v>15500</v>
      </c>
      <c r="K142" s="34">
        <f t="shared" si="29"/>
        <v>250</v>
      </c>
      <c r="L142" s="18">
        <f t="shared" si="30"/>
        <v>15750</v>
      </c>
      <c r="M142" s="34">
        <f t="shared" si="31"/>
        <v>100</v>
      </c>
      <c r="N142" s="18">
        <f t="shared" si="32"/>
        <v>0</v>
      </c>
    </row>
    <row r="143" spans="1:14" ht="60" hidden="1" outlineLevel="3">
      <c r="A143" s="21" t="s">
        <v>175</v>
      </c>
      <c r="B143" s="22" t="s">
        <v>176</v>
      </c>
      <c r="C143" s="19"/>
      <c r="D143" s="19">
        <v>10500</v>
      </c>
      <c r="E143" s="19">
        <v>26250</v>
      </c>
      <c r="F143" s="19">
        <v>26250</v>
      </c>
      <c r="G143" s="19">
        <f t="shared" si="33"/>
        <v>5.082255597753986E-3</v>
      </c>
      <c r="H143" s="19">
        <f t="shared" ref="H143:H206" si="34">G143/G$12*100</f>
        <v>3.0982494710023178E-2</v>
      </c>
      <c r="I143" s="34" t="e">
        <f t="shared" si="27"/>
        <v>#DIV/0!</v>
      </c>
      <c r="J143" s="18">
        <f t="shared" si="28"/>
        <v>26250</v>
      </c>
      <c r="K143" s="34">
        <f t="shared" si="29"/>
        <v>250</v>
      </c>
      <c r="L143" s="18">
        <f t="shared" si="30"/>
        <v>15750</v>
      </c>
      <c r="M143" s="34">
        <f t="shared" si="31"/>
        <v>100</v>
      </c>
      <c r="N143" s="18">
        <f t="shared" si="32"/>
        <v>0</v>
      </c>
    </row>
    <row r="144" spans="1:14" ht="72" hidden="1" outlineLevel="4">
      <c r="A144" s="21" t="s">
        <v>177</v>
      </c>
      <c r="B144" s="22" t="s">
        <v>178</v>
      </c>
      <c r="C144" s="19"/>
      <c r="D144" s="19">
        <v>10500</v>
      </c>
      <c r="E144" s="19">
        <v>26250</v>
      </c>
      <c r="F144" s="19">
        <v>26250</v>
      </c>
      <c r="G144" s="19">
        <f t="shared" si="33"/>
        <v>5.082255597753986E-3</v>
      </c>
      <c r="H144" s="19">
        <f t="shared" si="34"/>
        <v>3.0982494710023178E-2</v>
      </c>
      <c r="I144" s="34" t="e">
        <f t="shared" si="27"/>
        <v>#DIV/0!</v>
      </c>
      <c r="J144" s="18">
        <f t="shared" si="28"/>
        <v>26250</v>
      </c>
      <c r="K144" s="34">
        <f t="shared" si="29"/>
        <v>250</v>
      </c>
      <c r="L144" s="18">
        <f t="shared" si="30"/>
        <v>15750</v>
      </c>
      <c r="M144" s="34">
        <f t="shared" si="31"/>
        <v>100</v>
      </c>
      <c r="N144" s="18">
        <f t="shared" si="32"/>
        <v>0</v>
      </c>
    </row>
    <row r="145" spans="1:14" ht="72" hidden="1" outlineLevel="7">
      <c r="A145" s="1" t="s">
        <v>177</v>
      </c>
      <c r="B145" s="4" t="s">
        <v>178</v>
      </c>
      <c r="C145" s="3"/>
      <c r="D145" s="3">
        <v>10500</v>
      </c>
      <c r="E145" s="3">
        <v>26250</v>
      </c>
      <c r="F145" s="3">
        <v>26250</v>
      </c>
      <c r="G145" s="19">
        <f t="shared" si="33"/>
        <v>5.082255597753986E-3</v>
      </c>
      <c r="H145" s="19">
        <f t="shared" si="34"/>
        <v>3.0982494710023178E-2</v>
      </c>
      <c r="I145" s="34" t="e">
        <f t="shared" si="27"/>
        <v>#DIV/0!</v>
      </c>
      <c r="J145" s="18">
        <f t="shared" si="28"/>
        <v>26250</v>
      </c>
      <c r="K145" s="34">
        <f t="shared" si="29"/>
        <v>250</v>
      </c>
      <c r="L145" s="18">
        <f t="shared" si="30"/>
        <v>15750</v>
      </c>
      <c r="M145" s="34">
        <f t="shared" si="31"/>
        <v>100</v>
      </c>
      <c r="N145" s="18">
        <f t="shared" si="32"/>
        <v>0</v>
      </c>
    </row>
    <row r="146" spans="1:14" ht="108" outlineLevel="2" collapsed="1">
      <c r="A146" s="21" t="s">
        <v>179</v>
      </c>
      <c r="B146" s="23" t="s">
        <v>180</v>
      </c>
      <c r="C146" s="19">
        <v>187932</v>
      </c>
      <c r="D146" s="19">
        <v>338000</v>
      </c>
      <c r="E146" s="19">
        <v>338000</v>
      </c>
      <c r="F146" s="19">
        <v>346271.47</v>
      </c>
      <c r="G146" s="19">
        <f t="shared" si="33"/>
        <v>6.7041528257142907E-2</v>
      </c>
      <c r="H146" s="19">
        <f t="shared" si="34"/>
        <v>0.40869919952407419</v>
      </c>
      <c r="I146" s="34">
        <f t="shared" si="27"/>
        <v>184.25359704573992</v>
      </c>
      <c r="J146" s="18">
        <f t="shared" si="28"/>
        <v>158339.46999999997</v>
      </c>
      <c r="K146" s="34">
        <f t="shared" si="29"/>
        <v>102.44718047337278</v>
      </c>
      <c r="L146" s="18">
        <f t="shared" si="30"/>
        <v>8271.4699999999721</v>
      </c>
      <c r="M146" s="34">
        <f t="shared" si="31"/>
        <v>102.44718047337278</v>
      </c>
      <c r="N146" s="18">
        <f t="shared" si="32"/>
        <v>8271.4699999999721</v>
      </c>
    </row>
    <row r="147" spans="1:14" ht="108" hidden="1" outlineLevel="3">
      <c r="A147" s="21" t="s">
        <v>181</v>
      </c>
      <c r="B147" s="23" t="s">
        <v>182</v>
      </c>
      <c r="C147" s="19"/>
      <c r="D147" s="19">
        <v>338000</v>
      </c>
      <c r="E147" s="19">
        <v>338000</v>
      </c>
      <c r="F147" s="19">
        <v>346271.47</v>
      </c>
      <c r="G147" s="19">
        <f t="shared" si="33"/>
        <v>6.7041528257142907E-2</v>
      </c>
      <c r="H147" s="19">
        <f t="shared" si="34"/>
        <v>0.40869919952407419</v>
      </c>
      <c r="I147" s="34" t="e">
        <f t="shared" si="27"/>
        <v>#DIV/0!</v>
      </c>
      <c r="J147" s="18">
        <f t="shared" si="28"/>
        <v>346271.47</v>
      </c>
      <c r="K147" s="34">
        <f t="shared" si="29"/>
        <v>102.44718047337278</v>
      </c>
      <c r="L147" s="18">
        <f t="shared" si="30"/>
        <v>8271.4699999999721</v>
      </c>
      <c r="M147" s="34">
        <f t="shared" si="31"/>
        <v>102.44718047337278</v>
      </c>
      <c r="N147" s="18">
        <f t="shared" si="32"/>
        <v>8271.4699999999721</v>
      </c>
    </row>
    <row r="148" spans="1:14" ht="96" hidden="1" outlineLevel="4">
      <c r="A148" s="21" t="s">
        <v>183</v>
      </c>
      <c r="B148" s="22" t="s">
        <v>184</v>
      </c>
      <c r="C148" s="19"/>
      <c r="D148" s="19">
        <v>338000</v>
      </c>
      <c r="E148" s="19">
        <v>338000</v>
      </c>
      <c r="F148" s="19">
        <v>346271.47</v>
      </c>
      <c r="G148" s="19">
        <f t="shared" si="33"/>
        <v>6.7041528257142907E-2</v>
      </c>
      <c r="H148" s="19">
        <f t="shared" si="34"/>
        <v>0.40869919952407419</v>
      </c>
      <c r="I148" s="34" t="e">
        <f t="shared" si="27"/>
        <v>#DIV/0!</v>
      </c>
      <c r="J148" s="18">
        <f t="shared" si="28"/>
        <v>346271.47</v>
      </c>
      <c r="K148" s="34">
        <f t="shared" si="29"/>
        <v>102.44718047337278</v>
      </c>
      <c r="L148" s="18">
        <f t="shared" si="30"/>
        <v>8271.4699999999721</v>
      </c>
      <c r="M148" s="34">
        <f t="shared" si="31"/>
        <v>102.44718047337278</v>
      </c>
      <c r="N148" s="18">
        <f t="shared" si="32"/>
        <v>8271.4699999999721</v>
      </c>
    </row>
    <row r="149" spans="1:14" ht="96" hidden="1" outlineLevel="7">
      <c r="A149" s="1" t="s">
        <v>183</v>
      </c>
      <c r="B149" s="4" t="s">
        <v>184</v>
      </c>
      <c r="C149" s="3"/>
      <c r="D149" s="3">
        <v>338000</v>
      </c>
      <c r="E149" s="3">
        <v>338000</v>
      </c>
      <c r="F149" s="3">
        <v>346271.47</v>
      </c>
      <c r="G149" s="19">
        <f t="shared" si="33"/>
        <v>6.7041528257142907E-2</v>
      </c>
      <c r="H149" s="19">
        <f t="shared" si="34"/>
        <v>0.40869919952407419</v>
      </c>
      <c r="I149" s="34" t="e">
        <f t="shared" si="27"/>
        <v>#DIV/0!</v>
      </c>
      <c r="J149" s="18">
        <f t="shared" si="28"/>
        <v>346271.47</v>
      </c>
      <c r="K149" s="34">
        <f t="shared" si="29"/>
        <v>102.44718047337278</v>
      </c>
      <c r="L149" s="18">
        <f t="shared" si="30"/>
        <v>8271.4699999999721</v>
      </c>
      <c r="M149" s="34">
        <f t="shared" si="31"/>
        <v>102.44718047337278</v>
      </c>
      <c r="N149" s="18">
        <f t="shared" si="32"/>
        <v>8271.4699999999721</v>
      </c>
    </row>
    <row r="150" spans="1:14" ht="24" outlineLevel="1" collapsed="1">
      <c r="A150" s="21" t="s">
        <v>185</v>
      </c>
      <c r="B150" s="22" t="s">
        <v>186</v>
      </c>
      <c r="C150" s="19">
        <v>56864.43</v>
      </c>
      <c r="D150" s="19">
        <v>61300</v>
      </c>
      <c r="E150" s="19">
        <v>120678</v>
      </c>
      <c r="F150" s="19">
        <v>120678.3</v>
      </c>
      <c r="G150" s="19">
        <f t="shared" si="33"/>
        <v>2.3364493931521329E-2</v>
      </c>
      <c r="H150" s="19">
        <f t="shared" si="34"/>
        <v>0.14243484919484153</v>
      </c>
      <c r="I150" s="34">
        <f t="shared" si="27"/>
        <v>212.22106684266419</v>
      </c>
      <c r="J150" s="18">
        <f t="shared" si="28"/>
        <v>63813.87</v>
      </c>
      <c r="K150" s="34">
        <f t="shared" si="29"/>
        <v>196.86508972267538</v>
      </c>
      <c r="L150" s="18">
        <f t="shared" si="30"/>
        <v>59378.3</v>
      </c>
      <c r="M150" s="34">
        <f t="shared" si="31"/>
        <v>100.00024859543579</v>
      </c>
      <c r="N150" s="18">
        <f t="shared" si="32"/>
        <v>0.30000000000291038</v>
      </c>
    </row>
    <row r="151" spans="1:14" ht="24" hidden="1" outlineLevel="2">
      <c r="A151" s="21" t="s">
        <v>187</v>
      </c>
      <c r="B151" s="22" t="s">
        <v>188</v>
      </c>
      <c r="C151" s="19"/>
      <c r="D151" s="19">
        <v>61300</v>
      </c>
      <c r="E151" s="19">
        <v>120678</v>
      </c>
      <c r="F151" s="19">
        <v>120678.3</v>
      </c>
      <c r="G151" s="19">
        <f t="shared" si="33"/>
        <v>2.3364493931521329E-2</v>
      </c>
      <c r="H151" s="19">
        <f t="shared" si="34"/>
        <v>0.14243484919484153</v>
      </c>
      <c r="I151" s="34" t="e">
        <f t="shared" si="27"/>
        <v>#DIV/0!</v>
      </c>
      <c r="J151" s="18">
        <f t="shared" si="28"/>
        <v>120678.3</v>
      </c>
      <c r="K151" s="34">
        <f t="shared" si="29"/>
        <v>196.86508972267538</v>
      </c>
      <c r="L151" s="18">
        <f t="shared" si="30"/>
        <v>59378.3</v>
      </c>
      <c r="M151" s="34">
        <f t="shared" si="31"/>
        <v>100.00024859543579</v>
      </c>
      <c r="N151" s="18">
        <f t="shared" si="32"/>
        <v>0.30000000000291038</v>
      </c>
    </row>
    <row r="152" spans="1:14" ht="36" hidden="1" outlineLevel="3">
      <c r="A152" s="21" t="s">
        <v>189</v>
      </c>
      <c r="B152" s="22" t="s">
        <v>190</v>
      </c>
      <c r="C152" s="19"/>
      <c r="D152" s="19">
        <v>43000</v>
      </c>
      <c r="E152" s="19">
        <v>52719</v>
      </c>
      <c r="F152" s="19">
        <v>52719.64</v>
      </c>
      <c r="G152" s="19">
        <f t="shared" si="33"/>
        <v>1.0207035638155237E-2</v>
      </c>
      <c r="H152" s="19">
        <f t="shared" si="34"/>
        <v>6.2224227330069576E-2</v>
      </c>
      <c r="I152" s="34" t="e">
        <f t="shared" si="27"/>
        <v>#DIV/0!</v>
      </c>
      <c r="J152" s="18">
        <f t="shared" si="28"/>
        <v>52719.64</v>
      </c>
      <c r="K152" s="34">
        <f t="shared" si="29"/>
        <v>122.60381395348836</v>
      </c>
      <c r="L152" s="18">
        <f t="shared" si="30"/>
        <v>9719.64</v>
      </c>
      <c r="M152" s="34">
        <f t="shared" si="31"/>
        <v>100.00121398357329</v>
      </c>
      <c r="N152" s="18">
        <f t="shared" si="32"/>
        <v>0.63999999999941792</v>
      </c>
    </row>
    <row r="153" spans="1:14" ht="96" hidden="1" outlineLevel="4">
      <c r="A153" s="21" t="s">
        <v>191</v>
      </c>
      <c r="B153" s="22" t="s">
        <v>192</v>
      </c>
      <c r="C153" s="19"/>
      <c r="D153" s="19">
        <v>43000</v>
      </c>
      <c r="E153" s="19">
        <v>52719</v>
      </c>
      <c r="F153" s="19">
        <v>52719.64</v>
      </c>
      <c r="G153" s="19">
        <f t="shared" si="33"/>
        <v>1.0207035638155237E-2</v>
      </c>
      <c r="H153" s="19">
        <f t="shared" si="34"/>
        <v>6.2224227330069576E-2</v>
      </c>
      <c r="I153" s="34" t="e">
        <f t="shared" si="27"/>
        <v>#DIV/0!</v>
      </c>
      <c r="J153" s="18">
        <f t="shared" si="28"/>
        <v>52719.64</v>
      </c>
      <c r="K153" s="34">
        <f t="shared" si="29"/>
        <v>122.60381395348836</v>
      </c>
      <c r="L153" s="18">
        <f t="shared" si="30"/>
        <v>9719.64</v>
      </c>
      <c r="M153" s="34">
        <f t="shared" si="31"/>
        <v>100.00121398357329</v>
      </c>
      <c r="N153" s="18">
        <f t="shared" si="32"/>
        <v>0.63999999999941792</v>
      </c>
    </row>
    <row r="154" spans="1:14" ht="96" hidden="1" outlineLevel="7">
      <c r="A154" s="1" t="s">
        <v>191</v>
      </c>
      <c r="B154" s="4" t="s">
        <v>192</v>
      </c>
      <c r="C154" s="3"/>
      <c r="D154" s="3">
        <v>43000</v>
      </c>
      <c r="E154" s="3">
        <v>52719</v>
      </c>
      <c r="F154" s="3">
        <v>52719.64</v>
      </c>
      <c r="G154" s="19">
        <f t="shared" si="33"/>
        <v>1.0207035638155237E-2</v>
      </c>
      <c r="H154" s="19">
        <f t="shared" si="34"/>
        <v>6.2224227330069576E-2</v>
      </c>
      <c r="I154" s="34" t="e">
        <f t="shared" si="27"/>
        <v>#DIV/0!</v>
      </c>
      <c r="J154" s="18">
        <f t="shared" si="28"/>
        <v>52719.64</v>
      </c>
      <c r="K154" s="34">
        <f t="shared" si="29"/>
        <v>122.60381395348836</v>
      </c>
      <c r="L154" s="18">
        <f t="shared" si="30"/>
        <v>9719.64</v>
      </c>
      <c r="M154" s="34">
        <f t="shared" si="31"/>
        <v>100.00121398357329</v>
      </c>
      <c r="N154" s="18">
        <f t="shared" si="32"/>
        <v>0.63999999999941792</v>
      </c>
    </row>
    <row r="155" spans="1:14" ht="24" hidden="1" outlineLevel="3">
      <c r="A155" s="21" t="s">
        <v>193</v>
      </c>
      <c r="B155" s="22" t="s">
        <v>194</v>
      </c>
      <c r="C155" s="19"/>
      <c r="D155" s="19">
        <v>1500</v>
      </c>
      <c r="E155" s="19">
        <v>0</v>
      </c>
      <c r="F155" s="19">
        <v>0</v>
      </c>
      <c r="G155" s="19">
        <f t="shared" si="33"/>
        <v>0</v>
      </c>
      <c r="H155" s="19">
        <f t="shared" si="34"/>
        <v>0</v>
      </c>
      <c r="I155" s="34" t="e">
        <f t="shared" si="27"/>
        <v>#DIV/0!</v>
      </c>
      <c r="J155" s="18">
        <f t="shared" si="28"/>
        <v>0</v>
      </c>
      <c r="K155" s="34">
        <f t="shared" si="29"/>
        <v>0</v>
      </c>
      <c r="L155" s="18">
        <f t="shared" si="30"/>
        <v>-1500</v>
      </c>
      <c r="M155" s="34" t="e">
        <f t="shared" si="31"/>
        <v>#DIV/0!</v>
      </c>
      <c r="N155" s="18">
        <f t="shared" si="32"/>
        <v>0</v>
      </c>
    </row>
    <row r="156" spans="1:14" ht="24" hidden="1" outlineLevel="4">
      <c r="A156" s="21" t="s">
        <v>195</v>
      </c>
      <c r="B156" s="22" t="s">
        <v>196</v>
      </c>
      <c r="C156" s="19"/>
      <c r="D156" s="19">
        <v>1500</v>
      </c>
      <c r="E156" s="19">
        <v>0</v>
      </c>
      <c r="F156" s="19">
        <v>0</v>
      </c>
      <c r="G156" s="19">
        <f t="shared" si="33"/>
        <v>0</v>
      </c>
      <c r="H156" s="19">
        <f t="shared" si="34"/>
        <v>0</v>
      </c>
      <c r="I156" s="34" t="e">
        <f t="shared" si="27"/>
        <v>#DIV/0!</v>
      </c>
      <c r="J156" s="18">
        <f t="shared" si="28"/>
        <v>0</v>
      </c>
      <c r="K156" s="34">
        <f t="shared" si="29"/>
        <v>0</v>
      </c>
      <c r="L156" s="18">
        <f t="shared" si="30"/>
        <v>-1500</v>
      </c>
      <c r="M156" s="34" t="e">
        <f t="shared" si="31"/>
        <v>#DIV/0!</v>
      </c>
      <c r="N156" s="18">
        <f t="shared" si="32"/>
        <v>0</v>
      </c>
    </row>
    <row r="157" spans="1:14" ht="72" hidden="1" outlineLevel="5">
      <c r="A157" s="21" t="s">
        <v>197</v>
      </c>
      <c r="B157" s="22" t="s">
        <v>198</v>
      </c>
      <c r="C157" s="19"/>
      <c r="D157" s="19">
        <v>1500</v>
      </c>
      <c r="E157" s="19">
        <v>0</v>
      </c>
      <c r="F157" s="19">
        <v>0</v>
      </c>
      <c r="G157" s="19">
        <f t="shared" si="33"/>
        <v>0</v>
      </c>
      <c r="H157" s="19">
        <f t="shared" si="34"/>
        <v>0</v>
      </c>
      <c r="I157" s="34" t="e">
        <f t="shared" si="27"/>
        <v>#DIV/0!</v>
      </c>
      <c r="J157" s="18">
        <f t="shared" si="28"/>
        <v>0</v>
      </c>
      <c r="K157" s="34">
        <f t="shared" si="29"/>
        <v>0</v>
      </c>
      <c r="L157" s="18">
        <f t="shared" si="30"/>
        <v>-1500</v>
      </c>
      <c r="M157" s="34" t="e">
        <f t="shared" si="31"/>
        <v>#DIV/0!</v>
      </c>
      <c r="N157" s="18">
        <f t="shared" si="32"/>
        <v>0</v>
      </c>
    </row>
    <row r="158" spans="1:14" ht="72" hidden="1" outlineLevel="7">
      <c r="A158" s="1" t="s">
        <v>197</v>
      </c>
      <c r="B158" s="4" t="s">
        <v>198</v>
      </c>
      <c r="C158" s="3"/>
      <c r="D158" s="3">
        <v>1500</v>
      </c>
      <c r="E158" s="3">
        <v>0</v>
      </c>
      <c r="F158" s="3">
        <v>0</v>
      </c>
      <c r="G158" s="19">
        <f t="shared" si="33"/>
        <v>0</v>
      </c>
      <c r="H158" s="19">
        <f t="shared" si="34"/>
        <v>0</v>
      </c>
      <c r="I158" s="34" t="e">
        <f t="shared" si="27"/>
        <v>#DIV/0!</v>
      </c>
      <c r="J158" s="18">
        <f t="shared" si="28"/>
        <v>0</v>
      </c>
      <c r="K158" s="34">
        <f t="shared" si="29"/>
        <v>0</v>
      </c>
      <c r="L158" s="18">
        <f t="shared" si="30"/>
        <v>-1500</v>
      </c>
      <c r="M158" s="34" t="e">
        <f t="shared" si="31"/>
        <v>#DIV/0!</v>
      </c>
      <c r="N158" s="18">
        <f t="shared" si="32"/>
        <v>0</v>
      </c>
    </row>
    <row r="159" spans="1:14" ht="48" hidden="1" outlineLevel="3">
      <c r="A159" s="21" t="s">
        <v>199</v>
      </c>
      <c r="B159" s="22" t="s">
        <v>200</v>
      </c>
      <c r="C159" s="19"/>
      <c r="D159" s="19">
        <v>16800</v>
      </c>
      <c r="E159" s="19">
        <v>67959</v>
      </c>
      <c r="F159" s="19">
        <v>67958.66</v>
      </c>
      <c r="G159" s="19">
        <f t="shared" si="33"/>
        <v>1.3157458293366092E-2</v>
      </c>
      <c r="H159" s="19">
        <f t="shared" si="34"/>
        <v>8.0210621864771958E-2</v>
      </c>
      <c r="I159" s="34" t="e">
        <f t="shared" si="27"/>
        <v>#DIV/0!</v>
      </c>
      <c r="J159" s="18">
        <f t="shared" si="28"/>
        <v>67958.66</v>
      </c>
      <c r="K159" s="34">
        <f t="shared" si="29"/>
        <v>404.51583333333332</v>
      </c>
      <c r="L159" s="18">
        <f t="shared" si="30"/>
        <v>51158.66</v>
      </c>
      <c r="M159" s="34">
        <f t="shared" si="31"/>
        <v>99.999499698347535</v>
      </c>
      <c r="N159" s="18">
        <f t="shared" si="32"/>
        <v>-0.33999999999650754</v>
      </c>
    </row>
    <row r="160" spans="1:14" ht="108" hidden="1" outlineLevel="4">
      <c r="A160" s="21" t="s">
        <v>201</v>
      </c>
      <c r="B160" s="23" t="s">
        <v>202</v>
      </c>
      <c r="C160" s="19"/>
      <c r="D160" s="19">
        <v>16800</v>
      </c>
      <c r="E160" s="19">
        <v>67959</v>
      </c>
      <c r="F160" s="19">
        <v>67958.66</v>
      </c>
      <c r="G160" s="19">
        <f t="shared" si="33"/>
        <v>1.3157458293366092E-2</v>
      </c>
      <c r="H160" s="19">
        <f t="shared" si="34"/>
        <v>8.0210621864771958E-2</v>
      </c>
      <c r="I160" s="34" t="e">
        <f t="shared" si="27"/>
        <v>#DIV/0!</v>
      </c>
      <c r="J160" s="18">
        <f t="shared" si="28"/>
        <v>67958.66</v>
      </c>
      <c r="K160" s="34">
        <f t="shared" si="29"/>
        <v>404.51583333333332</v>
      </c>
      <c r="L160" s="18">
        <f t="shared" si="30"/>
        <v>51158.66</v>
      </c>
      <c r="M160" s="34">
        <f t="shared" si="31"/>
        <v>99.999499698347535</v>
      </c>
      <c r="N160" s="18">
        <f t="shared" si="32"/>
        <v>-0.33999999999650754</v>
      </c>
    </row>
    <row r="161" spans="1:14" ht="108" hidden="1" outlineLevel="7">
      <c r="A161" s="1" t="s">
        <v>201</v>
      </c>
      <c r="B161" s="2" t="s">
        <v>202</v>
      </c>
      <c r="C161" s="3"/>
      <c r="D161" s="3">
        <v>16800</v>
      </c>
      <c r="E161" s="3">
        <v>67959</v>
      </c>
      <c r="F161" s="3">
        <v>67958.66</v>
      </c>
      <c r="G161" s="19">
        <f t="shared" si="33"/>
        <v>1.3157458293366092E-2</v>
      </c>
      <c r="H161" s="19">
        <f t="shared" si="34"/>
        <v>8.0210621864771958E-2</v>
      </c>
      <c r="I161" s="34" t="e">
        <f t="shared" si="27"/>
        <v>#DIV/0!</v>
      </c>
      <c r="J161" s="18">
        <f t="shared" si="28"/>
        <v>67958.66</v>
      </c>
      <c r="K161" s="34">
        <f t="shared" si="29"/>
        <v>404.51583333333332</v>
      </c>
      <c r="L161" s="18">
        <f t="shared" si="30"/>
        <v>51158.66</v>
      </c>
      <c r="M161" s="34">
        <f t="shared" si="31"/>
        <v>99.999499698347535</v>
      </c>
      <c r="N161" s="18">
        <f t="shared" si="32"/>
        <v>-0.33999999999650754</v>
      </c>
    </row>
    <row r="162" spans="1:14" ht="48" outlineLevel="1">
      <c r="A162" s="21" t="s">
        <v>203</v>
      </c>
      <c r="B162" s="22" t="s">
        <v>204</v>
      </c>
      <c r="C162" s="19">
        <f>C163+C167</f>
        <v>7191278.4900000002</v>
      </c>
      <c r="D162" s="19">
        <f t="shared" ref="D162:F162" si="35">D163+D167</f>
        <v>9097100</v>
      </c>
      <c r="E162" s="19">
        <f t="shared" si="35"/>
        <v>8690898.1400000006</v>
      </c>
      <c r="F162" s="19">
        <f t="shared" si="35"/>
        <v>8840104.4399999995</v>
      </c>
      <c r="G162" s="19">
        <f t="shared" si="33"/>
        <v>1.7115302961874235</v>
      </c>
      <c r="H162" s="19">
        <f t="shared" si="34"/>
        <v>10.433847201841996</v>
      </c>
      <c r="I162" s="34">
        <f t="shared" si="27"/>
        <v>122.92813374273869</v>
      </c>
      <c r="J162" s="18">
        <f t="shared" si="28"/>
        <v>1648825.9499999993</v>
      </c>
      <c r="K162" s="34">
        <f t="shared" si="29"/>
        <v>97.174972683602462</v>
      </c>
      <c r="L162" s="18">
        <f t="shared" si="30"/>
        <v>-256995.56000000052</v>
      </c>
      <c r="M162" s="34">
        <f t="shared" si="31"/>
        <v>101.71681105446714</v>
      </c>
      <c r="N162" s="18">
        <f t="shared" si="32"/>
        <v>149206.29999999888</v>
      </c>
    </row>
    <row r="163" spans="1:14" ht="24" outlineLevel="2" collapsed="1">
      <c r="A163" s="21" t="s">
        <v>205</v>
      </c>
      <c r="B163" s="22" t="s">
        <v>206</v>
      </c>
      <c r="C163" s="19">
        <v>5895079.21</v>
      </c>
      <c r="D163" s="19">
        <v>8410400</v>
      </c>
      <c r="E163" s="19">
        <v>7490298.1399999997</v>
      </c>
      <c r="F163" s="19">
        <v>7591096.5199999996</v>
      </c>
      <c r="G163" s="19">
        <f t="shared" si="33"/>
        <v>1.4697102012137448</v>
      </c>
      <c r="H163" s="19">
        <f t="shared" si="34"/>
        <v>8.9596612485400122</v>
      </c>
      <c r="I163" s="34">
        <f t="shared" si="27"/>
        <v>128.77005125093137</v>
      </c>
      <c r="J163" s="18">
        <f t="shared" si="28"/>
        <v>1696017.3099999996</v>
      </c>
      <c r="K163" s="34">
        <f t="shared" si="29"/>
        <v>90.258448111861497</v>
      </c>
      <c r="L163" s="18">
        <f t="shared" si="30"/>
        <v>-819303.48000000045</v>
      </c>
      <c r="M163" s="34">
        <f t="shared" si="31"/>
        <v>101.34571919723345</v>
      </c>
      <c r="N163" s="18">
        <f t="shared" si="32"/>
        <v>100798.37999999989</v>
      </c>
    </row>
    <row r="164" spans="1:14" ht="24" hidden="1" outlineLevel="3">
      <c r="A164" s="21" t="s">
        <v>207</v>
      </c>
      <c r="B164" s="22" t="s">
        <v>208</v>
      </c>
      <c r="C164" s="19"/>
      <c r="D164" s="19">
        <v>8410400</v>
      </c>
      <c r="E164" s="19">
        <v>7490298.1399999997</v>
      </c>
      <c r="F164" s="19">
        <v>7591096.5199999996</v>
      </c>
      <c r="G164" s="19">
        <f t="shared" si="33"/>
        <v>1.4697102012137448</v>
      </c>
      <c r="H164" s="19">
        <f t="shared" si="34"/>
        <v>8.9596612485400122</v>
      </c>
      <c r="I164" s="34" t="e">
        <f t="shared" si="27"/>
        <v>#DIV/0!</v>
      </c>
      <c r="J164" s="18">
        <f t="shared" si="28"/>
        <v>7591096.5199999996</v>
      </c>
      <c r="K164" s="34">
        <f t="shared" si="29"/>
        <v>90.258448111861497</v>
      </c>
      <c r="L164" s="18">
        <f t="shared" si="30"/>
        <v>-819303.48000000045</v>
      </c>
      <c r="M164" s="34">
        <f t="shared" si="31"/>
        <v>101.34571919723345</v>
      </c>
      <c r="N164" s="18">
        <f t="shared" si="32"/>
        <v>100798.37999999989</v>
      </c>
    </row>
    <row r="165" spans="1:14" ht="36" hidden="1" outlineLevel="4">
      <c r="A165" s="21" t="s">
        <v>209</v>
      </c>
      <c r="B165" s="22" t="s">
        <v>210</v>
      </c>
      <c r="C165" s="19"/>
      <c r="D165" s="19">
        <v>8410400</v>
      </c>
      <c r="E165" s="19">
        <v>7490298.1399999997</v>
      </c>
      <c r="F165" s="19">
        <v>7591096.5199999996</v>
      </c>
      <c r="G165" s="19">
        <f t="shared" si="33"/>
        <v>1.4697102012137448</v>
      </c>
      <c r="H165" s="19">
        <f t="shared" si="34"/>
        <v>8.9596612485400122</v>
      </c>
      <c r="I165" s="34" t="e">
        <f t="shared" si="27"/>
        <v>#DIV/0!</v>
      </c>
      <c r="J165" s="18">
        <f t="shared" si="28"/>
        <v>7591096.5199999996</v>
      </c>
      <c r="K165" s="34">
        <f t="shared" si="29"/>
        <v>90.258448111861497</v>
      </c>
      <c r="L165" s="18">
        <f t="shared" si="30"/>
        <v>-819303.48000000045</v>
      </c>
      <c r="M165" s="34">
        <f t="shared" si="31"/>
        <v>101.34571919723345</v>
      </c>
      <c r="N165" s="18">
        <f t="shared" si="32"/>
        <v>100798.37999999989</v>
      </c>
    </row>
    <row r="166" spans="1:14" ht="36" hidden="1" outlineLevel="7">
      <c r="A166" s="1" t="s">
        <v>209</v>
      </c>
      <c r="B166" s="4" t="s">
        <v>210</v>
      </c>
      <c r="C166" s="3"/>
      <c r="D166" s="3">
        <v>8410400</v>
      </c>
      <c r="E166" s="3">
        <v>7490298.1399999997</v>
      </c>
      <c r="F166" s="3">
        <v>7591096.5199999996</v>
      </c>
      <c r="G166" s="19">
        <f t="shared" si="33"/>
        <v>1.4697102012137448</v>
      </c>
      <c r="H166" s="19">
        <f t="shared" si="34"/>
        <v>8.9596612485400122</v>
      </c>
      <c r="I166" s="34" t="e">
        <f t="shared" si="27"/>
        <v>#DIV/0!</v>
      </c>
      <c r="J166" s="18">
        <f t="shared" si="28"/>
        <v>7591096.5199999996</v>
      </c>
      <c r="K166" s="34">
        <f t="shared" si="29"/>
        <v>90.258448111861497</v>
      </c>
      <c r="L166" s="18">
        <f t="shared" si="30"/>
        <v>-819303.48000000045</v>
      </c>
      <c r="M166" s="34">
        <f t="shared" si="31"/>
        <v>101.34571919723345</v>
      </c>
      <c r="N166" s="18">
        <f t="shared" si="32"/>
        <v>100798.37999999989</v>
      </c>
    </row>
    <row r="167" spans="1:14" ht="24" outlineLevel="2" collapsed="1">
      <c r="A167" s="21" t="s">
        <v>211</v>
      </c>
      <c r="B167" s="22" t="s">
        <v>212</v>
      </c>
      <c r="C167" s="19">
        <v>1296199.28</v>
      </c>
      <c r="D167" s="19">
        <v>686700</v>
      </c>
      <c r="E167" s="19">
        <v>1200600</v>
      </c>
      <c r="F167" s="19">
        <v>1249007.92</v>
      </c>
      <c r="G167" s="19">
        <f t="shared" si="33"/>
        <v>0.2418200949736786</v>
      </c>
      <c r="H167" s="19">
        <f t="shared" si="34"/>
        <v>1.474185953301983</v>
      </c>
      <c r="I167" s="34">
        <f t="shared" si="27"/>
        <v>96.359251179340248</v>
      </c>
      <c r="J167" s="18">
        <f t="shared" si="28"/>
        <v>-47191.360000000102</v>
      </c>
      <c r="K167" s="34">
        <f t="shared" si="29"/>
        <v>181.88552788699576</v>
      </c>
      <c r="L167" s="18">
        <f t="shared" si="30"/>
        <v>562307.91999999993</v>
      </c>
      <c r="M167" s="34">
        <f t="shared" si="31"/>
        <v>104.03197734466099</v>
      </c>
      <c r="N167" s="18">
        <f t="shared" si="32"/>
        <v>48407.919999999925</v>
      </c>
    </row>
    <row r="168" spans="1:14" ht="36" hidden="1" outlineLevel="3">
      <c r="A168" s="21" t="s">
        <v>213</v>
      </c>
      <c r="B168" s="22" t="s">
        <v>214</v>
      </c>
      <c r="C168" s="19"/>
      <c r="D168" s="19">
        <v>686700</v>
      </c>
      <c r="E168" s="19">
        <v>764600</v>
      </c>
      <c r="F168" s="19">
        <v>805948.22</v>
      </c>
      <c r="G168" s="19">
        <f t="shared" si="33"/>
        <v>0.15603942295599471</v>
      </c>
      <c r="H168" s="19">
        <f t="shared" si="34"/>
        <v>0.95124900810295598</v>
      </c>
      <c r="I168" s="34" t="e">
        <f t="shared" si="27"/>
        <v>#DIV/0!</v>
      </c>
      <c r="J168" s="18">
        <f t="shared" si="28"/>
        <v>805948.22</v>
      </c>
      <c r="K168" s="34">
        <f t="shared" si="29"/>
        <v>117.36540265035677</v>
      </c>
      <c r="L168" s="18">
        <f t="shared" si="30"/>
        <v>119248.21999999997</v>
      </c>
      <c r="M168" s="34">
        <f t="shared" si="31"/>
        <v>105.40782369866596</v>
      </c>
      <c r="N168" s="18">
        <f t="shared" si="32"/>
        <v>41348.219999999972</v>
      </c>
    </row>
    <row r="169" spans="1:14" ht="48" hidden="1" outlineLevel="4">
      <c r="A169" s="21" t="s">
        <v>215</v>
      </c>
      <c r="B169" s="22" t="s">
        <v>216</v>
      </c>
      <c r="C169" s="19"/>
      <c r="D169" s="19">
        <v>686700</v>
      </c>
      <c r="E169" s="19">
        <v>764600</v>
      </c>
      <c r="F169" s="19">
        <v>805948.22</v>
      </c>
      <c r="G169" s="19">
        <f t="shared" si="33"/>
        <v>0.15603942295599471</v>
      </c>
      <c r="H169" s="19">
        <f t="shared" si="34"/>
        <v>0.95124900810295598</v>
      </c>
      <c r="I169" s="34" t="e">
        <f t="shared" si="27"/>
        <v>#DIV/0!</v>
      </c>
      <c r="J169" s="18">
        <f t="shared" si="28"/>
        <v>805948.22</v>
      </c>
      <c r="K169" s="34">
        <f t="shared" si="29"/>
        <v>117.36540265035677</v>
      </c>
      <c r="L169" s="18">
        <f t="shared" si="30"/>
        <v>119248.21999999997</v>
      </c>
      <c r="M169" s="34">
        <f t="shared" si="31"/>
        <v>105.40782369866596</v>
      </c>
      <c r="N169" s="18">
        <f t="shared" si="32"/>
        <v>41348.219999999972</v>
      </c>
    </row>
    <row r="170" spans="1:14" ht="48" hidden="1" outlineLevel="7">
      <c r="A170" s="1" t="s">
        <v>215</v>
      </c>
      <c r="B170" s="4" t="s">
        <v>216</v>
      </c>
      <c r="C170" s="3"/>
      <c r="D170" s="3">
        <v>686700</v>
      </c>
      <c r="E170" s="3">
        <v>764600</v>
      </c>
      <c r="F170" s="3">
        <v>805948.22</v>
      </c>
      <c r="G170" s="19">
        <f t="shared" si="33"/>
        <v>0.15603942295599471</v>
      </c>
      <c r="H170" s="19">
        <f t="shared" si="34"/>
        <v>0.95124900810295598</v>
      </c>
      <c r="I170" s="34" t="e">
        <f t="shared" si="27"/>
        <v>#DIV/0!</v>
      </c>
      <c r="J170" s="18">
        <f t="shared" si="28"/>
        <v>805948.22</v>
      </c>
      <c r="K170" s="34">
        <f t="shared" si="29"/>
        <v>117.36540265035677</v>
      </c>
      <c r="L170" s="18">
        <f t="shared" si="30"/>
        <v>119248.21999999997</v>
      </c>
      <c r="M170" s="34">
        <f t="shared" si="31"/>
        <v>105.40782369866596</v>
      </c>
      <c r="N170" s="18">
        <f t="shared" si="32"/>
        <v>41348.219999999972</v>
      </c>
    </row>
    <row r="171" spans="1:14" ht="24" hidden="1" outlineLevel="3">
      <c r="A171" s="21" t="s">
        <v>217</v>
      </c>
      <c r="B171" s="22" t="s">
        <v>218</v>
      </c>
      <c r="C171" s="19"/>
      <c r="D171" s="19">
        <v>0</v>
      </c>
      <c r="E171" s="19">
        <v>436000</v>
      </c>
      <c r="F171" s="19">
        <v>443059.7</v>
      </c>
      <c r="G171" s="19">
        <f t="shared" si="33"/>
        <v>8.5780672017683884E-2</v>
      </c>
      <c r="H171" s="19">
        <f t="shared" si="34"/>
        <v>0.52293694519902689</v>
      </c>
      <c r="I171" s="34" t="e">
        <f t="shared" si="27"/>
        <v>#DIV/0!</v>
      </c>
      <c r="J171" s="18">
        <f t="shared" si="28"/>
        <v>443059.7</v>
      </c>
      <c r="K171" s="34" t="e">
        <f t="shared" si="29"/>
        <v>#DIV/0!</v>
      </c>
      <c r="L171" s="18">
        <f t="shared" si="30"/>
        <v>443059.7</v>
      </c>
      <c r="M171" s="34">
        <f t="shared" si="31"/>
        <v>101.61919724770642</v>
      </c>
      <c r="N171" s="18">
        <f t="shared" si="32"/>
        <v>7059.7000000000116</v>
      </c>
    </row>
    <row r="172" spans="1:14" ht="24" hidden="1" outlineLevel="4">
      <c r="A172" s="21" t="s">
        <v>219</v>
      </c>
      <c r="B172" s="22" t="s">
        <v>220</v>
      </c>
      <c r="C172" s="19"/>
      <c r="D172" s="19">
        <v>0</v>
      </c>
      <c r="E172" s="19">
        <v>436000</v>
      </c>
      <c r="F172" s="19">
        <v>443059.7</v>
      </c>
      <c r="G172" s="19">
        <f t="shared" si="33"/>
        <v>8.5780672017683884E-2</v>
      </c>
      <c r="H172" s="19">
        <f t="shared" si="34"/>
        <v>0.52293694519902689</v>
      </c>
      <c r="I172" s="34" t="e">
        <f t="shared" si="27"/>
        <v>#DIV/0!</v>
      </c>
      <c r="J172" s="18">
        <f t="shared" si="28"/>
        <v>443059.7</v>
      </c>
      <c r="K172" s="34" t="e">
        <f t="shared" si="29"/>
        <v>#DIV/0!</v>
      </c>
      <c r="L172" s="18">
        <f t="shared" si="30"/>
        <v>443059.7</v>
      </c>
      <c r="M172" s="34">
        <f t="shared" si="31"/>
        <v>101.61919724770642</v>
      </c>
      <c r="N172" s="18">
        <f t="shared" si="32"/>
        <v>7059.7000000000116</v>
      </c>
    </row>
    <row r="173" spans="1:14" ht="24" hidden="1" outlineLevel="7">
      <c r="A173" s="1" t="s">
        <v>219</v>
      </c>
      <c r="B173" s="4" t="s">
        <v>220</v>
      </c>
      <c r="C173" s="3"/>
      <c r="D173" s="3">
        <v>0</v>
      </c>
      <c r="E173" s="3">
        <v>436000</v>
      </c>
      <c r="F173" s="3">
        <v>443059.7</v>
      </c>
      <c r="G173" s="19">
        <f t="shared" si="33"/>
        <v>8.5780672017683884E-2</v>
      </c>
      <c r="H173" s="19">
        <f t="shared" si="34"/>
        <v>0.52293694519902689</v>
      </c>
      <c r="I173" s="34" t="e">
        <f t="shared" si="27"/>
        <v>#DIV/0!</v>
      </c>
      <c r="J173" s="18">
        <f t="shared" si="28"/>
        <v>443059.7</v>
      </c>
      <c r="K173" s="34" t="e">
        <f t="shared" si="29"/>
        <v>#DIV/0!</v>
      </c>
      <c r="L173" s="18">
        <f t="shared" si="30"/>
        <v>443059.7</v>
      </c>
      <c r="M173" s="34">
        <f t="shared" si="31"/>
        <v>101.61919724770642</v>
      </c>
      <c r="N173" s="18">
        <f t="shared" si="32"/>
        <v>7059.7000000000116</v>
      </c>
    </row>
    <row r="174" spans="1:14" ht="36" outlineLevel="1">
      <c r="A174" s="21" t="s">
        <v>221</v>
      </c>
      <c r="B174" s="22" t="s">
        <v>222</v>
      </c>
      <c r="C174" s="19">
        <f>C175+C179+C186</f>
        <v>140199.81</v>
      </c>
      <c r="D174" s="19">
        <f t="shared" ref="D174:F174" si="36">D175+D179+D186</f>
        <v>1210000</v>
      </c>
      <c r="E174" s="19">
        <f t="shared" si="36"/>
        <v>1239786</v>
      </c>
      <c r="F174" s="19">
        <f t="shared" si="36"/>
        <v>1239777.1600000001</v>
      </c>
      <c r="G174" s="19">
        <f t="shared" si="33"/>
        <v>0.24003292995723965</v>
      </c>
      <c r="H174" s="19">
        <f t="shared" si="34"/>
        <v>1.4632910210021932</v>
      </c>
      <c r="I174" s="34">
        <f t="shared" si="27"/>
        <v>884.29303862822655</v>
      </c>
      <c r="J174" s="18">
        <f t="shared" si="28"/>
        <v>1099577.3500000001</v>
      </c>
      <c r="K174" s="34">
        <f t="shared" si="29"/>
        <v>102.4609223140496</v>
      </c>
      <c r="L174" s="18">
        <f t="shared" si="30"/>
        <v>29777.160000000149</v>
      </c>
      <c r="M174" s="34">
        <f t="shared" si="31"/>
        <v>99.999286973719677</v>
      </c>
      <c r="N174" s="18">
        <f t="shared" si="32"/>
        <v>-8.8399999998509884</v>
      </c>
    </row>
    <row r="175" spans="1:14" ht="96" outlineLevel="2" collapsed="1">
      <c r="A175" s="21" t="s">
        <v>223</v>
      </c>
      <c r="B175" s="23" t="s">
        <v>224</v>
      </c>
      <c r="C175" s="19">
        <v>0</v>
      </c>
      <c r="D175" s="19">
        <v>885000</v>
      </c>
      <c r="E175" s="19">
        <v>759110</v>
      </c>
      <c r="F175" s="19">
        <v>759110</v>
      </c>
      <c r="G175" s="19">
        <f t="shared" si="33"/>
        <v>0.14697108749756299</v>
      </c>
      <c r="H175" s="19">
        <f t="shared" si="34"/>
        <v>0.89596653559335993</v>
      </c>
      <c r="I175" s="34">
        <v>0</v>
      </c>
      <c r="J175" s="18">
        <f t="shared" si="28"/>
        <v>759110</v>
      </c>
      <c r="K175" s="34">
        <f t="shared" si="29"/>
        <v>85.775141242937863</v>
      </c>
      <c r="L175" s="18">
        <f t="shared" si="30"/>
        <v>-125890</v>
      </c>
      <c r="M175" s="34">
        <f t="shared" si="31"/>
        <v>100</v>
      </c>
      <c r="N175" s="18">
        <f t="shared" si="32"/>
        <v>0</v>
      </c>
    </row>
    <row r="176" spans="1:14" ht="120" hidden="1" outlineLevel="3">
      <c r="A176" s="21" t="s">
        <v>225</v>
      </c>
      <c r="B176" s="23" t="s">
        <v>226</v>
      </c>
      <c r="C176" s="19"/>
      <c r="D176" s="19">
        <v>885000</v>
      </c>
      <c r="E176" s="19">
        <v>759110</v>
      </c>
      <c r="F176" s="19">
        <v>759110</v>
      </c>
      <c r="G176" s="19">
        <f t="shared" si="33"/>
        <v>0.14697108749756299</v>
      </c>
      <c r="H176" s="19">
        <f t="shared" si="34"/>
        <v>0.89596653559335993</v>
      </c>
      <c r="I176" s="34" t="e">
        <f t="shared" si="27"/>
        <v>#DIV/0!</v>
      </c>
      <c r="J176" s="18">
        <f t="shared" si="28"/>
        <v>759110</v>
      </c>
      <c r="K176" s="34">
        <f t="shared" si="29"/>
        <v>85.775141242937863</v>
      </c>
      <c r="L176" s="18">
        <f t="shared" si="30"/>
        <v>-125890</v>
      </c>
      <c r="M176" s="34">
        <f t="shared" si="31"/>
        <v>100</v>
      </c>
      <c r="N176" s="18">
        <f t="shared" si="32"/>
        <v>0</v>
      </c>
    </row>
    <row r="177" spans="1:14" ht="120" hidden="1" outlineLevel="4">
      <c r="A177" s="21" t="s">
        <v>227</v>
      </c>
      <c r="B177" s="23" t="s">
        <v>228</v>
      </c>
      <c r="C177" s="19"/>
      <c r="D177" s="19">
        <v>885000</v>
      </c>
      <c r="E177" s="19">
        <v>759110</v>
      </c>
      <c r="F177" s="19">
        <v>759110</v>
      </c>
      <c r="G177" s="19">
        <f t="shared" si="33"/>
        <v>0.14697108749756299</v>
      </c>
      <c r="H177" s="19">
        <f t="shared" si="34"/>
        <v>0.89596653559335993</v>
      </c>
      <c r="I177" s="34" t="e">
        <f t="shared" si="27"/>
        <v>#DIV/0!</v>
      </c>
      <c r="J177" s="18">
        <f t="shared" si="28"/>
        <v>759110</v>
      </c>
      <c r="K177" s="34">
        <f t="shared" si="29"/>
        <v>85.775141242937863</v>
      </c>
      <c r="L177" s="18">
        <f t="shared" si="30"/>
        <v>-125890</v>
      </c>
      <c r="M177" s="34">
        <f t="shared" si="31"/>
        <v>100</v>
      </c>
      <c r="N177" s="18">
        <f t="shared" si="32"/>
        <v>0</v>
      </c>
    </row>
    <row r="178" spans="1:14" ht="120" hidden="1" outlineLevel="7">
      <c r="A178" s="1" t="s">
        <v>227</v>
      </c>
      <c r="B178" s="2" t="s">
        <v>228</v>
      </c>
      <c r="C178" s="3"/>
      <c r="D178" s="3">
        <v>885000</v>
      </c>
      <c r="E178" s="3">
        <v>759110</v>
      </c>
      <c r="F178" s="3">
        <v>759110</v>
      </c>
      <c r="G178" s="19">
        <f t="shared" si="33"/>
        <v>0.14697108749756299</v>
      </c>
      <c r="H178" s="19">
        <f t="shared" si="34"/>
        <v>0.89596653559335993</v>
      </c>
      <c r="I178" s="34" t="e">
        <f t="shared" si="27"/>
        <v>#DIV/0!</v>
      </c>
      <c r="J178" s="18">
        <f t="shared" si="28"/>
        <v>759110</v>
      </c>
      <c r="K178" s="34">
        <f t="shared" si="29"/>
        <v>85.775141242937863</v>
      </c>
      <c r="L178" s="18">
        <f t="shared" si="30"/>
        <v>-125890</v>
      </c>
      <c r="M178" s="34">
        <f t="shared" si="31"/>
        <v>100</v>
      </c>
      <c r="N178" s="18">
        <f t="shared" si="32"/>
        <v>0</v>
      </c>
    </row>
    <row r="179" spans="1:14" ht="48" outlineLevel="2" collapsed="1">
      <c r="A179" s="21" t="s">
        <v>229</v>
      </c>
      <c r="B179" s="22" t="s">
        <v>230</v>
      </c>
      <c r="C179" s="19">
        <v>28895.11</v>
      </c>
      <c r="D179" s="19">
        <v>325000</v>
      </c>
      <c r="E179" s="19">
        <v>362110</v>
      </c>
      <c r="F179" s="19">
        <v>362101.59</v>
      </c>
      <c r="G179" s="19">
        <f t="shared" si="33"/>
        <v>7.0106393627928337E-2</v>
      </c>
      <c r="H179" s="19">
        <f t="shared" si="34"/>
        <v>0.42738326082537076</v>
      </c>
      <c r="I179" s="34">
        <f t="shared" si="27"/>
        <v>1253.1587178591813</v>
      </c>
      <c r="J179" s="18">
        <f t="shared" si="28"/>
        <v>333206.48000000004</v>
      </c>
      <c r="K179" s="34">
        <f t="shared" si="29"/>
        <v>111.41587384615386</v>
      </c>
      <c r="L179" s="18">
        <f t="shared" si="30"/>
        <v>37101.590000000026</v>
      </c>
      <c r="M179" s="34">
        <f t="shared" si="31"/>
        <v>99.99767750131177</v>
      </c>
      <c r="N179" s="18">
        <f t="shared" si="32"/>
        <v>-8.4099999999743886</v>
      </c>
    </row>
    <row r="180" spans="1:14" ht="48" hidden="1" outlineLevel="3">
      <c r="A180" s="21" t="s">
        <v>231</v>
      </c>
      <c r="B180" s="22" t="s">
        <v>232</v>
      </c>
      <c r="C180" s="19"/>
      <c r="D180" s="19">
        <v>25500</v>
      </c>
      <c r="E180" s="19">
        <v>108540</v>
      </c>
      <c r="F180" s="19">
        <v>108540.24</v>
      </c>
      <c r="G180" s="19">
        <f t="shared" si="33"/>
        <v>2.1014447326535665E-2</v>
      </c>
      <c r="H180" s="19">
        <f t="shared" si="34"/>
        <v>0.12810847282379606</v>
      </c>
      <c r="I180" s="34" t="e">
        <f t="shared" si="27"/>
        <v>#DIV/0!</v>
      </c>
      <c r="J180" s="18">
        <f t="shared" si="28"/>
        <v>108540.24</v>
      </c>
      <c r="K180" s="34">
        <f t="shared" si="29"/>
        <v>425.64799999999997</v>
      </c>
      <c r="L180" s="18">
        <f t="shared" si="30"/>
        <v>83040.240000000005</v>
      </c>
      <c r="M180" s="34">
        <f t="shared" si="31"/>
        <v>100.00022111663903</v>
      </c>
      <c r="N180" s="18">
        <f t="shared" si="32"/>
        <v>0.24000000000523869</v>
      </c>
    </row>
    <row r="181" spans="1:14" ht="60" hidden="1" outlineLevel="4">
      <c r="A181" s="21" t="s">
        <v>233</v>
      </c>
      <c r="B181" s="22" t="s">
        <v>234</v>
      </c>
      <c r="C181" s="19"/>
      <c r="D181" s="19">
        <v>25500</v>
      </c>
      <c r="E181" s="19">
        <v>108540</v>
      </c>
      <c r="F181" s="19">
        <v>108540.24</v>
      </c>
      <c r="G181" s="19">
        <f t="shared" si="33"/>
        <v>2.1014447326535665E-2</v>
      </c>
      <c r="H181" s="19">
        <f t="shared" si="34"/>
        <v>0.12810847282379606</v>
      </c>
      <c r="I181" s="34" t="e">
        <f t="shared" si="27"/>
        <v>#DIV/0!</v>
      </c>
      <c r="J181" s="18">
        <f t="shared" si="28"/>
        <v>108540.24</v>
      </c>
      <c r="K181" s="34">
        <f t="shared" si="29"/>
        <v>425.64799999999997</v>
      </c>
      <c r="L181" s="18">
        <f t="shared" si="30"/>
        <v>83040.240000000005</v>
      </c>
      <c r="M181" s="34">
        <f t="shared" si="31"/>
        <v>100.00022111663903</v>
      </c>
      <c r="N181" s="18">
        <f t="shared" si="32"/>
        <v>0.24000000000523869</v>
      </c>
    </row>
    <row r="182" spans="1:14" ht="60" hidden="1" outlineLevel="7">
      <c r="A182" s="1" t="s">
        <v>233</v>
      </c>
      <c r="B182" s="4" t="s">
        <v>234</v>
      </c>
      <c r="C182" s="3"/>
      <c r="D182" s="3">
        <v>25500</v>
      </c>
      <c r="E182" s="3">
        <v>108540</v>
      </c>
      <c r="F182" s="3">
        <v>108540.24</v>
      </c>
      <c r="G182" s="19">
        <f t="shared" si="33"/>
        <v>2.1014447326535665E-2</v>
      </c>
      <c r="H182" s="19">
        <f t="shared" si="34"/>
        <v>0.12810847282379606</v>
      </c>
      <c r="I182" s="34" t="e">
        <f t="shared" si="27"/>
        <v>#DIV/0!</v>
      </c>
      <c r="J182" s="18">
        <f t="shared" si="28"/>
        <v>108540.24</v>
      </c>
      <c r="K182" s="34">
        <f t="shared" si="29"/>
        <v>425.64799999999997</v>
      </c>
      <c r="L182" s="18">
        <f t="shared" si="30"/>
        <v>83040.240000000005</v>
      </c>
      <c r="M182" s="34">
        <f t="shared" si="31"/>
        <v>100.00022111663903</v>
      </c>
      <c r="N182" s="18">
        <f t="shared" si="32"/>
        <v>0.24000000000523869</v>
      </c>
    </row>
    <row r="183" spans="1:14" ht="60" hidden="1" outlineLevel="3">
      <c r="A183" s="21" t="s">
        <v>235</v>
      </c>
      <c r="B183" s="22" t="s">
        <v>236</v>
      </c>
      <c r="C183" s="19"/>
      <c r="D183" s="19">
        <v>299500</v>
      </c>
      <c r="E183" s="19">
        <v>253570</v>
      </c>
      <c r="F183" s="19">
        <v>253561.35</v>
      </c>
      <c r="G183" s="19">
        <f t="shared" si="33"/>
        <v>4.9091946301392672E-2</v>
      </c>
      <c r="H183" s="19">
        <f t="shared" si="34"/>
        <v>0.2992747880015747</v>
      </c>
      <c r="I183" s="34" t="e">
        <f t="shared" si="27"/>
        <v>#DIV/0!</v>
      </c>
      <c r="J183" s="18">
        <f t="shared" si="28"/>
        <v>253561.35</v>
      </c>
      <c r="K183" s="34">
        <f t="shared" si="29"/>
        <v>84.661552587646085</v>
      </c>
      <c r="L183" s="18">
        <f t="shared" si="30"/>
        <v>-45938.649999999994</v>
      </c>
      <c r="M183" s="34">
        <f t="shared" si="31"/>
        <v>99.996588713175854</v>
      </c>
      <c r="N183" s="18">
        <f t="shared" si="32"/>
        <v>-8.6499999999941792</v>
      </c>
    </row>
    <row r="184" spans="1:14" ht="72" hidden="1" outlineLevel="4">
      <c r="A184" s="21" t="s">
        <v>237</v>
      </c>
      <c r="B184" s="22" t="s">
        <v>238</v>
      </c>
      <c r="C184" s="19"/>
      <c r="D184" s="19">
        <v>299500</v>
      </c>
      <c r="E184" s="19">
        <v>253570</v>
      </c>
      <c r="F184" s="19">
        <v>253561.35</v>
      </c>
      <c r="G184" s="19">
        <f t="shared" si="33"/>
        <v>4.9091946301392672E-2</v>
      </c>
      <c r="H184" s="19">
        <f t="shared" si="34"/>
        <v>0.2992747880015747</v>
      </c>
      <c r="I184" s="34" t="e">
        <f t="shared" si="27"/>
        <v>#DIV/0!</v>
      </c>
      <c r="J184" s="18">
        <f t="shared" si="28"/>
        <v>253561.35</v>
      </c>
      <c r="K184" s="34">
        <f t="shared" si="29"/>
        <v>84.661552587646085</v>
      </c>
      <c r="L184" s="18">
        <f t="shared" si="30"/>
        <v>-45938.649999999994</v>
      </c>
      <c r="M184" s="34">
        <f t="shared" si="31"/>
        <v>99.996588713175854</v>
      </c>
      <c r="N184" s="18">
        <f t="shared" si="32"/>
        <v>-8.6499999999941792</v>
      </c>
    </row>
    <row r="185" spans="1:14" ht="72" hidden="1" outlineLevel="7">
      <c r="A185" s="1" t="s">
        <v>237</v>
      </c>
      <c r="B185" s="4" t="s">
        <v>238</v>
      </c>
      <c r="C185" s="3"/>
      <c r="D185" s="3">
        <v>299500</v>
      </c>
      <c r="E185" s="3">
        <v>253570</v>
      </c>
      <c r="F185" s="3">
        <v>253561.35</v>
      </c>
      <c r="G185" s="19">
        <f t="shared" si="33"/>
        <v>4.9091946301392672E-2</v>
      </c>
      <c r="H185" s="19">
        <f t="shared" si="34"/>
        <v>0.2992747880015747</v>
      </c>
      <c r="I185" s="34" t="e">
        <f t="shared" si="27"/>
        <v>#DIV/0!</v>
      </c>
      <c r="J185" s="18">
        <f t="shared" si="28"/>
        <v>253561.35</v>
      </c>
      <c r="K185" s="34">
        <f t="shared" si="29"/>
        <v>84.661552587646085</v>
      </c>
      <c r="L185" s="18">
        <f t="shared" si="30"/>
        <v>-45938.649999999994</v>
      </c>
      <c r="M185" s="34">
        <f t="shared" si="31"/>
        <v>99.996588713175854</v>
      </c>
      <c r="N185" s="18">
        <f t="shared" si="32"/>
        <v>-8.6499999999941792</v>
      </c>
    </row>
    <row r="186" spans="1:14" ht="96" outlineLevel="2" collapsed="1">
      <c r="A186" s="21" t="s">
        <v>239</v>
      </c>
      <c r="B186" s="22" t="s">
        <v>240</v>
      </c>
      <c r="C186" s="19">
        <v>111304.7</v>
      </c>
      <c r="D186" s="19">
        <v>0</v>
      </c>
      <c r="E186" s="19">
        <v>118566</v>
      </c>
      <c r="F186" s="19">
        <v>118565.57</v>
      </c>
      <c r="G186" s="19">
        <f t="shared" si="33"/>
        <v>2.2955448831748274E-2</v>
      </c>
      <c r="H186" s="19">
        <f t="shared" si="34"/>
        <v>0.13994122458346223</v>
      </c>
      <c r="I186" s="34">
        <f t="shared" si="27"/>
        <v>106.52341725012511</v>
      </c>
      <c r="J186" s="18">
        <f t="shared" si="28"/>
        <v>7260.8700000000099</v>
      </c>
      <c r="K186" s="34">
        <v>0</v>
      </c>
      <c r="L186" s="18">
        <f t="shared" si="30"/>
        <v>118565.57</v>
      </c>
      <c r="M186" s="34">
        <f t="shared" si="31"/>
        <v>99.999637332793554</v>
      </c>
      <c r="N186" s="18">
        <f t="shared" si="32"/>
        <v>-0.42999999999301508</v>
      </c>
    </row>
    <row r="187" spans="1:14" ht="96" hidden="1" outlineLevel="3">
      <c r="A187" s="21" t="s">
        <v>241</v>
      </c>
      <c r="B187" s="22" t="s">
        <v>242</v>
      </c>
      <c r="C187" s="19"/>
      <c r="D187" s="19">
        <v>0</v>
      </c>
      <c r="E187" s="19">
        <v>118566</v>
      </c>
      <c r="F187" s="19">
        <v>118565.57</v>
      </c>
      <c r="G187" s="19">
        <f t="shared" si="33"/>
        <v>2.2955448831748274E-2</v>
      </c>
      <c r="H187" s="19">
        <f t="shared" si="34"/>
        <v>0.13994122458346223</v>
      </c>
      <c r="I187" s="34" t="e">
        <f t="shared" si="27"/>
        <v>#DIV/0!</v>
      </c>
      <c r="J187" s="18">
        <f t="shared" si="28"/>
        <v>118565.57</v>
      </c>
      <c r="K187" s="34" t="e">
        <f t="shared" si="29"/>
        <v>#DIV/0!</v>
      </c>
      <c r="L187" s="18">
        <f t="shared" si="30"/>
        <v>118565.57</v>
      </c>
      <c r="M187" s="34">
        <f t="shared" si="31"/>
        <v>99.999637332793554</v>
      </c>
      <c r="N187" s="18">
        <f t="shared" si="32"/>
        <v>-0.42999999999301508</v>
      </c>
    </row>
    <row r="188" spans="1:14" ht="108" hidden="1" outlineLevel="4">
      <c r="A188" s="21" t="s">
        <v>243</v>
      </c>
      <c r="B188" s="23" t="s">
        <v>244</v>
      </c>
      <c r="C188" s="19"/>
      <c r="D188" s="19">
        <v>0</v>
      </c>
      <c r="E188" s="19">
        <v>118566</v>
      </c>
      <c r="F188" s="19">
        <v>118565.57</v>
      </c>
      <c r="G188" s="19">
        <f t="shared" si="33"/>
        <v>2.2955448831748274E-2</v>
      </c>
      <c r="H188" s="19">
        <f t="shared" si="34"/>
        <v>0.13994122458346223</v>
      </c>
      <c r="I188" s="34" t="e">
        <f t="shared" si="27"/>
        <v>#DIV/0!</v>
      </c>
      <c r="J188" s="18">
        <f t="shared" si="28"/>
        <v>118565.57</v>
      </c>
      <c r="K188" s="34" t="e">
        <f t="shared" si="29"/>
        <v>#DIV/0!</v>
      </c>
      <c r="L188" s="18">
        <f t="shared" si="30"/>
        <v>118565.57</v>
      </c>
      <c r="M188" s="34">
        <f t="shared" si="31"/>
        <v>99.999637332793554</v>
      </c>
      <c r="N188" s="18">
        <f t="shared" si="32"/>
        <v>-0.42999999999301508</v>
      </c>
    </row>
    <row r="189" spans="1:14" ht="108" hidden="1" outlineLevel="7">
      <c r="A189" s="1" t="s">
        <v>243</v>
      </c>
      <c r="B189" s="2" t="s">
        <v>244</v>
      </c>
      <c r="C189" s="3"/>
      <c r="D189" s="3">
        <v>0</v>
      </c>
      <c r="E189" s="3">
        <v>118566</v>
      </c>
      <c r="F189" s="3">
        <v>118565.57</v>
      </c>
      <c r="G189" s="19">
        <f t="shared" si="33"/>
        <v>2.2955448831748274E-2</v>
      </c>
      <c r="H189" s="19">
        <f t="shared" si="34"/>
        <v>0.13994122458346223</v>
      </c>
      <c r="I189" s="34" t="e">
        <f t="shared" si="27"/>
        <v>#DIV/0!</v>
      </c>
      <c r="J189" s="18">
        <f t="shared" si="28"/>
        <v>118565.57</v>
      </c>
      <c r="K189" s="34" t="e">
        <f t="shared" si="29"/>
        <v>#DIV/0!</v>
      </c>
      <c r="L189" s="18">
        <f t="shared" si="30"/>
        <v>118565.57</v>
      </c>
      <c r="M189" s="34">
        <f t="shared" si="31"/>
        <v>99.999637332793554</v>
      </c>
      <c r="N189" s="18">
        <f t="shared" si="32"/>
        <v>-0.42999999999301508</v>
      </c>
    </row>
    <row r="190" spans="1:14" ht="24" outlineLevel="1" collapsed="1">
      <c r="A190" s="21" t="s">
        <v>245</v>
      </c>
      <c r="B190" s="22" t="s">
        <v>246</v>
      </c>
      <c r="C190" s="19">
        <v>512440.24</v>
      </c>
      <c r="D190" s="19">
        <v>454000</v>
      </c>
      <c r="E190" s="19">
        <v>1110395</v>
      </c>
      <c r="F190" s="19">
        <v>1151642.51</v>
      </c>
      <c r="G190" s="19">
        <f t="shared" si="33"/>
        <v>0.22296920354510288</v>
      </c>
      <c r="H190" s="19">
        <f t="shared" si="34"/>
        <v>1.3592669704347737</v>
      </c>
      <c r="I190" s="34">
        <f t="shared" si="27"/>
        <v>224.73693908191132</v>
      </c>
      <c r="J190" s="18">
        <f t="shared" si="28"/>
        <v>639202.27</v>
      </c>
      <c r="K190" s="34">
        <f t="shared" si="29"/>
        <v>253.66575110132158</v>
      </c>
      <c r="L190" s="18">
        <f t="shared" si="30"/>
        <v>697642.51</v>
      </c>
      <c r="M190" s="34">
        <f t="shared" si="31"/>
        <v>103.71467000481812</v>
      </c>
      <c r="N190" s="18">
        <f t="shared" si="32"/>
        <v>41247.510000000009</v>
      </c>
    </row>
    <row r="191" spans="1:14" ht="48" hidden="1" outlineLevel="2">
      <c r="A191" s="21" t="s">
        <v>247</v>
      </c>
      <c r="B191" s="22" t="s">
        <v>248</v>
      </c>
      <c r="C191" s="19"/>
      <c r="D191" s="19">
        <v>228000</v>
      </c>
      <c r="E191" s="19">
        <v>498236</v>
      </c>
      <c r="F191" s="19">
        <v>516002.5</v>
      </c>
      <c r="G191" s="19">
        <f t="shared" si="33"/>
        <v>9.9903108345906724E-2</v>
      </c>
      <c r="H191" s="19">
        <f t="shared" si="34"/>
        <v>0.60903027529938036</v>
      </c>
      <c r="I191" s="34" t="e">
        <f t="shared" si="27"/>
        <v>#DIV/0!</v>
      </c>
      <c r="J191" s="18">
        <f t="shared" si="28"/>
        <v>516002.5</v>
      </c>
      <c r="K191" s="34">
        <f t="shared" si="29"/>
        <v>226.31688596491227</v>
      </c>
      <c r="L191" s="18">
        <f t="shared" si="30"/>
        <v>288002.5</v>
      </c>
      <c r="M191" s="34">
        <f t="shared" si="31"/>
        <v>103.56588042614344</v>
      </c>
      <c r="N191" s="18">
        <f t="shared" si="32"/>
        <v>17766.5</v>
      </c>
    </row>
    <row r="192" spans="1:14" ht="72" hidden="1" outlineLevel="3">
      <c r="A192" s="21" t="s">
        <v>249</v>
      </c>
      <c r="B192" s="22" t="s">
        <v>250</v>
      </c>
      <c r="C192" s="19"/>
      <c r="D192" s="19">
        <v>5000</v>
      </c>
      <c r="E192" s="19">
        <v>18355</v>
      </c>
      <c r="F192" s="19">
        <v>18455</v>
      </c>
      <c r="G192" s="19">
        <f t="shared" si="33"/>
        <v>3.5730676973923744E-3</v>
      </c>
      <c r="H192" s="19">
        <f t="shared" si="34"/>
        <v>2.1782169138037252E-2</v>
      </c>
      <c r="I192" s="34" t="e">
        <f t="shared" si="27"/>
        <v>#DIV/0!</v>
      </c>
      <c r="J192" s="18">
        <f t="shared" si="28"/>
        <v>18455</v>
      </c>
      <c r="K192" s="34">
        <f t="shared" si="29"/>
        <v>369.09999999999997</v>
      </c>
      <c r="L192" s="18">
        <f t="shared" si="30"/>
        <v>13455</v>
      </c>
      <c r="M192" s="34">
        <f t="shared" si="31"/>
        <v>100.54481067828928</v>
      </c>
      <c r="N192" s="18">
        <f t="shared" si="32"/>
        <v>100</v>
      </c>
    </row>
    <row r="193" spans="1:14" ht="108" hidden="1" outlineLevel="4">
      <c r="A193" s="21" t="s">
        <v>251</v>
      </c>
      <c r="B193" s="23" t="s">
        <v>252</v>
      </c>
      <c r="C193" s="19"/>
      <c r="D193" s="19">
        <v>5000</v>
      </c>
      <c r="E193" s="19">
        <v>18355</v>
      </c>
      <c r="F193" s="19">
        <v>18455</v>
      </c>
      <c r="G193" s="19">
        <f t="shared" si="33"/>
        <v>3.5730676973923744E-3</v>
      </c>
      <c r="H193" s="19">
        <f t="shared" si="34"/>
        <v>2.1782169138037252E-2</v>
      </c>
      <c r="I193" s="34" t="e">
        <f t="shared" si="27"/>
        <v>#DIV/0!</v>
      </c>
      <c r="J193" s="18">
        <f t="shared" si="28"/>
        <v>18455</v>
      </c>
      <c r="K193" s="34">
        <f t="shared" si="29"/>
        <v>369.09999999999997</v>
      </c>
      <c r="L193" s="18">
        <f t="shared" si="30"/>
        <v>13455</v>
      </c>
      <c r="M193" s="34">
        <f t="shared" si="31"/>
        <v>100.54481067828928</v>
      </c>
      <c r="N193" s="18">
        <f t="shared" si="32"/>
        <v>100</v>
      </c>
    </row>
    <row r="194" spans="1:14" ht="108" hidden="1" outlineLevel="5">
      <c r="A194" s="21" t="s">
        <v>251</v>
      </c>
      <c r="B194" s="23" t="s">
        <v>252</v>
      </c>
      <c r="C194" s="19"/>
      <c r="D194" s="19">
        <v>5000</v>
      </c>
      <c r="E194" s="19">
        <v>0</v>
      </c>
      <c r="F194" s="19">
        <v>0</v>
      </c>
      <c r="G194" s="19">
        <f t="shared" si="33"/>
        <v>0</v>
      </c>
      <c r="H194" s="19">
        <f t="shared" si="34"/>
        <v>0</v>
      </c>
      <c r="I194" s="34" t="e">
        <f t="shared" si="27"/>
        <v>#DIV/0!</v>
      </c>
      <c r="J194" s="18">
        <f t="shared" si="28"/>
        <v>0</v>
      </c>
      <c r="K194" s="34">
        <f t="shared" si="29"/>
        <v>0</v>
      </c>
      <c r="L194" s="18">
        <f t="shared" si="30"/>
        <v>-5000</v>
      </c>
      <c r="M194" s="34" t="e">
        <f t="shared" si="31"/>
        <v>#DIV/0!</v>
      </c>
      <c r="N194" s="18">
        <f t="shared" si="32"/>
        <v>0</v>
      </c>
    </row>
    <row r="195" spans="1:14" ht="108" hidden="1" outlineLevel="7">
      <c r="A195" s="1" t="s">
        <v>251</v>
      </c>
      <c r="B195" s="2" t="s">
        <v>252</v>
      </c>
      <c r="C195" s="3"/>
      <c r="D195" s="3">
        <v>5000</v>
      </c>
      <c r="E195" s="3">
        <v>0</v>
      </c>
      <c r="F195" s="3">
        <v>0</v>
      </c>
      <c r="G195" s="19">
        <f t="shared" si="33"/>
        <v>0</v>
      </c>
      <c r="H195" s="19">
        <f t="shared" si="34"/>
        <v>0</v>
      </c>
      <c r="I195" s="34" t="e">
        <f t="shared" si="27"/>
        <v>#DIV/0!</v>
      </c>
      <c r="J195" s="18">
        <f t="shared" si="28"/>
        <v>0</v>
      </c>
      <c r="K195" s="34">
        <f t="shared" si="29"/>
        <v>0</v>
      </c>
      <c r="L195" s="18">
        <f t="shared" si="30"/>
        <v>-5000</v>
      </c>
      <c r="M195" s="34" t="e">
        <f t="shared" si="31"/>
        <v>#DIV/0!</v>
      </c>
      <c r="N195" s="18">
        <f t="shared" si="32"/>
        <v>0</v>
      </c>
    </row>
    <row r="196" spans="1:14" ht="168" hidden="1" outlineLevel="5">
      <c r="A196" s="21" t="s">
        <v>253</v>
      </c>
      <c r="B196" s="23" t="s">
        <v>254</v>
      </c>
      <c r="C196" s="19"/>
      <c r="D196" s="19">
        <v>0</v>
      </c>
      <c r="E196" s="19">
        <v>3355</v>
      </c>
      <c r="F196" s="19">
        <v>3455</v>
      </c>
      <c r="G196" s="19">
        <f t="shared" si="33"/>
        <v>6.6892164153295323E-4</v>
      </c>
      <c r="H196" s="19">
        <f t="shared" si="34"/>
        <v>4.077886446595431E-3</v>
      </c>
      <c r="I196" s="34" t="e">
        <f t="shared" si="27"/>
        <v>#DIV/0!</v>
      </c>
      <c r="J196" s="18">
        <f t="shared" si="28"/>
        <v>3455</v>
      </c>
      <c r="K196" s="34" t="e">
        <f t="shared" si="29"/>
        <v>#DIV/0!</v>
      </c>
      <c r="L196" s="18">
        <f t="shared" si="30"/>
        <v>3455</v>
      </c>
      <c r="M196" s="34">
        <f t="shared" si="31"/>
        <v>102.98062593144562</v>
      </c>
      <c r="N196" s="18">
        <f t="shared" si="32"/>
        <v>100</v>
      </c>
    </row>
    <row r="197" spans="1:14" ht="168" hidden="1" outlineLevel="7">
      <c r="A197" s="1" t="s">
        <v>253</v>
      </c>
      <c r="B197" s="2" t="s">
        <v>254</v>
      </c>
      <c r="C197" s="3"/>
      <c r="D197" s="3">
        <v>0</v>
      </c>
      <c r="E197" s="3">
        <v>3355</v>
      </c>
      <c r="F197" s="3">
        <v>3455</v>
      </c>
      <c r="G197" s="19">
        <f t="shared" si="33"/>
        <v>6.6892164153295323E-4</v>
      </c>
      <c r="H197" s="19">
        <f t="shared" si="34"/>
        <v>4.077886446595431E-3</v>
      </c>
      <c r="I197" s="34" t="e">
        <f t="shared" si="27"/>
        <v>#DIV/0!</v>
      </c>
      <c r="J197" s="18">
        <f t="shared" si="28"/>
        <v>3455</v>
      </c>
      <c r="K197" s="34" t="e">
        <f t="shared" si="29"/>
        <v>#DIV/0!</v>
      </c>
      <c r="L197" s="18">
        <f t="shared" si="30"/>
        <v>3455</v>
      </c>
      <c r="M197" s="34">
        <f t="shared" si="31"/>
        <v>102.98062593144562</v>
      </c>
      <c r="N197" s="18">
        <f t="shared" si="32"/>
        <v>100</v>
      </c>
    </row>
    <row r="198" spans="1:14" ht="120" hidden="1" outlineLevel="5">
      <c r="A198" s="21" t="s">
        <v>255</v>
      </c>
      <c r="B198" s="23" t="s">
        <v>256</v>
      </c>
      <c r="C198" s="19"/>
      <c r="D198" s="19">
        <v>0</v>
      </c>
      <c r="E198" s="19">
        <v>15000</v>
      </c>
      <c r="F198" s="19">
        <v>15000</v>
      </c>
      <c r="G198" s="19">
        <f t="shared" si="33"/>
        <v>2.9041460558594206E-3</v>
      </c>
      <c r="H198" s="19">
        <f t="shared" si="34"/>
        <v>1.7704282691441815E-2</v>
      </c>
      <c r="I198" s="34" t="e">
        <f t="shared" si="27"/>
        <v>#DIV/0!</v>
      </c>
      <c r="J198" s="18">
        <f t="shared" si="28"/>
        <v>15000</v>
      </c>
      <c r="K198" s="34" t="e">
        <f t="shared" si="29"/>
        <v>#DIV/0!</v>
      </c>
      <c r="L198" s="18">
        <f t="shared" si="30"/>
        <v>15000</v>
      </c>
      <c r="M198" s="34">
        <f t="shared" si="31"/>
        <v>100</v>
      </c>
      <c r="N198" s="18">
        <f t="shared" si="32"/>
        <v>0</v>
      </c>
    </row>
    <row r="199" spans="1:14" ht="120" hidden="1" outlineLevel="7">
      <c r="A199" s="1" t="s">
        <v>255</v>
      </c>
      <c r="B199" s="2" t="s">
        <v>256</v>
      </c>
      <c r="C199" s="3"/>
      <c r="D199" s="3">
        <v>0</v>
      </c>
      <c r="E199" s="3">
        <v>15000</v>
      </c>
      <c r="F199" s="3">
        <v>15000</v>
      </c>
      <c r="G199" s="19">
        <f t="shared" si="33"/>
        <v>2.9041460558594206E-3</v>
      </c>
      <c r="H199" s="19">
        <f t="shared" si="34"/>
        <v>1.7704282691441815E-2</v>
      </c>
      <c r="I199" s="34" t="e">
        <f t="shared" si="27"/>
        <v>#DIV/0!</v>
      </c>
      <c r="J199" s="18">
        <f t="shared" si="28"/>
        <v>15000</v>
      </c>
      <c r="K199" s="34" t="e">
        <f t="shared" si="29"/>
        <v>#DIV/0!</v>
      </c>
      <c r="L199" s="18">
        <f t="shared" si="30"/>
        <v>15000</v>
      </c>
      <c r="M199" s="34">
        <f t="shared" si="31"/>
        <v>100</v>
      </c>
      <c r="N199" s="18">
        <f t="shared" si="32"/>
        <v>0</v>
      </c>
    </row>
    <row r="200" spans="1:14" ht="108" hidden="1" outlineLevel="3">
      <c r="A200" s="21" t="s">
        <v>257</v>
      </c>
      <c r="B200" s="22" t="s">
        <v>258</v>
      </c>
      <c r="C200" s="19"/>
      <c r="D200" s="19">
        <v>58000</v>
      </c>
      <c r="E200" s="19">
        <v>100920</v>
      </c>
      <c r="F200" s="19">
        <v>108419.75</v>
      </c>
      <c r="G200" s="19">
        <f t="shared" si="33"/>
        <v>2.0991119289317628E-2</v>
      </c>
      <c r="H200" s="19">
        <f t="shared" si="34"/>
        <v>0.12796626022236324</v>
      </c>
      <c r="I200" s="34" t="e">
        <f t="shared" si="27"/>
        <v>#DIV/0!</v>
      </c>
      <c r="J200" s="18">
        <f t="shared" si="28"/>
        <v>108419.75</v>
      </c>
      <c r="K200" s="34">
        <f t="shared" si="29"/>
        <v>186.93060344827586</v>
      </c>
      <c r="L200" s="18">
        <f t="shared" si="30"/>
        <v>50419.75</v>
      </c>
      <c r="M200" s="34">
        <f t="shared" si="31"/>
        <v>107.43138129211256</v>
      </c>
      <c r="N200" s="18">
        <f t="shared" si="32"/>
        <v>7499.75</v>
      </c>
    </row>
    <row r="201" spans="1:14" ht="132" hidden="1" outlineLevel="4">
      <c r="A201" s="21" t="s">
        <v>259</v>
      </c>
      <c r="B201" s="23" t="s">
        <v>260</v>
      </c>
      <c r="C201" s="19"/>
      <c r="D201" s="19">
        <v>58000</v>
      </c>
      <c r="E201" s="19">
        <v>100920</v>
      </c>
      <c r="F201" s="19">
        <v>108419.75</v>
      </c>
      <c r="G201" s="19">
        <f t="shared" si="33"/>
        <v>2.0991119289317628E-2</v>
      </c>
      <c r="H201" s="19">
        <f t="shared" si="34"/>
        <v>0.12796626022236324</v>
      </c>
      <c r="I201" s="34" t="e">
        <f t="shared" si="27"/>
        <v>#DIV/0!</v>
      </c>
      <c r="J201" s="18">
        <f t="shared" si="28"/>
        <v>108419.75</v>
      </c>
      <c r="K201" s="34">
        <f t="shared" si="29"/>
        <v>186.93060344827586</v>
      </c>
      <c r="L201" s="18">
        <f t="shared" si="30"/>
        <v>50419.75</v>
      </c>
      <c r="M201" s="34">
        <f t="shared" si="31"/>
        <v>107.43138129211256</v>
      </c>
      <c r="N201" s="18">
        <f t="shared" si="32"/>
        <v>7499.75</v>
      </c>
    </row>
    <row r="202" spans="1:14" ht="132" hidden="1" outlineLevel="5">
      <c r="A202" s="21" t="s">
        <v>259</v>
      </c>
      <c r="B202" s="23" t="s">
        <v>260</v>
      </c>
      <c r="C202" s="19"/>
      <c r="D202" s="19">
        <v>58000</v>
      </c>
      <c r="E202" s="19">
        <v>0</v>
      </c>
      <c r="F202" s="19">
        <v>0</v>
      </c>
      <c r="G202" s="19">
        <f t="shared" si="33"/>
        <v>0</v>
      </c>
      <c r="H202" s="19">
        <f t="shared" si="34"/>
        <v>0</v>
      </c>
      <c r="I202" s="34" t="e">
        <f t="shared" si="27"/>
        <v>#DIV/0!</v>
      </c>
      <c r="J202" s="18">
        <f t="shared" si="28"/>
        <v>0</v>
      </c>
      <c r="K202" s="34">
        <f t="shared" si="29"/>
        <v>0</v>
      </c>
      <c r="L202" s="18">
        <f t="shared" si="30"/>
        <v>-58000</v>
      </c>
      <c r="M202" s="34" t="e">
        <f t="shared" si="31"/>
        <v>#DIV/0!</v>
      </c>
      <c r="N202" s="18">
        <f t="shared" si="32"/>
        <v>0</v>
      </c>
    </row>
    <row r="203" spans="1:14" ht="132" hidden="1" outlineLevel="7">
      <c r="A203" s="1" t="s">
        <v>259</v>
      </c>
      <c r="B203" s="2" t="s">
        <v>260</v>
      </c>
      <c r="C203" s="3"/>
      <c r="D203" s="3">
        <v>58000</v>
      </c>
      <c r="E203" s="3">
        <v>0</v>
      </c>
      <c r="F203" s="3">
        <v>0</v>
      </c>
      <c r="G203" s="19">
        <f t="shared" si="33"/>
        <v>0</v>
      </c>
      <c r="H203" s="19">
        <f t="shared" si="34"/>
        <v>0</v>
      </c>
      <c r="I203" s="34" t="e">
        <f t="shared" si="27"/>
        <v>#DIV/0!</v>
      </c>
      <c r="J203" s="18">
        <f t="shared" si="28"/>
        <v>0</v>
      </c>
      <c r="K203" s="34">
        <f t="shared" si="29"/>
        <v>0</v>
      </c>
      <c r="L203" s="18">
        <f t="shared" si="30"/>
        <v>-58000</v>
      </c>
      <c r="M203" s="34" t="e">
        <f t="shared" si="31"/>
        <v>#DIV/0!</v>
      </c>
      <c r="N203" s="18">
        <f t="shared" si="32"/>
        <v>0</v>
      </c>
    </row>
    <row r="204" spans="1:14" ht="192" hidden="1" outlineLevel="5">
      <c r="A204" s="21" t="s">
        <v>261</v>
      </c>
      <c r="B204" s="23" t="s">
        <v>262</v>
      </c>
      <c r="C204" s="19"/>
      <c r="D204" s="19">
        <v>0</v>
      </c>
      <c r="E204" s="19">
        <v>2000</v>
      </c>
      <c r="F204" s="19">
        <v>2000</v>
      </c>
      <c r="G204" s="19">
        <f t="shared" si="33"/>
        <v>3.8721947411458939E-4</v>
      </c>
      <c r="H204" s="19">
        <f t="shared" si="34"/>
        <v>2.3605710255255753E-3</v>
      </c>
      <c r="I204" s="34" t="e">
        <f t="shared" ref="I204:I267" si="37">F204/C204*100</f>
        <v>#DIV/0!</v>
      </c>
      <c r="J204" s="18">
        <f t="shared" ref="J204:J267" si="38">F204-C204</f>
        <v>2000</v>
      </c>
      <c r="K204" s="34" t="e">
        <f t="shared" ref="K204:K267" si="39">F204/D204*100</f>
        <v>#DIV/0!</v>
      </c>
      <c r="L204" s="18">
        <f t="shared" ref="L204:L267" si="40">F204-D204</f>
        <v>2000</v>
      </c>
      <c r="M204" s="34">
        <f t="shared" ref="M204:M267" si="41">F204/E204*100</f>
        <v>100</v>
      </c>
      <c r="N204" s="18">
        <f t="shared" ref="N204:N267" si="42">F204-E204</f>
        <v>0</v>
      </c>
    </row>
    <row r="205" spans="1:14" ht="192" hidden="1" outlineLevel="7">
      <c r="A205" s="1" t="s">
        <v>261</v>
      </c>
      <c r="B205" s="2" t="s">
        <v>262</v>
      </c>
      <c r="C205" s="3"/>
      <c r="D205" s="3">
        <v>0</v>
      </c>
      <c r="E205" s="3">
        <v>2000</v>
      </c>
      <c r="F205" s="3">
        <v>2000</v>
      </c>
      <c r="G205" s="19">
        <f t="shared" si="33"/>
        <v>3.8721947411458939E-4</v>
      </c>
      <c r="H205" s="19">
        <f t="shared" si="34"/>
        <v>2.3605710255255753E-3</v>
      </c>
      <c r="I205" s="34" t="e">
        <f t="shared" si="37"/>
        <v>#DIV/0!</v>
      </c>
      <c r="J205" s="18">
        <f t="shared" si="38"/>
        <v>2000</v>
      </c>
      <c r="K205" s="34" t="e">
        <f t="shared" si="39"/>
        <v>#DIV/0!</v>
      </c>
      <c r="L205" s="18">
        <f t="shared" si="40"/>
        <v>2000</v>
      </c>
      <c r="M205" s="34">
        <f t="shared" si="41"/>
        <v>100</v>
      </c>
      <c r="N205" s="18">
        <f t="shared" si="42"/>
        <v>0</v>
      </c>
    </row>
    <row r="206" spans="1:14" ht="240" hidden="1" outlineLevel="5">
      <c r="A206" s="21" t="s">
        <v>263</v>
      </c>
      <c r="B206" s="23" t="s">
        <v>264</v>
      </c>
      <c r="C206" s="19"/>
      <c r="D206" s="19">
        <v>0</v>
      </c>
      <c r="E206" s="19">
        <v>2000</v>
      </c>
      <c r="F206" s="19">
        <v>2000</v>
      </c>
      <c r="G206" s="19">
        <f t="shared" ref="G206:G269" si="43">F206/F$11*100</f>
        <v>3.8721947411458939E-4</v>
      </c>
      <c r="H206" s="19">
        <f t="shared" si="34"/>
        <v>2.3605710255255753E-3</v>
      </c>
      <c r="I206" s="34" t="e">
        <f t="shared" si="37"/>
        <v>#DIV/0!</v>
      </c>
      <c r="J206" s="18">
        <f t="shared" si="38"/>
        <v>2000</v>
      </c>
      <c r="K206" s="34" t="e">
        <f t="shared" si="39"/>
        <v>#DIV/0!</v>
      </c>
      <c r="L206" s="18">
        <f t="shared" si="40"/>
        <v>2000</v>
      </c>
      <c r="M206" s="34">
        <f t="shared" si="41"/>
        <v>100</v>
      </c>
      <c r="N206" s="18">
        <f t="shared" si="42"/>
        <v>0</v>
      </c>
    </row>
    <row r="207" spans="1:14" ht="240" hidden="1" outlineLevel="7">
      <c r="A207" s="1" t="s">
        <v>263</v>
      </c>
      <c r="B207" s="2" t="s">
        <v>264</v>
      </c>
      <c r="C207" s="3"/>
      <c r="D207" s="3">
        <v>0</v>
      </c>
      <c r="E207" s="3">
        <v>2000</v>
      </c>
      <c r="F207" s="3">
        <v>2000</v>
      </c>
      <c r="G207" s="19">
        <f t="shared" si="43"/>
        <v>3.8721947411458939E-4</v>
      </c>
      <c r="H207" s="19">
        <f t="shared" ref="H207:H270" si="44">G207/G$12*100</f>
        <v>2.3605710255255753E-3</v>
      </c>
      <c r="I207" s="34" t="e">
        <f t="shared" si="37"/>
        <v>#DIV/0!</v>
      </c>
      <c r="J207" s="18">
        <f t="shared" si="38"/>
        <v>2000</v>
      </c>
      <c r="K207" s="34" t="e">
        <f t="shared" si="39"/>
        <v>#DIV/0!</v>
      </c>
      <c r="L207" s="18">
        <f t="shared" si="40"/>
        <v>2000</v>
      </c>
      <c r="M207" s="34">
        <f t="shared" si="41"/>
        <v>100</v>
      </c>
      <c r="N207" s="18">
        <f t="shared" si="42"/>
        <v>0</v>
      </c>
    </row>
    <row r="208" spans="1:14" ht="144" hidden="1" outlineLevel="5">
      <c r="A208" s="21" t="s">
        <v>265</v>
      </c>
      <c r="B208" s="23" t="s">
        <v>266</v>
      </c>
      <c r="C208" s="19"/>
      <c r="D208" s="19">
        <v>0</v>
      </c>
      <c r="E208" s="19">
        <v>96920</v>
      </c>
      <c r="F208" s="19">
        <v>104419.75</v>
      </c>
      <c r="G208" s="19">
        <f t="shared" si="43"/>
        <v>2.021668034108845E-2</v>
      </c>
      <c r="H208" s="19">
        <f t="shared" si="44"/>
        <v>0.12324511817131212</v>
      </c>
      <c r="I208" s="34" t="e">
        <f t="shared" si="37"/>
        <v>#DIV/0!</v>
      </c>
      <c r="J208" s="18">
        <f t="shared" si="38"/>
        <v>104419.75</v>
      </c>
      <c r="K208" s="34" t="e">
        <f t="shared" si="39"/>
        <v>#DIV/0!</v>
      </c>
      <c r="L208" s="18">
        <f t="shared" si="40"/>
        <v>104419.75</v>
      </c>
      <c r="M208" s="34">
        <f t="shared" si="41"/>
        <v>107.73808295501443</v>
      </c>
      <c r="N208" s="18">
        <f t="shared" si="42"/>
        <v>7499.75</v>
      </c>
    </row>
    <row r="209" spans="1:14" ht="144" hidden="1" outlineLevel="7">
      <c r="A209" s="1" t="s">
        <v>265</v>
      </c>
      <c r="B209" s="2" t="s">
        <v>266</v>
      </c>
      <c r="C209" s="3"/>
      <c r="D209" s="3">
        <v>0</v>
      </c>
      <c r="E209" s="3">
        <v>96920</v>
      </c>
      <c r="F209" s="3">
        <v>104419.75</v>
      </c>
      <c r="G209" s="19">
        <f t="shared" si="43"/>
        <v>2.021668034108845E-2</v>
      </c>
      <c r="H209" s="19">
        <f t="shared" si="44"/>
        <v>0.12324511817131212</v>
      </c>
      <c r="I209" s="34" t="e">
        <f t="shared" si="37"/>
        <v>#DIV/0!</v>
      </c>
      <c r="J209" s="18">
        <f t="shared" si="38"/>
        <v>104419.75</v>
      </c>
      <c r="K209" s="34" t="e">
        <f t="shared" si="39"/>
        <v>#DIV/0!</v>
      </c>
      <c r="L209" s="18">
        <f t="shared" si="40"/>
        <v>104419.75</v>
      </c>
      <c r="M209" s="34">
        <f t="shared" si="41"/>
        <v>107.73808295501443</v>
      </c>
      <c r="N209" s="18">
        <f t="shared" si="42"/>
        <v>7499.75</v>
      </c>
    </row>
    <row r="210" spans="1:14" ht="72" hidden="1" outlineLevel="3">
      <c r="A210" s="21" t="s">
        <v>267</v>
      </c>
      <c r="B210" s="22" t="s">
        <v>268</v>
      </c>
      <c r="C210" s="19"/>
      <c r="D210" s="19">
        <v>32000</v>
      </c>
      <c r="E210" s="19">
        <v>69141</v>
      </c>
      <c r="F210" s="19">
        <v>74153.59</v>
      </c>
      <c r="G210" s="19">
        <f t="shared" si="43"/>
        <v>1.4356857061754437E-2</v>
      </c>
      <c r="H210" s="19">
        <f t="shared" si="44"/>
        <v>8.7522407996351526E-2</v>
      </c>
      <c r="I210" s="34" t="e">
        <f t="shared" si="37"/>
        <v>#DIV/0!</v>
      </c>
      <c r="J210" s="18">
        <f t="shared" si="38"/>
        <v>74153.59</v>
      </c>
      <c r="K210" s="34">
        <f t="shared" si="39"/>
        <v>231.72996874999998</v>
      </c>
      <c r="L210" s="18">
        <f t="shared" si="40"/>
        <v>42153.59</v>
      </c>
      <c r="M210" s="34">
        <f t="shared" si="41"/>
        <v>107.24980836262131</v>
      </c>
      <c r="N210" s="18">
        <f t="shared" si="42"/>
        <v>5012.5899999999965</v>
      </c>
    </row>
    <row r="211" spans="1:14" ht="108" hidden="1" outlineLevel="4">
      <c r="A211" s="21" t="s">
        <v>269</v>
      </c>
      <c r="B211" s="23" t="s">
        <v>270</v>
      </c>
      <c r="C211" s="19"/>
      <c r="D211" s="19">
        <v>32000</v>
      </c>
      <c r="E211" s="19">
        <v>37578</v>
      </c>
      <c r="F211" s="19">
        <v>37578.47</v>
      </c>
      <c r="G211" s="19">
        <f t="shared" si="43"/>
        <v>7.2755576957154377E-3</v>
      </c>
      <c r="H211" s="19">
        <f t="shared" si="44"/>
        <v>4.4353323732791036E-2</v>
      </c>
      <c r="I211" s="34" t="e">
        <f t="shared" si="37"/>
        <v>#DIV/0!</v>
      </c>
      <c r="J211" s="18">
        <f t="shared" si="38"/>
        <v>37578.47</v>
      </c>
      <c r="K211" s="34">
        <f t="shared" si="39"/>
        <v>117.43271875000001</v>
      </c>
      <c r="L211" s="18">
        <f t="shared" si="40"/>
        <v>5578.4700000000012</v>
      </c>
      <c r="M211" s="34">
        <f t="shared" si="41"/>
        <v>100.00125073181117</v>
      </c>
      <c r="N211" s="18">
        <f t="shared" si="42"/>
        <v>0.47000000000116415</v>
      </c>
    </row>
    <row r="212" spans="1:14" ht="108" hidden="1" outlineLevel="5">
      <c r="A212" s="21" t="s">
        <v>269</v>
      </c>
      <c r="B212" s="23" t="s">
        <v>270</v>
      </c>
      <c r="C212" s="19"/>
      <c r="D212" s="19">
        <v>32000</v>
      </c>
      <c r="E212" s="19">
        <v>0</v>
      </c>
      <c r="F212" s="19">
        <v>0</v>
      </c>
      <c r="G212" s="19">
        <f t="shared" si="43"/>
        <v>0</v>
      </c>
      <c r="H212" s="19">
        <f t="shared" si="44"/>
        <v>0</v>
      </c>
      <c r="I212" s="34" t="e">
        <f t="shared" si="37"/>
        <v>#DIV/0!</v>
      </c>
      <c r="J212" s="18">
        <f t="shared" si="38"/>
        <v>0</v>
      </c>
      <c r="K212" s="34">
        <f t="shared" si="39"/>
        <v>0</v>
      </c>
      <c r="L212" s="18">
        <f t="shared" si="40"/>
        <v>-32000</v>
      </c>
      <c r="M212" s="34" t="e">
        <f t="shared" si="41"/>
        <v>#DIV/0!</v>
      </c>
      <c r="N212" s="18">
        <f t="shared" si="42"/>
        <v>0</v>
      </c>
    </row>
    <row r="213" spans="1:14" ht="108" hidden="1" outlineLevel="7">
      <c r="A213" s="1" t="s">
        <v>269</v>
      </c>
      <c r="B213" s="2" t="s">
        <v>270</v>
      </c>
      <c r="C213" s="3"/>
      <c r="D213" s="3">
        <v>32000</v>
      </c>
      <c r="E213" s="3">
        <v>0</v>
      </c>
      <c r="F213" s="3">
        <v>0</v>
      </c>
      <c r="G213" s="19">
        <f t="shared" si="43"/>
        <v>0</v>
      </c>
      <c r="H213" s="19">
        <f t="shared" si="44"/>
        <v>0</v>
      </c>
      <c r="I213" s="34" t="e">
        <f t="shared" si="37"/>
        <v>#DIV/0!</v>
      </c>
      <c r="J213" s="18">
        <f t="shared" si="38"/>
        <v>0</v>
      </c>
      <c r="K213" s="34">
        <f t="shared" si="39"/>
        <v>0</v>
      </c>
      <c r="L213" s="18">
        <f t="shared" si="40"/>
        <v>-32000</v>
      </c>
      <c r="M213" s="34" t="e">
        <f t="shared" si="41"/>
        <v>#DIV/0!</v>
      </c>
      <c r="N213" s="18">
        <f t="shared" si="42"/>
        <v>0</v>
      </c>
    </row>
    <row r="214" spans="1:14" ht="108" hidden="1" outlineLevel="5">
      <c r="A214" s="21" t="s">
        <v>271</v>
      </c>
      <c r="B214" s="23" t="s">
        <v>270</v>
      </c>
      <c r="C214" s="19"/>
      <c r="D214" s="19">
        <v>0</v>
      </c>
      <c r="E214" s="19">
        <v>567</v>
      </c>
      <c r="F214" s="19">
        <v>566.66999999999996</v>
      </c>
      <c r="G214" s="19">
        <f t="shared" si="43"/>
        <v>1.097128296982572E-4</v>
      </c>
      <c r="H214" s="19">
        <f t="shared" si="44"/>
        <v>6.6883239151728892E-4</v>
      </c>
      <c r="I214" s="34" t="e">
        <f t="shared" si="37"/>
        <v>#DIV/0!</v>
      </c>
      <c r="J214" s="18">
        <f t="shared" si="38"/>
        <v>566.66999999999996</v>
      </c>
      <c r="K214" s="34" t="e">
        <f t="shared" si="39"/>
        <v>#DIV/0!</v>
      </c>
      <c r="L214" s="18">
        <f t="shared" si="40"/>
        <v>566.66999999999996</v>
      </c>
      <c r="M214" s="34">
        <f t="shared" si="41"/>
        <v>99.941798941798936</v>
      </c>
      <c r="N214" s="18">
        <f t="shared" si="42"/>
        <v>-0.33000000000004093</v>
      </c>
    </row>
    <row r="215" spans="1:14" ht="108" hidden="1" outlineLevel="7">
      <c r="A215" s="1" t="s">
        <v>271</v>
      </c>
      <c r="B215" s="2" t="s">
        <v>270</v>
      </c>
      <c r="C215" s="3"/>
      <c r="D215" s="3">
        <v>0</v>
      </c>
      <c r="E215" s="3">
        <v>567</v>
      </c>
      <c r="F215" s="3">
        <v>566.66999999999996</v>
      </c>
      <c r="G215" s="19">
        <f t="shared" si="43"/>
        <v>1.097128296982572E-4</v>
      </c>
      <c r="H215" s="19">
        <f t="shared" si="44"/>
        <v>6.6883239151728892E-4</v>
      </c>
      <c r="I215" s="34" t="e">
        <f t="shared" si="37"/>
        <v>#DIV/0!</v>
      </c>
      <c r="J215" s="18">
        <f t="shared" si="38"/>
        <v>566.66999999999996</v>
      </c>
      <c r="K215" s="34" t="e">
        <f t="shared" si="39"/>
        <v>#DIV/0!</v>
      </c>
      <c r="L215" s="18">
        <f t="shared" si="40"/>
        <v>566.66999999999996</v>
      </c>
      <c r="M215" s="34">
        <f t="shared" si="41"/>
        <v>99.941798941798936</v>
      </c>
      <c r="N215" s="18">
        <f t="shared" si="42"/>
        <v>-0.33000000000004093</v>
      </c>
    </row>
    <row r="216" spans="1:14" ht="144" hidden="1" outlineLevel="5">
      <c r="A216" s="21" t="s">
        <v>272</v>
      </c>
      <c r="B216" s="23" t="s">
        <v>273</v>
      </c>
      <c r="C216" s="19"/>
      <c r="D216" s="19">
        <v>0</v>
      </c>
      <c r="E216" s="19">
        <v>17011</v>
      </c>
      <c r="F216" s="19">
        <v>17011.64</v>
      </c>
      <c r="G216" s="19">
        <f t="shared" si="43"/>
        <v>3.2936191473133571E-3</v>
      </c>
      <c r="H216" s="19">
        <f t="shared" si="44"/>
        <v>2.0078592240335952E-2</v>
      </c>
      <c r="I216" s="34" t="e">
        <f t="shared" si="37"/>
        <v>#DIV/0!</v>
      </c>
      <c r="J216" s="18">
        <f t="shared" si="38"/>
        <v>17011.64</v>
      </c>
      <c r="K216" s="34" t="e">
        <f t="shared" si="39"/>
        <v>#DIV/0!</v>
      </c>
      <c r="L216" s="18">
        <f t="shared" si="40"/>
        <v>17011.64</v>
      </c>
      <c r="M216" s="34">
        <f t="shared" si="41"/>
        <v>100.0037622714714</v>
      </c>
      <c r="N216" s="18">
        <f t="shared" si="42"/>
        <v>0.63999999999941792</v>
      </c>
    </row>
    <row r="217" spans="1:14" ht="144" hidden="1" outlineLevel="7">
      <c r="A217" s="1" t="s">
        <v>272</v>
      </c>
      <c r="B217" s="2" t="s">
        <v>273</v>
      </c>
      <c r="C217" s="3"/>
      <c r="D217" s="3">
        <v>0</v>
      </c>
      <c r="E217" s="3">
        <v>17011</v>
      </c>
      <c r="F217" s="3">
        <v>17011.64</v>
      </c>
      <c r="G217" s="19">
        <f t="shared" si="43"/>
        <v>3.2936191473133571E-3</v>
      </c>
      <c r="H217" s="19">
        <f t="shared" si="44"/>
        <v>2.0078592240335952E-2</v>
      </c>
      <c r="I217" s="34" t="e">
        <f t="shared" si="37"/>
        <v>#DIV/0!</v>
      </c>
      <c r="J217" s="18">
        <f t="shared" si="38"/>
        <v>17011.64</v>
      </c>
      <c r="K217" s="34" t="e">
        <f t="shared" si="39"/>
        <v>#DIV/0!</v>
      </c>
      <c r="L217" s="18">
        <f t="shared" si="40"/>
        <v>17011.64</v>
      </c>
      <c r="M217" s="34">
        <f t="shared" si="41"/>
        <v>100.0037622714714</v>
      </c>
      <c r="N217" s="18">
        <f t="shared" si="42"/>
        <v>0.63999999999941792</v>
      </c>
    </row>
    <row r="218" spans="1:14" ht="120" hidden="1" outlineLevel="5">
      <c r="A218" s="21" t="s">
        <v>274</v>
      </c>
      <c r="B218" s="23" t="s">
        <v>275</v>
      </c>
      <c r="C218" s="19"/>
      <c r="D218" s="19">
        <v>0</v>
      </c>
      <c r="E218" s="19">
        <v>5000</v>
      </c>
      <c r="F218" s="19">
        <v>5000.16</v>
      </c>
      <c r="G218" s="19">
        <f t="shared" si="43"/>
        <v>9.6807966284440279E-4</v>
      </c>
      <c r="H218" s="19">
        <f t="shared" si="44"/>
        <v>5.9016164094959815E-3</v>
      </c>
      <c r="I218" s="34" t="e">
        <f t="shared" si="37"/>
        <v>#DIV/0!</v>
      </c>
      <c r="J218" s="18">
        <f t="shared" si="38"/>
        <v>5000.16</v>
      </c>
      <c r="K218" s="34" t="e">
        <f t="shared" si="39"/>
        <v>#DIV/0!</v>
      </c>
      <c r="L218" s="18">
        <f t="shared" si="40"/>
        <v>5000.16</v>
      </c>
      <c r="M218" s="34">
        <f t="shared" si="41"/>
        <v>100.00320000000001</v>
      </c>
      <c r="N218" s="18">
        <f t="shared" si="42"/>
        <v>0.15999999999985448</v>
      </c>
    </row>
    <row r="219" spans="1:14" ht="120" hidden="1" outlineLevel="7">
      <c r="A219" s="1" t="s">
        <v>274</v>
      </c>
      <c r="B219" s="2" t="s">
        <v>275</v>
      </c>
      <c r="C219" s="3"/>
      <c r="D219" s="3">
        <v>0</v>
      </c>
      <c r="E219" s="3">
        <v>5000</v>
      </c>
      <c r="F219" s="3">
        <v>5000.16</v>
      </c>
      <c r="G219" s="19">
        <f t="shared" si="43"/>
        <v>9.6807966284440279E-4</v>
      </c>
      <c r="H219" s="19">
        <f t="shared" si="44"/>
        <v>5.9016164094959815E-3</v>
      </c>
      <c r="I219" s="34" t="e">
        <f t="shared" si="37"/>
        <v>#DIV/0!</v>
      </c>
      <c r="J219" s="18">
        <f t="shared" si="38"/>
        <v>5000.16</v>
      </c>
      <c r="K219" s="34" t="e">
        <f t="shared" si="39"/>
        <v>#DIV/0!</v>
      </c>
      <c r="L219" s="18">
        <f t="shared" si="40"/>
        <v>5000.16</v>
      </c>
      <c r="M219" s="34">
        <f t="shared" si="41"/>
        <v>100.00320000000001</v>
      </c>
      <c r="N219" s="18">
        <f t="shared" si="42"/>
        <v>0.15999999999985448</v>
      </c>
    </row>
    <row r="220" spans="1:14" ht="120" hidden="1" outlineLevel="5">
      <c r="A220" s="21" t="s">
        <v>276</v>
      </c>
      <c r="B220" s="23" t="s">
        <v>277</v>
      </c>
      <c r="C220" s="19"/>
      <c r="D220" s="19">
        <v>0</v>
      </c>
      <c r="E220" s="19">
        <v>15000</v>
      </c>
      <c r="F220" s="19">
        <v>15000</v>
      </c>
      <c r="G220" s="19">
        <f t="shared" si="43"/>
        <v>2.9041460558594206E-3</v>
      </c>
      <c r="H220" s="19">
        <f t="shared" si="44"/>
        <v>1.7704282691441815E-2</v>
      </c>
      <c r="I220" s="34" t="e">
        <f t="shared" si="37"/>
        <v>#DIV/0!</v>
      </c>
      <c r="J220" s="18">
        <f t="shared" si="38"/>
        <v>15000</v>
      </c>
      <c r="K220" s="34" t="e">
        <f t="shared" si="39"/>
        <v>#DIV/0!</v>
      </c>
      <c r="L220" s="18">
        <f t="shared" si="40"/>
        <v>15000</v>
      </c>
      <c r="M220" s="34">
        <f t="shared" si="41"/>
        <v>100</v>
      </c>
      <c r="N220" s="18">
        <f t="shared" si="42"/>
        <v>0</v>
      </c>
    </row>
    <row r="221" spans="1:14" ht="120" hidden="1" outlineLevel="7">
      <c r="A221" s="1" t="s">
        <v>276</v>
      </c>
      <c r="B221" s="2" t="s">
        <v>277</v>
      </c>
      <c r="C221" s="3"/>
      <c r="D221" s="3">
        <v>0</v>
      </c>
      <c r="E221" s="3">
        <v>15000</v>
      </c>
      <c r="F221" s="3">
        <v>15000</v>
      </c>
      <c r="G221" s="19">
        <f t="shared" si="43"/>
        <v>2.9041460558594206E-3</v>
      </c>
      <c r="H221" s="19">
        <f t="shared" si="44"/>
        <v>1.7704282691441815E-2</v>
      </c>
      <c r="I221" s="34" t="e">
        <f t="shared" si="37"/>
        <v>#DIV/0!</v>
      </c>
      <c r="J221" s="18">
        <f t="shared" si="38"/>
        <v>15000</v>
      </c>
      <c r="K221" s="34" t="e">
        <f t="shared" si="39"/>
        <v>#DIV/0!</v>
      </c>
      <c r="L221" s="18">
        <f t="shared" si="40"/>
        <v>15000</v>
      </c>
      <c r="M221" s="34">
        <f t="shared" si="41"/>
        <v>100</v>
      </c>
      <c r="N221" s="18">
        <f t="shared" si="42"/>
        <v>0</v>
      </c>
    </row>
    <row r="222" spans="1:14" ht="96" hidden="1" outlineLevel="4">
      <c r="A222" s="21" t="s">
        <v>278</v>
      </c>
      <c r="B222" s="22" t="s">
        <v>279</v>
      </c>
      <c r="C222" s="19"/>
      <c r="D222" s="19">
        <v>0</v>
      </c>
      <c r="E222" s="19">
        <v>31563</v>
      </c>
      <c r="F222" s="19">
        <v>36575.120000000003</v>
      </c>
      <c r="G222" s="19">
        <f t="shared" si="43"/>
        <v>7.0812993660390013E-3</v>
      </c>
      <c r="H222" s="19">
        <f t="shared" si="44"/>
        <v>4.3169084263560496E-2</v>
      </c>
      <c r="I222" s="34" t="e">
        <f t="shared" si="37"/>
        <v>#DIV/0!</v>
      </c>
      <c r="J222" s="18">
        <f t="shared" si="38"/>
        <v>36575.120000000003</v>
      </c>
      <c r="K222" s="34" t="e">
        <f t="shared" si="39"/>
        <v>#DIV/0!</v>
      </c>
      <c r="L222" s="18">
        <f t="shared" si="40"/>
        <v>36575.120000000003</v>
      </c>
      <c r="M222" s="34">
        <f t="shared" si="41"/>
        <v>115.87973259829548</v>
      </c>
      <c r="N222" s="18">
        <f t="shared" si="42"/>
        <v>5012.1200000000026</v>
      </c>
    </row>
    <row r="223" spans="1:14" ht="96" hidden="1" outlineLevel="7">
      <c r="A223" s="1" t="s">
        <v>278</v>
      </c>
      <c r="B223" s="4" t="s">
        <v>279</v>
      </c>
      <c r="C223" s="3"/>
      <c r="D223" s="3">
        <v>0</v>
      </c>
      <c r="E223" s="3">
        <v>31563</v>
      </c>
      <c r="F223" s="3">
        <v>36575.120000000003</v>
      </c>
      <c r="G223" s="19">
        <f t="shared" si="43"/>
        <v>7.0812993660390013E-3</v>
      </c>
      <c r="H223" s="19">
        <f t="shared" si="44"/>
        <v>4.3169084263560496E-2</v>
      </c>
      <c r="I223" s="34" t="e">
        <f t="shared" si="37"/>
        <v>#DIV/0!</v>
      </c>
      <c r="J223" s="18">
        <f t="shared" si="38"/>
        <v>36575.120000000003</v>
      </c>
      <c r="K223" s="34" t="e">
        <f t="shared" si="39"/>
        <v>#DIV/0!</v>
      </c>
      <c r="L223" s="18">
        <f t="shared" si="40"/>
        <v>36575.120000000003</v>
      </c>
      <c r="M223" s="34">
        <f t="shared" si="41"/>
        <v>115.87973259829548</v>
      </c>
      <c r="N223" s="18">
        <f t="shared" si="42"/>
        <v>5012.1200000000026</v>
      </c>
    </row>
    <row r="224" spans="1:14" ht="84" hidden="1" outlineLevel="3">
      <c r="A224" s="21" t="s">
        <v>280</v>
      </c>
      <c r="B224" s="22" t="s">
        <v>281</v>
      </c>
      <c r="C224" s="19"/>
      <c r="D224" s="19">
        <v>26000</v>
      </c>
      <c r="E224" s="19">
        <v>10000</v>
      </c>
      <c r="F224" s="19">
        <v>10000</v>
      </c>
      <c r="G224" s="19">
        <f t="shared" si="43"/>
        <v>1.936097370572947E-3</v>
      </c>
      <c r="H224" s="19">
        <f t="shared" si="44"/>
        <v>1.1802855127627876E-2</v>
      </c>
      <c r="I224" s="34" t="e">
        <f t="shared" si="37"/>
        <v>#DIV/0!</v>
      </c>
      <c r="J224" s="18">
        <f t="shared" si="38"/>
        <v>10000</v>
      </c>
      <c r="K224" s="34">
        <f t="shared" si="39"/>
        <v>38.461538461538467</v>
      </c>
      <c r="L224" s="18">
        <f t="shared" si="40"/>
        <v>-16000</v>
      </c>
      <c r="M224" s="34">
        <f t="shared" si="41"/>
        <v>100</v>
      </c>
      <c r="N224" s="18">
        <f t="shared" si="42"/>
        <v>0</v>
      </c>
    </row>
    <row r="225" spans="1:14" ht="120" hidden="1" outlineLevel="4">
      <c r="A225" s="21" t="s">
        <v>282</v>
      </c>
      <c r="B225" s="23" t="s">
        <v>283</v>
      </c>
      <c r="C225" s="19"/>
      <c r="D225" s="19">
        <v>26000</v>
      </c>
      <c r="E225" s="19">
        <v>0</v>
      </c>
      <c r="F225" s="19">
        <v>0</v>
      </c>
      <c r="G225" s="19">
        <f t="shared" si="43"/>
        <v>0</v>
      </c>
      <c r="H225" s="19">
        <f t="shared" si="44"/>
        <v>0</v>
      </c>
      <c r="I225" s="34" t="e">
        <f t="shared" si="37"/>
        <v>#DIV/0!</v>
      </c>
      <c r="J225" s="18">
        <f t="shared" si="38"/>
        <v>0</v>
      </c>
      <c r="K225" s="34">
        <f t="shared" si="39"/>
        <v>0</v>
      </c>
      <c r="L225" s="18">
        <f t="shared" si="40"/>
        <v>-26000</v>
      </c>
      <c r="M225" s="34" t="e">
        <f t="shared" si="41"/>
        <v>#DIV/0!</v>
      </c>
      <c r="N225" s="18">
        <f t="shared" si="42"/>
        <v>0</v>
      </c>
    </row>
    <row r="226" spans="1:14" ht="120" hidden="1" outlineLevel="7">
      <c r="A226" s="1" t="s">
        <v>282</v>
      </c>
      <c r="B226" s="2" t="s">
        <v>283</v>
      </c>
      <c r="C226" s="3"/>
      <c r="D226" s="3">
        <v>26000</v>
      </c>
      <c r="E226" s="3">
        <v>0</v>
      </c>
      <c r="F226" s="3">
        <v>0</v>
      </c>
      <c r="G226" s="19">
        <f t="shared" si="43"/>
        <v>0</v>
      </c>
      <c r="H226" s="19">
        <f t="shared" si="44"/>
        <v>0</v>
      </c>
      <c r="I226" s="34" t="e">
        <f t="shared" si="37"/>
        <v>#DIV/0!</v>
      </c>
      <c r="J226" s="18">
        <f t="shared" si="38"/>
        <v>0</v>
      </c>
      <c r="K226" s="34">
        <f t="shared" si="39"/>
        <v>0</v>
      </c>
      <c r="L226" s="18">
        <f t="shared" si="40"/>
        <v>-26000</v>
      </c>
      <c r="M226" s="34" t="e">
        <f t="shared" si="41"/>
        <v>#DIV/0!</v>
      </c>
      <c r="N226" s="18">
        <f t="shared" si="42"/>
        <v>0</v>
      </c>
    </row>
    <row r="227" spans="1:14" ht="108" hidden="1" outlineLevel="4">
      <c r="A227" s="21" t="s">
        <v>284</v>
      </c>
      <c r="B227" s="23" t="s">
        <v>285</v>
      </c>
      <c r="C227" s="19"/>
      <c r="D227" s="19">
        <v>0</v>
      </c>
      <c r="E227" s="19">
        <v>10000</v>
      </c>
      <c r="F227" s="19">
        <v>10000</v>
      </c>
      <c r="G227" s="19">
        <f t="shared" si="43"/>
        <v>1.936097370572947E-3</v>
      </c>
      <c r="H227" s="19">
        <f t="shared" si="44"/>
        <v>1.1802855127627876E-2</v>
      </c>
      <c r="I227" s="34" t="e">
        <f t="shared" si="37"/>
        <v>#DIV/0!</v>
      </c>
      <c r="J227" s="18">
        <f t="shared" si="38"/>
        <v>10000</v>
      </c>
      <c r="K227" s="34" t="e">
        <f t="shared" si="39"/>
        <v>#DIV/0!</v>
      </c>
      <c r="L227" s="18">
        <f t="shared" si="40"/>
        <v>10000</v>
      </c>
      <c r="M227" s="34">
        <f t="shared" si="41"/>
        <v>100</v>
      </c>
      <c r="N227" s="18">
        <f t="shared" si="42"/>
        <v>0</v>
      </c>
    </row>
    <row r="228" spans="1:14" ht="108" hidden="1" outlineLevel="7">
      <c r="A228" s="1" t="s">
        <v>284</v>
      </c>
      <c r="B228" s="2" t="s">
        <v>285</v>
      </c>
      <c r="C228" s="3"/>
      <c r="D228" s="3">
        <v>0</v>
      </c>
      <c r="E228" s="3">
        <v>10000</v>
      </c>
      <c r="F228" s="3">
        <v>10000</v>
      </c>
      <c r="G228" s="19">
        <f t="shared" si="43"/>
        <v>1.936097370572947E-3</v>
      </c>
      <c r="H228" s="19">
        <f t="shared" si="44"/>
        <v>1.1802855127627876E-2</v>
      </c>
      <c r="I228" s="34" t="e">
        <f t="shared" si="37"/>
        <v>#DIV/0!</v>
      </c>
      <c r="J228" s="18">
        <f t="shared" si="38"/>
        <v>10000</v>
      </c>
      <c r="K228" s="34" t="e">
        <f t="shared" si="39"/>
        <v>#DIV/0!</v>
      </c>
      <c r="L228" s="18">
        <f t="shared" si="40"/>
        <v>10000</v>
      </c>
      <c r="M228" s="34">
        <f t="shared" si="41"/>
        <v>100</v>
      </c>
      <c r="N228" s="18">
        <f t="shared" si="42"/>
        <v>0</v>
      </c>
    </row>
    <row r="229" spans="1:14" ht="96" hidden="1" outlineLevel="3">
      <c r="A229" s="21" t="s">
        <v>286</v>
      </c>
      <c r="B229" s="22" t="s">
        <v>287</v>
      </c>
      <c r="C229" s="19"/>
      <c r="D229" s="19">
        <v>0</v>
      </c>
      <c r="E229" s="19">
        <v>8750</v>
      </c>
      <c r="F229" s="19">
        <v>8750</v>
      </c>
      <c r="G229" s="19">
        <f t="shared" si="43"/>
        <v>1.6940851992513287E-3</v>
      </c>
      <c r="H229" s="19">
        <f t="shared" si="44"/>
        <v>1.0327498236674393E-2</v>
      </c>
      <c r="I229" s="34" t="e">
        <f t="shared" si="37"/>
        <v>#DIV/0!</v>
      </c>
      <c r="J229" s="18">
        <f t="shared" si="38"/>
        <v>8750</v>
      </c>
      <c r="K229" s="34" t="e">
        <f t="shared" si="39"/>
        <v>#DIV/0!</v>
      </c>
      <c r="L229" s="18">
        <f t="shared" si="40"/>
        <v>8750</v>
      </c>
      <c r="M229" s="34">
        <f t="shared" si="41"/>
        <v>100</v>
      </c>
      <c r="N229" s="18">
        <f t="shared" si="42"/>
        <v>0</v>
      </c>
    </row>
    <row r="230" spans="1:14" ht="132" hidden="1" outlineLevel="4">
      <c r="A230" s="21" t="s">
        <v>288</v>
      </c>
      <c r="B230" s="23" t="s">
        <v>289</v>
      </c>
      <c r="C230" s="19"/>
      <c r="D230" s="19">
        <v>0</v>
      </c>
      <c r="E230" s="19">
        <v>8750</v>
      </c>
      <c r="F230" s="19">
        <v>8750</v>
      </c>
      <c r="G230" s="19">
        <f t="shared" si="43"/>
        <v>1.6940851992513287E-3</v>
      </c>
      <c r="H230" s="19">
        <f t="shared" si="44"/>
        <v>1.0327498236674393E-2</v>
      </c>
      <c r="I230" s="34" t="e">
        <f t="shared" si="37"/>
        <v>#DIV/0!</v>
      </c>
      <c r="J230" s="18">
        <f t="shared" si="38"/>
        <v>8750</v>
      </c>
      <c r="K230" s="34" t="e">
        <f t="shared" si="39"/>
        <v>#DIV/0!</v>
      </c>
      <c r="L230" s="18">
        <f t="shared" si="40"/>
        <v>8750</v>
      </c>
      <c r="M230" s="34">
        <f t="shared" si="41"/>
        <v>100</v>
      </c>
      <c r="N230" s="18">
        <f t="shared" si="42"/>
        <v>0</v>
      </c>
    </row>
    <row r="231" spans="1:14" ht="180" hidden="1" outlineLevel="5">
      <c r="A231" s="21" t="s">
        <v>290</v>
      </c>
      <c r="B231" s="23" t="s">
        <v>291</v>
      </c>
      <c r="C231" s="19"/>
      <c r="D231" s="19">
        <v>0</v>
      </c>
      <c r="E231" s="19">
        <v>6250</v>
      </c>
      <c r="F231" s="19">
        <v>6250</v>
      </c>
      <c r="G231" s="19">
        <f t="shared" si="43"/>
        <v>1.210060856608092E-3</v>
      </c>
      <c r="H231" s="19">
        <f t="shared" si="44"/>
        <v>7.3767844547674242E-3</v>
      </c>
      <c r="I231" s="34" t="e">
        <f t="shared" si="37"/>
        <v>#DIV/0!</v>
      </c>
      <c r="J231" s="18">
        <f t="shared" si="38"/>
        <v>6250</v>
      </c>
      <c r="K231" s="34" t="e">
        <f t="shared" si="39"/>
        <v>#DIV/0!</v>
      </c>
      <c r="L231" s="18">
        <f t="shared" si="40"/>
        <v>6250</v>
      </c>
      <c r="M231" s="34">
        <f t="shared" si="41"/>
        <v>100</v>
      </c>
      <c r="N231" s="18">
        <f t="shared" si="42"/>
        <v>0</v>
      </c>
    </row>
    <row r="232" spans="1:14" ht="180" hidden="1" outlineLevel="7">
      <c r="A232" s="1" t="s">
        <v>290</v>
      </c>
      <c r="B232" s="2" t="s">
        <v>291</v>
      </c>
      <c r="C232" s="3"/>
      <c r="D232" s="3">
        <v>0</v>
      </c>
      <c r="E232" s="3">
        <v>6250</v>
      </c>
      <c r="F232" s="3">
        <v>6250</v>
      </c>
      <c r="G232" s="19">
        <f t="shared" si="43"/>
        <v>1.210060856608092E-3</v>
      </c>
      <c r="H232" s="19">
        <f t="shared" si="44"/>
        <v>7.3767844547674242E-3</v>
      </c>
      <c r="I232" s="34" t="e">
        <f t="shared" si="37"/>
        <v>#DIV/0!</v>
      </c>
      <c r="J232" s="18">
        <f t="shared" si="38"/>
        <v>6250</v>
      </c>
      <c r="K232" s="34" t="e">
        <f t="shared" si="39"/>
        <v>#DIV/0!</v>
      </c>
      <c r="L232" s="18">
        <f t="shared" si="40"/>
        <v>6250</v>
      </c>
      <c r="M232" s="34">
        <f t="shared" si="41"/>
        <v>100</v>
      </c>
      <c r="N232" s="18">
        <f t="shared" si="42"/>
        <v>0</v>
      </c>
    </row>
    <row r="233" spans="1:14" ht="96" hidden="1" outlineLevel="5">
      <c r="A233" s="21" t="s">
        <v>292</v>
      </c>
      <c r="B233" s="22" t="s">
        <v>293</v>
      </c>
      <c r="C233" s="19"/>
      <c r="D233" s="19">
        <v>0</v>
      </c>
      <c r="E233" s="19">
        <v>2500</v>
      </c>
      <c r="F233" s="19">
        <v>2500</v>
      </c>
      <c r="G233" s="19">
        <f t="shared" si="43"/>
        <v>4.8402434264323675E-4</v>
      </c>
      <c r="H233" s="19">
        <f t="shared" si="44"/>
        <v>2.9507137819069691E-3</v>
      </c>
      <c r="I233" s="34" t="e">
        <f t="shared" si="37"/>
        <v>#DIV/0!</v>
      </c>
      <c r="J233" s="18">
        <f t="shared" si="38"/>
        <v>2500</v>
      </c>
      <c r="K233" s="34" t="e">
        <f t="shared" si="39"/>
        <v>#DIV/0!</v>
      </c>
      <c r="L233" s="18">
        <f t="shared" si="40"/>
        <v>2500</v>
      </c>
      <c r="M233" s="34">
        <f t="shared" si="41"/>
        <v>100</v>
      </c>
      <c r="N233" s="18">
        <f t="shared" si="42"/>
        <v>0</v>
      </c>
    </row>
    <row r="234" spans="1:14" ht="96" hidden="1" outlineLevel="7">
      <c r="A234" s="1" t="s">
        <v>292</v>
      </c>
      <c r="B234" s="4" t="s">
        <v>293</v>
      </c>
      <c r="C234" s="3"/>
      <c r="D234" s="3">
        <v>0</v>
      </c>
      <c r="E234" s="3">
        <v>2500</v>
      </c>
      <c r="F234" s="3">
        <v>2500</v>
      </c>
      <c r="G234" s="19">
        <f t="shared" si="43"/>
        <v>4.8402434264323675E-4</v>
      </c>
      <c r="H234" s="19">
        <f t="shared" si="44"/>
        <v>2.9507137819069691E-3</v>
      </c>
      <c r="I234" s="34" t="e">
        <f t="shared" si="37"/>
        <v>#DIV/0!</v>
      </c>
      <c r="J234" s="18">
        <f t="shared" si="38"/>
        <v>2500</v>
      </c>
      <c r="K234" s="34" t="e">
        <f t="shared" si="39"/>
        <v>#DIV/0!</v>
      </c>
      <c r="L234" s="18">
        <f t="shared" si="40"/>
        <v>2500</v>
      </c>
      <c r="M234" s="34">
        <f t="shared" si="41"/>
        <v>100</v>
      </c>
      <c r="N234" s="18">
        <f t="shared" si="42"/>
        <v>0</v>
      </c>
    </row>
    <row r="235" spans="1:14" ht="84" hidden="1" outlineLevel="3">
      <c r="A235" s="21" t="s">
        <v>294</v>
      </c>
      <c r="B235" s="22" t="s">
        <v>295</v>
      </c>
      <c r="C235" s="19"/>
      <c r="D235" s="19">
        <v>0</v>
      </c>
      <c r="E235" s="19">
        <v>300</v>
      </c>
      <c r="F235" s="19">
        <v>300</v>
      </c>
      <c r="G235" s="19">
        <f t="shared" si="43"/>
        <v>5.8082921117188414E-5</v>
      </c>
      <c r="H235" s="19">
        <f t="shared" si="44"/>
        <v>3.5408565382883636E-4</v>
      </c>
      <c r="I235" s="34" t="e">
        <f t="shared" si="37"/>
        <v>#DIV/0!</v>
      </c>
      <c r="J235" s="18">
        <f t="shared" si="38"/>
        <v>300</v>
      </c>
      <c r="K235" s="34" t="e">
        <f t="shared" si="39"/>
        <v>#DIV/0!</v>
      </c>
      <c r="L235" s="18">
        <f t="shared" si="40"/>
        <v>300</v>
      </c>
      <c r="M235" s="34">
        <f t="shared" si="41"/>
        <v>100</v>
      </c>
      <c r="N235" s="18">
        <f t="shared" si="42"/>
        <v>0</v>
      </c>
    </row>
    <row r="236" spans="1:14" ht="156" hidden="1" outlineLevel="4">
      <c r="A236" s="21" t="s">
        <v>296</v>
      </c>
      <c r="B236" s="23" t="s">
        <v>297</v>
      </c>
      <c r="C236" s="19"/>
      <c r="D236" s="19">
        <v>0</v>
      </c>
      <c r="E236" s="19">
        <v>300</v>
      </c>
      <c r="F236" s="19">
        <v>300</v>
      </c>
      <c r="G236" s="19">
        <f t="shared" si="43"/>
        <v>5.8082921117188414E-5</v>
      </c>
      <c r="H236" s="19">
        <f t="shared" si="44"/>
        <v>3.5408565382883636E-4</v>
      </c>
      <c r="I236" s="34" t="e">
        <f t="shared" si="37"/>
        <v>#DIV/0!</v>
      </c>
      <c r="J236" s="18">
        <f t="shared" si="38"/>
        <v>300</v>
      </c>
      <c r="K236" s="34" t="e">
        <f t="shared" si="39"/>
        <v>#DIV/0!</v>
      </c>
      <c r="L236" s="18">
        <f t="shared" si="40"/>
        <v>300</v>
      </c>
      <c r="M236" s="34">
        <f t="shared" si="41"/>
        <v>100</v>
      </c>
      <c r="N236" s="18">
        <f t="shared" si="42"/>
        <v>0</v>
      </c>
    </row>
    <row r="237" spans="1:14" ht="180" hidden="1" outlineLevel="5">
      <c r="A237" s="21" t="s">
        <v>298</v>
      </c>
      <c r="B237" s="23" t="s">
        <v>299</v>
      </c>
      <c r="C237" s="19"/>
      <c r="D237" s="19">
        <v>0</v>
      </c>
      <c r="E237" s="19">
        <v>150</v>
      </c>
      <c r="F237" s="19">
        <v>150</v>
      </c>
      <c r="G237" s="19">
        <f t="shared" si="43"/>
        <v>2.9041460558594207E-5</v>
      </c>
      <c r="H237" s="19">
        <f t="shared" si="44"/>
        <v>1.7704282691441818E-4</v>
      </c>
      <c r="I237" s="34" t="e">
        <f t="shared" si="37"/>
        <v>#DIV/0!</v>
      </c>
      <c r="J237" s="18">
        <f t="shared" si="38"/>
        <v>150</v>
      </c>
      <c r="K237" s="34" t="e">
        <f t="shared" si="39"/>
        <v>#DIV/0!</v>
      </c>
      <c r="L237" s="18">
        <f t="shared" si="40"/>
        <v>150</v>
      </c>
      <c r="M237" s="34">
        <f t="shared" si="41"/>
        <v>100</v>
      </c>
      <c r="N237" s="18">
        <f t="shared" si="42"/>
        <v>0</v>
      </c>
    </row>
    <row r="238" spans="1:14" ht="180" hidden="1" outlineLevel="7">
      <c r="A238" s="1" t="s">
        <v>298</v>
      </c>
      <c r="B238" s="2" t="s">
        <v>299</v>
      </c>
      <c r="C238" s="3"/>
      <c r="D238" s="3">
        <v>0</v>
      </c>
      <c r="E238" s="3">
        <v>150</v>
      </c>
      <c r="F238" s="3">
        <v>150</v>
      </c>
      <c r="G238" s="19">
        <f t="shared" si="43"/>
        <v>2.9041460558594207E-5</v>
      </c>
      <c r="H238" s="19">
        <f t="shared" si="44"/>
        <v>1.7704282691441818E-4</v>
      </c>
      <c r="I238" s="34" t="e">
        <f t="shared" si="37"/>
        <v>#DIV/0!</v>
      </c>
      <c r="J238" s="18">
        <f t="shared" si="38"/>
        <v>150</v>
      </c>
      <c r="K238" s="34" t="e">
        <f t="shared" si="39"/>
        <v>#DIV/0!</v>
      </c>
      <c r="L238" s="18">
        <f t="shared" si="40"/>
        <v>150</v>
      </c>
      <c r="M238" s="34">
        <f t="shared" si="41"/>
        <v>100</v>
      </c>
      <c r="N238" s="18">
        <f t="shared" si="42"/>
        <v>0</v>
      </c>
    </row>
    <row r="239" spans="1:14" ht="192" hidden="1" outlineLevel="5">
      <c r="A239" s="21" t="s">
        <v>300</v>
      </c>
      <c r="B239" s="23" t="s">
        <v>301</v>
      </c>
      <c r="C239" s="19"/>
      <c r="D239" s="19">
        <v>0</v>
      </c>
      <c r="E239" s="19">
        <v>150</v>
      </c>
      <c r="F239" s="19">
        <v>150</v>
      </c>
      <c r="G239" s="19">
        <f t="shared" si="43"/>
        <v>2.9041460558594207E-5</v>
      </c>
      <c r="H239" s="19">
        <f t="shared" si="44"/>
        <v>1.7704282691441818E-4</v>
      </c>
      <c r="I239" s="34" t="e">
        <f t="shared" si="37"/>
        <v>#DIV/0!</v>
      </c>
      <c r="J239" s="18">
        <f t="shared" si="38"/>
        <v>150</v>
      </c>
      <c r="K239" s="34" t="e">
        <f t="shared" si="39"/>
        <v>#DIV/0!</v>
      </c>
      <c r="L239" s="18">
        <f t="shared" si="40"/>
        <v>150</v>
      </c>
      <c r="M239" s="34">
        <f t="shared" si="41"/>
        <v>100</v>
      </c>
      <c r="N239" s="18">
        <f t="shared" si="42"/>
        <v>0</v>
      </c>
    </row>
    <row r="240" spans="1:14" ht="192" hidden="1" outlineLevel="7">
      <c r="A240" s="1" t="s">
        <v>300</v>
      </c>
      <c r="B240" s="2" t="s">
        <v>301</v>
      </c>
      <c r="C240" s="3"/>
      <c r="D240" s="3">
        <v>0</v>
      </c>
      <c r="E240" s="3">
        <v>150</v>
      </c>
      <c r="F240" s="3">
        <v>150</v>
      </c>
      <c r="G240" s="19">
        <f t="shared" si="43"/>
        <v>2.9041460558594207E-5</v>
      </c>
      <c r="H240" s="19">
        <f t="shared" si="44"/>
        <v>1.7704282691441818E-4</v>
      </c>
      <c r="I240" s="34" t="e">
        <f t="shared" si="37"/>
        <v>#DIV/0!</v>
      </c>
      <c r="J240" s="18">
        <f t="shared" si="38"/>
        <v>150</v>
      </c>
      <c r="K240" s="34" t="e">
        <f t="shared" si="39"/>
        <v>#DIV/0!</v>
      </c>
      <c r="L240" s="18">
        <f t="shared" si="40"/>
        <v>150</v>
      </c>
      <c r="M240" s="34">
        <f t="shared" si="41"/>
        <v>100</v>
      </c>
      <c r="N240" s="18">
        <f t="shared" si="42"/>
        <v>0</v>
      </c>
    </row>
    <row r="241" spans="1:14" ht="84" hidden="1" outlineLevel="3">
      <c r="A241" s="21" t="s">
        <v>302</v>
      </c>
      <c r="B241" s="22" t="s">
        <v>303</v>
      </c>
      <c r="C241" s="19"/>
      <c r="D241" s="19">
        <v>4000</v>
      </c>
      <c r="E241" s="19">
        <v>5328</v>
      </c>
      <c r="F241" s="19">
        <v>6328</v>
      </c>
      <c r="G241" s="19">
        <f t="shared" si="43"/>
        <v>1.2251624160985611E-3</v>
      </c>
      <c r="H241" s="19">
        <f t="shared" si="44"/>
        <v>7.4688467247629219E-3</v>
      </c>
      <c r="I241" s="34" t="e">
        <f t="shared" si="37"/>
        <v>#DIV/0!</v>
      </c>
      <c r="J241" s="18">
        <f t="shared" si="38"/>
        <v>6328</v>
      </c>
      <c r="K241" s="34">
        <f t="shared" si="39"/>
        <v>158.20000000000002</v>
      </c>
      <c r="L241" s="18">
        <f t="shared" si="40"/>
        <v>2328</v>
      </c>
      <c r="M241" s="34">
        <f t="shared" si="41"/>
        <v>118.76876876876877</v>
      </c>
      <c r="N241" s="18">
        <f t="shared" si="42"/>
        <v>1000</v>
      </c>
    </row>
    <row r="242" spans="1:14" ht="120" hidden="1" outlineLevel="4">
      <c r="A242" s="21" t="s">
        <v>304</v>
      </c>
      <c r="B242" s="23" t="s">
        <v>305</v>
      </c>
      <c r="C242" s="19"/>
      <c r="D242" s="19">
        <v>4000</v>
      </c>
      <c r="E242" s="19">
        <v>5328</v>
      </c>
      <c r="F242" s="19">
        <v>6328</v>
      </c>
      <c r="G242" s="19">
        <f t="shared" si="43"/>
        <v>1.2251624160985611E-3</v>
      </c>
      <c r="H242" s="19">
        <f t="shared" si="44"/>
        <v>7.4688467247629219E-3</v>
      </c>
      <c r="I242" s="34" t="e">
        <f t="shared" si="37"/>
        <v>#DIV/0!</v>
      </c>
      <c r="J242" s="18">
        <f t="shared" si="38"/>
        <v>6328</v>
      </c>
      <c r="K242" s="34">
        <f t="shared" si="39"/>
        <v>158.20000000000002</v>
      </c>
      <c r="L242" s="18">
        <f t="shared" si="40"/>
        <v>2328</v>
      </c>
      <c r="M242" s="34">
        <f t="shared" si="41"/>
        <v>118.76876876876877</v>
      </c>
      <c r="N242" s="18">
        <f t="shared" si="42"/>
        <v>1000</v>
      </c>
    </row>
    <row r="243" spans="1:14" ht="120" hidden="1" outlineLevel="5">
      <c r="A243" s="21" t="s">
        <v>304</v>
      </c>
      <c r="B243" s="23" t="s">
        <v>305</v>
      </c>
      <c r="C243" s="19"/>
      <c r="D243" s="19">
        <v>4000</v>
      </c>
      <c r="E243" s="19">
        <v>0</v>
      </c>
      <c r="F243" s="19">
        <v>0</v>
      </c>
      <c r="G243" s="19">
        <f t="shared" si="43"/>
        <v>0</v>
      </c>
      <c r="H243" s="19">
        <f t="shared" si="44"/>
        <v>0</v>
      </c>
      <c r="I243" s="34" t="e">
        <f t="shared" si="37"/>
        <v>#DIV/0!</v>
      </c>
      <c r="J243" s="18">
        <f t="shared" si="38"/>
        <v>0</v>
      </c>
      <c r="K243" s="34">
        <f t="shared" si="39"/>
        <v>0</v>
      </c>
      <c r="L243" s="18">
        <f t="shared" si="40"/>
        <v>-4000</v>
      </c>
      <c r="M243" s="34" t="e">
        <f t="shared" si="41"/>
        <v>#DIV/0!</v>
      </c>
      <c r="N243" s="18">
        <f t="shared" si="42"/>
        <v>0</v>
      </c>
    </row>
    <row r="244" spans="1:14" ht="120" hidden="1" outlineLevel="7">
      <c r="A244" s="1" t="s">
        <v>304</v>
      </c>
      <c r="B244" s="2" t="s">
        <v>305</v>
      </c>
      <c r="C244" s="3"/>
      <c r="D244" s="3">
        <v>4000</v>
      </c>
      <c r="E244" s="3">
        <v>0</v>
      </c>
      <c r="F244" s="3">
        <v>0</v>
      </c>
      <c r="G244" s="19">
        <f t="shared" si="43"/>
        <v>0</v>
      </c>
      <c r="H244" s="19">
        <f t="shared" si="44"/>
        <v>0</v>
      </c>
      <c r="I244" s="34" t="e">
        <f t="shared" si="37"/>
        <v>#DIV/0!</v>
      </c>
      <c r="J244" s="18">
        <f t="shared" si="38"/>
        <v>0</v>
      </c>
      <c r="K244" s="34">
        <f t="shared" si="39"/>
        <v>0</v>
      </c>
      <c r="L244" s="18">
        <f t="shared" si="40"/>
        <v>-4000</v>
      </c>
      <c r="M244" s="34" t="e">
        <f t="shared" si="41"/>
        <v>#DIV/0!</v>
      </c>
      <c r="N244" s="18">
        <f t="shared" si="42"/>
        <v>0</v>
      </c>
    </row>
    <row r="245" spans="1:14" ht="153" hidden="1" outlineLevel="5">
      <c r="A245" s="26" t="s">
        <v>306</v>
      </c>
      <c r="B245" s="27" t="s">
        <v>307</v>
      </c>
      <c r="C245" s="28"/>
      <c r="D245" s="28">
        <v>0</v>
      </c>
      <c r="E245" s="28">
        <v>3000</v>
      </c>
      <c r="F245" s="28">
        <v>4000</v>
      </c>
      <c r="G245" s="19">
        <f t="shared" si="43"/>
        <v>7.7443894822917878E-4</v>
      </c>
      <c r="H245" s="19">
        <f t="shared" si="44"/>
        <v>4.7211420510511505E-3</v>
      </c>
      <c r="I245" s="34" t="e">
        <f t="shared" si="37"/>
        <v>#DIV/0!</v>
      </c>
      <c r="J245" s="18">
        <f t="shared" si="38"/>
        <v>4000</v>
      </c>
      <c r="K245" s="34" t="e">
        <f t="shared" si="39"/>
        <v>#DIV/0!</v>
      </c>
      <c r="L245" s="18">
        <f t="shared" si="40"/>
        <v>4000</v>
      </c>
      <c r="M245" s="34">
        <f t="shared" si="41"/>
        <v>133.33333333333331</v>
      </c>
      <c r="N245" s="18">
        <f t="shared" si="42"/>
        <v>1000</v>
      </c>
    </row>
    <row r="246" spans="1:14" ht="153" hidden="1" outlineLevel="7">
      <c r="A246" s="29" t="s">
        <v>306</v>
      </c>
      <c r="B246" s="30" t="s">
        <v>307</v>
      </c>
      <c r="C246" s="31"/>
      <c r="D246" s="31">
        <v>0</v>
      </c>
      <c r="E246" s="31">
        <v>3000</v>
      </c>
      <c r="F246" s="31">
        <v>4000</v>
      </c>
      <c r="G246" s="19">
        <f t="shared" si="43"/>
        <v>7.7443894822917878E-4</v>
      </c>
      <c r="H246" s="19">
        <f t="shared" si="44"/>
        <v>4.7211420510511505E-3</v>
      </c>
      <c r="I246" s="34" t="e">
        <f t="shared" si="37"/>
        <v>#DIV/0!</v>
      </c>
      <c r="J246" s="18">
        <f t="shared" si="38"/>
        <v>4000</v>
      </c>
      <c r="K246" s="34" t="e">
        <f t="shared" si="39"/>
        <v>#DIV/0!</v>
      </c>
      <c r="L246" s="18">
        <f t="shared" si="40"/>
        <v>4000</v>
      </c>
      <c r="M246" s="34">
        <f t="shared" si="41"/>
        <v>133.33333333333331</v>
      </c>
      <c r="N246" s="18">
        <f t="shared" si="42"/>
        <v>1000</v>
      </c>
    </row>
    <row r="247" spans="1:14" ht="178.5" hidden="1" outlineLevel="5">
      <c r="A247" s="26" t="s">
        <v>308</v>
      </c>
      <c r="B247" s="27" t="s">
        <v>309</v>
      </c>
      <c r="C247" s="28"/>
      <c r="D247" s="28">
        <v>0</v>
      </c>
      <c r="E247" s="28">
        <v>1828</v>
      </c>
      <c r="F247" s="28">
        <v>1828</v>
      </c>
      <c r="G247" s="19">
        <f t="shared" si="43"/>
        <v>3.5391859934073475E-4</v>
      </c>
      <c r="H247" s="19">
        <f t="shared" si="44"/>
        <v>2.1575619173303758E-3</v>
      </c>
      <c r="I247" s="34" t="e">
        <f t="shared" si="37"/>
        <v>#DIV/0!</v>
      </c>
      <c r="J247" s="18">
        <f t="shared" si="38"/>
        <v>1828</v>
      </c>
      <c r="K247" s="34" t="e">
        <f t="shared" si="39"/>
        <v>#DIV/0!</v>
      </c>
      <c r="L247" s="18">
        <f t="shared" si="40"/>
        <v>1828</v>
      </c>
      <c r="M247" s="34">
        <f t="shared" si="41"/>
        <v>100</v>
      </c>
      <c r="N247" s="18">
        <f t="shared" si="42"/>
        <v>0</v>
      </c>
    </row>
    <row r="248" spans="1:14" ht="178.5" hidden="1" outlineLevel="7">
      <c r="A248" s="29" t="s">
        <v>308</v>
      </c>
      <c r="B248" s="30" t="s">
        <v>309</v>
      </c>
      <c r="C248" s="31"/>
      <c r="D248" s="31">
        <v>0</v>
      </c>
      <c r="E248" s="31">
        <v>1828</v>
      </c>
      <c r="F248" s="31">
        <v>1828</v>
      </c>
      <c r="G248" s="19">
        <f t="shared" si="43"/>
        <v>3.5391859934073475E-4</v>
      </c>
      <c r="H248" s="19">
        <f t="shared" si="44"/>
        <v>2.1575619173303758E-3</v>
      </c>
      <c r="I248" s="34" t="e">
        <f t="shared" si="37"/>
        <v>#DIV/0!</v>
      </c>
      <c r="J248" s="18">
        <f t="shared" si="38"/>
        <v>1828</v>
      </c>
      <c r="K248" s="34" t="e">
        <f t="shared" si="39"/>
        <v>#DIV/0!</v>
      </c>
      <c r="L248" s="18">
        <f t="shared" si="40"/>
        <v>1828</v>
      </c>
      <c r="M248" s="34">
        <f t="shared" si="41"/>
        <v>100</v>
      </c>
      <c r="N248" s="18">
        <f t="shared" si="42"/>
        <v>0</v>
      </c>
    </row>
    <row r="249" spans="1:14" ht="63.75" hidden="1" outlineLevel="5">
      <c r="A249" s="26" t="s">
        <v>310</v>
      </c>
      <c r="B249" s="32" t="s">
        <v>311</v>
      </c>
      <c r="C249" s="28"/>
      <c r="D249" s="28">
        <v>0</v>
      </c>
      <c r="E249" s="28">
        <v>500</v>
      </c>
      <c r="F249" s="28">
        <v>500</v>
      </c>
      <c r="G249" s="19">
        <f t="shared" si="43"/>
        <v>9.6804868528647348E-5</v>
      </c>
      <c r="H249" s="19">
        <f t="shared" si="44"/>
        <v>5.9014275638139381E-4</v>
      </c>
      <c r="I249" s="34" t="e">
        <f t="shared" si="37"/>
        <v>#DIV/0!</v>
      </c>
      <c r="J249" s="18">
        <f t="shared" si="38"/>
        <v>500</v>
      </c>
      <c r="K249" s="34" t="e">
        <f t="shared" si="39"/>
        <v>#DIV/0!</v>
      </c>
      <c r="L249" s="18">
        <f t="shared" si="40"/>
        <v>500</v>
      </c>
      <c r="M249" s="34">
        <f t="shared" si="41"/>
        <v>100</v>
      </c>
      <c r="N249" s="18">
        <f t="shared" si="42"/>
        <v>0</v>
      </c>
    </row>
    <row r="250" spans="1:14" ht="63.75" hidden="1" outlineLevel="7">
      <c r="A250" s="29" t="s">
        <v>310</v>
      </c>
      <c r="B250" s="33" t="s">
        <v>311</v>
      </c>
      <c r="C250" s="31"/>
      <c r="D250" s="31">
        <v>0</v>
      </c>
      <c r="E250" s="31">
        <v>500</v>
      </c>
      <c r="F250" s="31">
        <v>500</v>
      </c>
      <c r="G250" s="19">
        <f t="shared" si="43"/>
        <v>9.6804868528647348E-5</v>
      </c>
      <c r="H250" s="19">
        <f t="shared" si="44"/>
        <v>5.9014275638139381E-4</v>
      </c>
      <c r="I250" s="34" t="e">
        <f t="shared" si="37"/>
        <v>#DIV/0!</v>
      </c>
      <c r="J250" s="18">
        <f t="shared" si="38"/>
        <v>500</v>
      </c>
      <c r="K250" s="34" t="e">
        <f t="shared" si="39"/>
        <v>#DIV/0!</v>
      </c>
      <c r="L250" s="18">
        <f t="shared" si="40"/>
        <v>500</v>
      </c>
      <c r="M250" s="34">
        <f t="shared" si="41"/>
        <v>100</v>
      </c>
      <c r="N250" s="18">
        <f t="shared" si="42"/>
        <v>0</v>
      </c>
    </row>
    <row r="251" spans="1:14" ht="63.75" hidden="1" outlineLevel="3">
      <c r="A251" s="26" t="s">
        <v>312</v>
      </c>
      <c r="B251" s="32" t="s">
        <v>313</v>
      </c>
      <c r="C251" s="28"/>
      <c r="D251" s="28">
        <v>67000</v>
      </c>
      <c r="E251" s="28">
        <v>170143</v>
      </c>
      <c r="F251" s="28">
        <v>170149.57</v>
      </c>
      <c r="G251" s="19">
        <f t="shared" si="43"/>
        <v>3.2942613508111764E-2</v>
      </c>
      <c r="H251" s="19">
        <f t="shared" si="44"/>
        <v>0.20082507247381787</v>
      </c>
      <c r="I251" s="34" t="e">
        <f t="shared" si="37"/>
        <v>#DIV/0!</v>
      </c>
      <c r="J251" s="18">
        <f t="shared" si="38"/>
        <v>170149.57</v>
      </c>
      <c r="K251" s="34">
        <f t="shared" si="39"/>
        <v>253.95458208955228</v>
      </c>
      <c r="L251" s="18">
        <f t="shared" si="40"/>
        <v>103149.57</v>
      </c>
      <c r="M251" s="34">
        <f t="shared" si="41"/>
        <v>100.00386145771498</v>
      </c>
      <c r="N251" s="18">
        <f t="shared" si="42"/>
        <v>6.5700000000069849</v>
      </c>
    </row>
    <row r="252" spans="1:14" ht="89.25" hidden="1" outlineLevel="4">
      <c r="A252" s="26" t="s">
        <v>314</v>
      </c>
      <c r="B252" s="27" t="s">
        <v>315</v>
      </c>
      <c r="C252" s="28"/>
      <c r="D252" s="28">
        <v>67000</v>
      </c>
      <c r="E252" s="28">
        <v>170143</v>
      </c>
      <c r="F252" s="28">
        <v>170149.57</v>
      </c>
      <c r="G252" s="19">
        <f t="shared" si="43"/>
        <v>3.2942613508111764E-2</v>
      </c>
      <c r="H252" s="19">
        <f t="shared" si="44"/>
        <v>0.20082507247381787</v>
      </c>
      <c r="I252" s="34" t="e">
        <f t="shared" si="37"/>
        <v>#DIV/0!</v>
      </c>
      <c r="J252" s="18">
        <f t="shared" si="38"/>
        <v>170149.57</v>
      </c>
      <c r="K252" s="34">
        <f t="shared" si="39"/>
        <v>253.95458208955228</v>
      </c>
      <c r="L252" s="18">
        <f t="shared" si="40"/>
        <v>103149.57</v>
      </c>
      <c r="M252" s="34">
        <f t="shared" si="41"/>
        <v>100.00386145771498</v>
      </c>
      <c r="N252" s="18">
        <f t="shared" si="42"/>
        <v>6.5700000000069849</v>
      </c>
    </row>
    <row r="253" spans="1:14" ht="89.25" hidden="1" outlineLevel="5">
      <c r="A253" s="26" t="s">
        <v>314</v>
      </c>
      <c r="B253" s="27" t="s">
        <v>315</v>
      </c>
      <c r="C253" s="28"/>
      <c r="D253" s="28">
        <v>67000</v>
      </c>
      <c r="E253" s="28">
        <v>0</v>
      </c>
      <c r="F253" s="28">
        <v>0</v>
      </c>
      <c r="G253" s="19">
        <f t="shared" si="43"/>
        <v>0</v>
      </c>
      <c r="H253" s="19">
        <f t="shared" si="44"/>
        <v>0</v>
      </c>
      <c r="I253" s="34" t="e">
        <f t="shared" si="37"/>
        <v>#DIV/0!</v>
      </c>
      <c r="J253" s="18">
        <f t="shared" si="38"/>
        <v>0</v>
      </c>
      <c r="K253" s="34">
        <f t="shared" si="39"/>
        <v>0</v>
      </c>
      <c r="L253" s="18">
        <f t="shared" si="40"/>
        <v>-67000</v>
      </c>
      <c r="M253" s="34" t="e">
        <f t="shared" si="41"/>
        <v>#DIV/0!</v>
      </c>
      <c r="N253" s="18">
        <f t="shared" si="42"/>
        <v>0</v>
      </c>
    </row>
    <row r="254" spans="1:14" ht="89.25" hidden="1" outlineLevel="7">
      <c r="A254" s="29" t="s">
        <v>314</v>
      </c>
      <c r="B254" s="30" t="s">
        <v>315</v>
      </c>
      <c r="C254" s="31"/>
      <c r="D254" s="31">
        <v>67000</v>
      </c>
      <c r="E254" s="31">
        <v>0</v>
      </c>
      <c r="F254" s="31">
        <v>0</v>
      </c>
      <c r="G254" s="19">
        <f t="shared" si="43"/>
        <v>0</v>
      </c>
      <c r="H254" s="19">
        <f t="shared" si="44"/>
        <v>0</v>
      </c>
      <c r="I254" s="34" t="e">
        <f t="shared" si="37"/>
        <v>#DIV/0!</v>
      </c>
      <c r="J254" s="18">
        <f t="shared" si="38"/>
        <v>0</v>
      </c>
      <c r="K254" s="34">
        <f t="shared" si="39"/>
        <v>0</v>
      </c>
      <c r="L254" s="18">
        <f t="shared" si="40"/>
        <v>-67000</v>
      </c>
      <c r="M254" s="34" t="e">
        <f t="shared" si="41"/>
        <v>#DIV/0!</v>
      </c>
      <c r="N254" s="18">
        <f t="shared" si="42"/>
        <v>0</v>
      </c>
    </row>
    <row r="255" spans="1:14" ht="216.75" hidden="1" outlineLevel="5">
      <c r="A255" s="26" t="s">
        <v>316</v>
      </c>
      <c r="B255" s="27" t="s">
        <v>317</v>
      </c>
      <c r="C255" s="28"/>
      <c r="D255" s="28">
        <v>0</v>
      </c>
      <c r="E255" s="28">
        <v>160500</v>
      </c>
      <c r="F255" s="28">
        <v>160500</v>
      </c>
      <c r="G255" s="19">
        <f t="shared" si="43"/>
        <v>3.1074362797695803E-2</v>
      </c>
      <c r="H255" s="19">
        <f t="shared" si="44"/>
        <v>0.18943582479842744</v>
      </c>
      <c r="I255" s="34" t="e">
        <f t="shared" si="37"/>
        <v>#DIV/0!</v>
      </c>
      <c r="J255" s="18">
        <f t="shared" si="38"/>
        <v>160500</v>
      </c>
      <c r="K255" s="34" t="e">
        <f t="shared" si="39"/>
        <v>#DIV/0!</v>
      </c>
      <c r="L255" s="18">
        <f t="shared" si="40"/>
        <v>160500</v>
      </c>
      <c r="M255" s="34">
        <f t="shared" si="41"/>
        <v>100</v>
      </c>
      <c r="N255" s="18">
        <f t="shared" si="42"/>
        <v>0</v>
      </c>
    </row>
    <row r="256" spans="1:14" ht="216.75" hidden="1" outlineLevel="7">
      <c r="A256" s="29" t="s">
        <v>316</v>
      </c>
      <c r="B256" s="30" t="s">
        <v>317</v>
      </c>
      <c r="C256" s="31"/>
      <c r="D256" s="31">
        <v>0</v>
      </c>
      <c r="E256" s="31">
        <v>160500</v>
      </c>
      <c r="F256" s="31">
        <v>160500</v>
      </c>
      <c r="G256" s="19">
        <f t="shared" si="43"/>
        <v>3.1074362797695803E-2</v>
      </c>
      <c r="H256" s="19">
        <f t="shared" si="44"/>
        <v>0.18943582479842744</v>
      </c>
      <c r="I256" s="34" t="e">
        <f t="shared" si="37"/>
        <v>#DIV/0!</v>
      </c>
      <c r="J256" s="18">
        <f t="shared" si="38"/>
        <v>160500</v>
      </c>
      <c r="K256" s="34" t="e">
        <f t="shared" si="39"/>
        <v>#DIV/0!</v>
      </c>
      <c r="L256" s="18">
        <f t="shared" si="40"/>
        <v>160500</v>
      </c>
      <c r="M256" s="34">
        <f t="shared" si="41"/>
        <v>100</v>
      </c>
      <c r="N256" s="18">
        <f t="shared" si="42"/>
        <v>0</v>
      </c>
    </row>
    <row r="257" spans="1:14" ht="114.75" hidden="1" outlineLevel="5">
      <c r="A257" s="26" t="s">
        <v>318</v>
      </c>
      <c r="B257" s="27" t="s">
        <v>319</v>
      </c>
      <c r="C257" s="28"/>
      <c r="D257" s="28">
        <v>0</v>
      </c>
      <c r="E257" s="28">
        <v>11143</v>
      </c>
      <c r="F257" s="28">
        <v>11149.57</v>
      </c>
      <c r="G257" s="19">
        <f t="shared" si="43"/>
        <v>2.1586653160019014E-3</v>
      </c>
      <c r="H257" s="19">
        <f t="shared" si="44"/>
        <v>1.3159675944534596E-2</v>
      </c>
      <c r="I257" s="34" t="e">
        <f t="shared" si="37"/>
        <v>#DIV/0!</v>
      </c>
      <c r="J257" s="18">
        <f t="shared" si="38"/>
        <v>11149.57</v>
      </c>
      <c r="K257" s="34" t="e">
        <f t="shared" si="39"/>
        <v>#DIV/0!</v>
      </c>
      <c r="L257" s="18">
        <f t="shared" si="40"/>
        <v>11149.57</v>
      </c>
      <c r="M257" s="34">
        <f t="shared" si="41"/>
        <v>100.05896078255407</v>
      </c>
      <c r="N257" s="18">
        <f t="shared" si="42"/>
        <v>6.569999999999709</v>
      </c>
    </row>
    <row r="258" spans="1:14" ht="114.75" hidden="1" outlineLevel="7">
      <c r="A258" s="29" t="s">
        <v>318</v>
      </c>
      <c r="B258" s="30" t="s">
        <v>319</v>
      </c>
      <c r="C258" s="31"/>
      <c r="D258" s="31">
        <v>0</v>
      </c>
      <c r="E258" s="31">
        <v>11143</v>
      </c>
      <c r="F258" s="31">
        <v>11149.57</v>
      </c>
      <c r="G258" s="19">
        <f t="shared" si="43"/>
        <v>2.1586653160019014E-3</v>
      </c>
      <c r="H258" s="19">
        <f t="shared" si="44"/>
        <v>1.3159675944534596E-2</v>
      </c>
      <c r="I258" s="34" t="e">
        <f t="shared" si="37"/>
        <v>#DIV/0!</v>
      </c>
      <c r="J258" s="18">
        <f t="shared" si="38"/>
        <v>11149.57</v>
      </c>
      <c r="K258" s="34" t="e">
        <f t="shared" si="39"/>
        <v>#DIV/0!</v>
      </c>
      <c r="L258" s="18">
        <f t="shared" si="40"/>
        <v>11149.57</v>
      </c>
      <c r="M258" s="34">
        <f t="shared" si="41"/>
        <v>100.05896078255407</v>
      </c>
      <c r="N258" s="18">
        <f t="shared" si="42"/>
        <v>6.569999999999709</v>
      </c>
    </row>
    <row r="259" spans="1:14" ht="102" hidden="1" outlineLevel="5">
      <c r="A259" s="26" t="s">
        <v>320</v>
      </c>
      <c r="B259" s="27" t="s">
        <v>321</v>
      </c>
      <c r="C259" s="28"/>
      <c r="D259" s="28">
        <v>0</v>
      </c>
      <c r="E259" s="28">
        <v>-1500</v>
      </c>
      <c r="F259" s="28">
        <v>-1500</v>
      </c>
      <c r="G259" s="19">
        <f t="shared" si="43"/>
        <v>-2.9041460558594203E-4</v>
      </c>
      <c r="H259" s="19">
        <f t="shared" si="44"/>
        <v>-1.7704282691441814E-3</v>
      </c>
      <c r="I259" s="34" t="e">
        <f t="shared" si="37"/>
        <v>#DIV/0!</v>
      </c>
      <c r="J259" s="18">
        <f t="shared" si="38"/>
        <v>-1500</v>
      </c>
      <c r="K259" s="34" t="e">
        <f t="shared" si="39"/>
        <v>#DIV/0!</v>
      </c>
      <c r="L259" s="18">
        <f t="shared" si="40"/>
        <v>-1500</v>
      </c>
      <c r="M259" s="34">
        <f t="shared" si="41"/>
        <v>100</v>
      </c>
      <c r="N259" s="18">
        <f t="shared" si="42"/>
        <v>0</v>
      </c>
    </row>
    <row r="260" spans="1:14" ht="102" hidden="1" outlineLevel="7">
      <c r="A260" s="29" t="s">
        <v>320</v>
      </c>
      <c r="B260" s="30" t="s">
        <v>321</v>
      </c>
      <c r="C260" s="31"/>
      <c r="D260" s="31">
        <v>0</v>
      </c>
      <c r="E260" s="31">
        <v>-1500</v>
      </c>
      <c r="F260" s="31">
        <v>-1500</v>
      </c>
      <c r="G260" s="19">
        <f t="shared" si="43"/>
        <v>-2.9041460558594203E-4</v>
      </c>
      <c r="H260" s="19">
        <f t="shared" si="44"/>
        <v>-1.7704282691441814E-3</v>
      </c>
      <c r="I260" s="34" t="e">
        <f t="shared" si="37"/>
        <v>#DIV/0!</v>
      </c>
      <c r="J260" s="18">
        <f t="shared" si="38"/>
        <v>-1500</v>
      </c>
      <c r="K260" s="34" t="e">
        <f t="shared" si="39"/>
        <v>#DIV/0!</v>
      </c>
      <c r="L260" s="18">
        <f t="shared" si="40"/>
        <v>-1500</v>
      </c>
      <c r="M260" s="34">
        <f t="shared" si="41"/>
        <v>100</v>
      </c>
      <c r="N260" s="18">
        <f t="shared" si="42"/>
        <v>0</v>
      </c>
    </row>
    <row r="261" spans="1:14" ht="76.5" hidden="1" outlineLevel="3">
      <c r="A261" s="26" t="s">
        <v>322</v>
      </c>
      <c r="B261" s="32" t="s">
        <v>323</v>
      </c>
      <c r="C261" s="28"/>
      <c r="D261" s="28">
        <v>36000</v>
      </c>
      <c r="E261" s="28">
        <v>115299</v>
      </c>
      <c r="F261" s="28">
        <v>119446.59</v>
      </c>
      <c r="G261" s="19">
        <f t="shared" si="43"/>
        <v>2.3126022882290487E-2</v>
      </c>
      <c r="H261" s="19">
        <f t="shared" si="44"/>
        <v>0.14098107972591647</v>
      </c>
      <c r="I261" s="34" t="e">
        <f t="shared" si="37"/>
        <v>#DIV/0!</v>
      </c>
      <c r="J261" s="18">
        <f t="shared" si="38"/>
        <v>119446.59</v>
      </c>
      <c r="K261" s="34">
        <f t="shared" si="39"/>
        <v>331.79608333333334</v>
      </c>
      <c r="L261" s="18">
        <f t="shared" si="40"/>
        <v>83446.59</v>
      </c>
      <c r="M261" s="34">
        <f t="shared" si="41"/>
        <v>103.59724715739078</v>
      </c>
      <c r="N261" s="18">
        <f t="shared" si="42"/>
        <v>4147.5899999999965</v>
      </c>
    </row>
    <row r="262" spans="1:14" ht="102" hidden="1" outlineLevel="4">
      <c r="A262" s="26" t="s">
        <v>324</v>
      </c>
      <c r="B262" s="27" t="s">
        <v>325</v>
      </c>
      <c r="C262" s="28"/>
      <c r="D262" s="28">
        <v>36000</v>
      </c>
      <c r="E262" s="28">
        <v>115299</v>
      </c>
      <c r="F262" s="28">
        <v>119446.59</v>
      </c>
      <c r="G262" s="19">
        <f t="shared" si="43"/>
        <v>2.3126022882290487E-2</v>
      </c>
      <c r="H262" s="19">
        <f t="shared" si="44"/>
        <v>0.14098107972591647</v>
      </c>
      <c r="I262" s="34" t="e">
        <f t="shared" si="37"/>
        <v>#DIV/0!</v>
      </c>
      <c r="J262" s="18">
        <f t="shared" si="38"/>
        <v>119446.59</v>
      </c>
      <c r="K262" s="34">
        <f t="shared" si="39"/>
        <v>331.79608333333334</v>
      </c>
      <c r="L262" s="18">
        <f t="shared" si="40"/>
        <v>83446.59</v>
      </c>
      <c r="M262" s="34">
        <f t="shared" si="41"/>
        <v>103.59724715739078</v>
      </c>
      <c r="N262" s="18">
        <f t="shared" si="42"/>
        <v>4147.5899999999965</v>
      </c>
    </row>
    <row r="263" spans="1:14" ht="102" hidden="1" outlineLevel="5">
      <c r="A263" s="26" t="s">
        <v>324</v>
      </c>
      <c r="B263" s="27" t="s">
        <v>325</v>
      </c>
      <c r="C263" s="28"/>
      <c r="D263" s="28">
        <v>36000</v>
      </c>
      <c r="E263" s="28">
        <v>0</v>
      </c>
      <c r="F263" s="28">
        <v>0</v>
      </c>
      <c r="G263" s="19">
        <f t="shared" si="43"/>
        <v>0</v>
      </c>
      <c r="H263" s="19">
        <f t="shared" si="44"/>
        <v>0</v>
      </c>
      <c r="I263" s="34" t="e">
        <f t="shared" si="37"/>
        <v>#DIV/0!</v>
      </c>
      <c r="J263" s="18">
        <f t="shared" si="38"/>
        <v>0</v>
      </c>
      <c r="K263" s="34">
        <f t="shared" si="39"/>
        <v>0</v>
      </c>
      <c r="L263" s="18">
        <f t="shared" si="40"/>
        <v>-36000</v>
      </c>
      <c r="M263" s="34" t="e">
        <f t="shared" si="41"/>
        <v>#DIV/0!</v>
      </c>
      <c r="N263" s="18">
        <f t="shared" si="42"/>
        <v>0</v>
      </c>
    </row>
    <row r="264" spans="1:14" ht="102" hidden="1" outlineLevel="7">
      <c r="A264" s="29" t="s">
        <v>324</v>
      </c>
      <c r="B264" s="30" t="s">
        <v>325</v>
      </c>
      <c r="C264" s="31"/>
      <c r="D264" s="31">
        <v>36000</v>
      </c>
      <c r="E264" s="31">
        <v>0</v>
      </c>
      <c r="F264" s="31">
        <v>0</v>
      </c>
      <c r="G264" s="19">
        <f t="shared" si="43"/>
        <v>0</v>
      </c>
      <c r="H264" s="19">
        <f t="shared" si="44"/>
        <v>0</v>
      </c>
      <c r="I264" s="34" t="e">
        <f t="shared" si="37"/>
        <v>#DIV/0!</v>
      </c>
      <c r="J264" s="18">
        <f t="shared" si="38"/>
        <v>0</v>
      </c>
      <c r="K264" s="34">
        <f t="shared" si="39"/>
        <v>0</v>
      </c>
      <c r="L264" s="18">
        <f t="shared" si="40"/>
        <v>-36000</v>
      </c>
      <c r="M264" s="34" t="e">
        <f t="shared" si="41"/>
        <v>#DIV/0!</v>
      </c>
      <c r="N264" s="18">
        <f t="shared" si="42"/>
        <v>0</v>
      </c>
    </row>
    <row r="265" spans="1:14" ht="293.25" hidden="1" outlineLevel="5">
      <c r="A265" s="26" t="s">
        <v>326</v>
      </c>
      <c r="B265" s="27" t="s">
        <v>327</v>
      </c>
      <c r="C265" s="28"/>
      <c r="D265" s="28">
        <v>0</v>
      </c>
      <c r="E265" s="28">
        <v>500</v>
      </c>
      <c r="F265" s="28">
        <v>500</v>
      </c>
      <c r="G265" s="19">
        <f t="shared" si="43"/>
        <v>9.6804868528647348E-5</v>
      </c>
      <c r="H265" s="19">
        <f t="shared" si="44"/>
        <v>5.9014275638139381E-4</v>
      </c>
      <c r="I265" s="34" t="e">
        <f t="shared" si="37"/>
        <v>#DIV/0!</v>
      </c>
      <c r="J265" s="18">
        <f t="shared" si="38"/>
        <v>500</v>
      </c>
      <c r="K265" s="34" t="e">
        <f t="shared" si="39"/>
        <v>#DIV/0!</v>
      </c>
      <c r="L265" s="18">
        <f t="shared" si="40"/>
        <v>500</v>
      </c>
      <c r="M265" s="34">
        <f t="shared" si="41"/>
        <v>100</v>
      </c>
      <c r="N265" s="18">
        <f t="shared" si="42"/>
        <v>0</v>
      </c>
    </row>
    <row r="266" spans="1:14" ht="293.25" hidden="1" outlineLevel="7">
      <c r="A266" s="29" t="s">
        <v>326</v>
      </c>
      <c r="B266" s="30" t="s">
        <v>327</v>
      </c>
      <c r="C266" s="31"/>
      <c r="D266" s="31">
        <v>0</v>
      </c>
      <c r="E266" s="31">
        <v>500</v>
      </c>
      <c r="F266" s="31">
        <v>500</v>
      </c>
      <c r="G266" s="19">
        <f t="shared" si="43"/>
        <v>9.6804868528647348E-5</v>
      </c>
      <c r="H266" s="19">
        <f t="shared" si="44"/>
        <v>5.9014275638139381E-4</v>
      </c>
      <c r="I266" s="34" t="e">
        <f t="shared" si="37"/>
        <v>#DIV/0!</v>
      </c>
      <c r="J266" s="18">
        <f t="shared" si="38"/>
        <v>500</v>
      </c>
      <c r="K266" s="34" t="e">
        <f t="shared" si="39"/>
        <v>#DIV/0!</v>
      </c>
      <c r="L266" s="18">
        <f t="shared" si="40"/>
        <v>500</v>
      </c>
      <c r="M266" s="34">
        <f t="shared" si="41"/>
        <v>100</v>
      </c>
      <c r="N266" s="18">
        <f t="shared" si="42"/>
        <v>0</v>
      </c>
    </row>
    <row r="267" spans="1:14" ht="140.25" hidden="1" outlineLevel="5">
      <c r="A267" s="26" t="s">
        <v>328</v>
      </c>
      <c r="B267" s="27" t="s">
        <v>329</v>
      </c>
      <c r="C267" s="28"/>
      <c r="D267" s="28">
        <v>0</v>
      </c>
      <c r="E267" s="28">
        <v>2500</v>
      </c>
      <c r="F267" s="28">
        <v>2500</v>
      </c>
      <c r="G267" s="19">
        <f t="shared" si="43"/>
        <v>4.8402434264323675E-4</v>
      </c>
      <c r="H267" s="19">
        <f t="shared" si="44"/>
        <v>2.9507137819069691E-3</v>
      </c>
      <c r="I267" s="34" t="e">
        <f t="shared" si="37"/>
        <v>#DIV/0!</v>
      </c>
      <c r="J267" s="18">
        <f t="shared" si="38"/>
        <v>2500</v>
      </c>
      <c r="K267" s="34" t="e">
        <f t="shared" si="39"/>
        <v>#DIV/0!</v>
      </c>
      <c r="L267" s="18">
        <f t="shared" si="40"/>
        <v>2500</v>
      </c>
      <c r="M267" s="34">
        <f t="shared" si="41"/>
        <v>100</v>
      </c>
      <c r="N267" s="18">
        <f t="shared" si="42"/>
        <v>0</v>
      </c>
    </row>
    <row r="268" spans="1:14" ht="140.25" hidden="1" outlineLevel="7">
      <c r="A268" s="29" t="s">
        <v>328</v>
      </c>
      <c r="B268" s="30" t="s">
        <v>329</v>
      </c>
      <c r="C268" s="31"/>
      <c r="D268" s="31">
        <v>0</v>
      </c>
      <c r="E268" s="31">
        <v>2500</v>
      </c>
      <c r="F268" s="31">
        <v>2500</v>
      </c>
      <c r="G268" s="19">
        <f t="shared" si="43"/>
        <v>4.8402434264323675E-4</v>
      </c>
      <c r="H268" s="19">
        <f t="shared" si="44"/>
        <v>2.9507137819069691E-3</v>
      </c>
      <c r="I268" s="34" t="e">
        <f t="shared" ref="I268:I331" si="45">F268/C268*100</f>
        <v>#DIV/0!</v>
      </c>
      <c r="J268" s="18">
        <f t="shared" ref="J268:J331" si="46">F268-C268</f>
        <v>2500</v>
      </c>
      <c r="K268" s="34" t="e">
        <f t="shared" ref="K268:K331" si="47">F268/D268*100</f>
        <v>#DIV/0!</v>
      </c>
      <c r="L268" s="18">
        <f t="shared" ref="L268:L331" si="48">F268-D268</f>
        <v>2500</v>
      </c>
      <c r="M268" s="34">
        <f t="shared" ref="M268:M331" si="49">F268/E268*100</f>
        <v>100</v>
      </c>
      <c r="N268" s="18">
        <f t="shared" ref="N268:N331" si="50">F268-E268</f>
        <v>0</v>
      </c>
    </row>
    <row r="269" spans="1:14" ht="127.5" hidden="1" outlineLevel="5">
      <c r="A269" s="26" t="s">
        <v>330</v>
      </c>
      <c r="B269" s="27" t="s">
        <v>331</v>
      </c>
      <c r="C269" s="28"/>
      <c r="D269" s="28">
        <v>0</v>
      </c>
      <c r="E269" s="28">
        <v>500</v>
      </c>
      <c r="F269" s="28">
        <v>500</v>
      </c>
      <c r="G269" s="19">
        <f t="shared" si="43"/>
        <v>9.6804868528647348E-5</v>
      </c>
      <c r="H269" s="19">
        <f t="shared" si="44"/>
        <v>5.9014275638139381E-4</v>
      </c>
      <c r="I269" s="34" t="e">
        <f t="shared" si="45"/>
        <v>#DIV/0!</v>
      </c>
      <c r="J269" s="18">
        <f t="shared" si="46"/>
        <v>500</v>
      </c>
      <c r="K269" s="34" t="e">
        <f t="shared" si="47"/>
        <v>#DIV/0!</v>
      </c>
      <c r="L269" s="18">
        <f t="shared" si="48"/>
        <v>500</v>
      </c>
      <c r="M269" s="34">
        <f t="shared" si="49"/>
        <v>100</v>
      </c>
      <c r="N269" s="18">
        <f t="shared" si="50"/>
        <v>0</v>
      </c>
    </row>
    <row r="270" spans="1:14" ht="127.5" hidden="1" outlineLevel="7">
      <c r="A270" s="29" t="s">
        <v>330</v>
      </c>
      <c r="B270" s="30" t="s">
        <v>331</v>
      </c>
      <c r="C270" s="31"/>
      <c r="D270" s="31">
        <v>0</v>
      </c>
      <c r="E270" s="31">
        <v>500</v>
      </c>
      <c r="F270" s="31">
        <v>500</v>
      </c>
      <c r="G270" s="19">
        <f t="shared" ref="G270:G333" si="51">F270/F$11*100</f>
        <v>9.6804868528647348E-5</v>
      </c>
      <c r="H270" s="19">
        <f t="shared" si="44"/>
        <v>5.9014275638139381E-4</v>
      </c>
      <c r="I270" s="34" t="e">
        <f t="shared" si="45"/>
        <v>#DIV/0!</v>
      </c>
      <c r="J270" s="18">
        <f t="shared" si="46"/>
        <v>500</v>
      </c>
      <c r="K270" s="34" t="e">
        <f t="shared" si="47"/>
        <v>#DIV/0!</v>
      </c>
      <c r="L270" s="18">
        <f t="shared" si="48"/>
        <v>500</v>
      </c>
      <c r="M270" s="34">
        <f t="shared" si="49"/>
        <v>100</v>
      </c>
      <c r="N270" s="18">
        <f t="shared" si="50"/>
        <v>0</v>
      </c>
    </row>
    <row r="271" spans="1:14" ht="114.75" hidden="1" outlineLevel="5">
      <c r="A271" s="26" t="s">
        <v>332</v>
      </c>
      <c r="B271" s="27" t="s">
        <v>333</v>
      </c>
      <c r="C271" s="28"/>
      <c r="D271" s="28">
        <v>0</v>
      </c>
      <c r="E271" s="28">
        <v>111799</v>
      </c>
      <c r="F271" s="28">
        <v>115946.59</v>
      </c>
      <c r="G271" s="19">
        <f t="shared" si="51"/>
        <v>2.2448388802589956E-2</v>
      </c>
      <c r="H271" s="19">
        <f t="shared" ref="H271:H334" si="52">G271/G$12*100</f>
        <v>0.13685008043124672</v>
      </c>
      <c r="I271" s="34" t="e">
        <f t="shared" si="45"/>
        <v>#DIV/0!</v>
      </c>
      <c r="J271" s="18">
        <f t="shared" si="46"/>
        <v>115946.59</v>
      </c>
      <c r="K271" s="34" t="e">
        <f t="shared" si="47"/>
        <v>#DIV/0!</v>
      </c>
      <c r="L271" s="18">
        <f t="shared" si="48"/>
        <v>115946.59</v>
      </c>
      <c r="M271" s="34">
        <f t="shared" si="49"/>
        <v>103.70986323670157</v>
      </c>
      <c r="N271" s="18">
        <f t="shared" si="50"/>
        <v>4147.5899999999965</v>
      </c>
    </row>
    <row r="272" spans="1:14" ht="114.75" hidden="1" outlineLevel="7">
      <c r="A272" s="29" t="s">
        <v>332</v>
      </c>
      <c r="B272" s="30" t="s">
        <v>333</v>
      </c>
      <c r="C272" s="31"/>
      <c r="D272" s="31">
        <v>0</v>
      </c>
      <c r="E272" s="31">
        <v>111799</v>
      </c>
      <c r="F272" s="31">
        <v>115946.59</v>
      </c>
      <c r="G272" s="19">
        <f t="shared" si="51"/>
        <v>2.2448388802589956E-2</v>
      </c>
      <c r="H272" s="19">
        <f t="shared" si="52"/>
        <v>0.13685008043124672</v>
      </c>
      <c r="I272" s="34" t="e">
        <f t="shared" si="45"/>
        <v>#DIV/0!</v>
      </c>
      <c r="J272" s="18">
        <f t="shared" si="46"/>
        <v>115946.59</v>
      </c>
      <c r="K272" s="34" t="e">
        <f t="shared" si="47"/>
        <v>#DIV/0!</v>
      </c>
      <c r="L272" s="18">
        <f t="shared" si="48"/>
        <v>115946.59</v>
      </c>
      <c r="M272" s="34">
        <f t="shared" si="49"/>
        <v>103.70986323670157</v>
      </c>
      <c r="N272" s="18">
        <f t="shared" si="50"/>
        <v>4147.5899999999965</v>
      </c>
    </row>
    <row r="273" spans="1:14" ht="127.5" hidden="1" outlineLevel="2">
      <c r="A273" s="26" t="s">
        <v>334</v>
      </c>
      <c r="B273" s="27" t="s">
        <v>335</v>
      </c>
      <c r="C273" s="28"/>
      <c r="D273" s="28">
        <v>15000</v>
      </c>
      <c r="E273" s="28">
        <v>37500</v>
      </c>
      <c r="F273" s="28">
        <v>45000</v>
      </c>
      <c r="G273" s="19">
        <f t="shared" si="51"/>
        <v>8.7124381675782632E-3</v>
      </c>
      <c r="H273" s="19">
        <f t="shared" si="52"/>
        <v>5.3112848074325453E-2</v>
      </c>
      <c r="I273" s="34" t="e">
        <f t="shared" si="45"/>
        <v>#DIV/0!</v>
      </c>
      <c r="J273" s="18">
        <f t="shared" si="46"/>
        <v>45000</v>
      </c>
      <c r="K273" s="34">
        <f t="shared" si="47"/>
        <v>300</v>
      </c>
      <c r="L273" s="18">
        <f t="shared" si="48"/>
        <v>30000</v>
      </c>
      <c r="M273" s="34">
        <f t="shared" si="49"/>
        <v>120</v>
      </c>
      <c r="N273" s="18">
        <f t="shared" si="50"/>
        <v>7500</v>
      </c>
    </row>
    <row r="274" spans="1:14" ht="165.75" hidden="1" outlineLevel="3">
      <c r="A274" s="26" t="s">
        <v>336</v>
      </c>
      <c r="B274" s="27" t="s">
        <v>337</v>
      </c>
      <c r="C274" s="28"/>
      <c r="D274" s="28">
        <v>15000</v>
      </c>
      <c r="E274" s="28">
        <v>37500</v>
      </c>
      <c r="F274" s="28">
        <v>45000</v>
      </c>
      <c r="G274" s="19">
        <f t="shared" si="51"/>
        <v>8.7124381675782632E-3</v>
      </c>
      <c r="H274" s="19">
        <f t="shared" si="52"/>
        <v>5.3112848074325453E-2</v>
      </c>
      <c r="I274" s="34" t="e">
        <f t="shared" si="45"/>
        <v>#DIV/0!</v>
      </c>
      <c r="J274" s="18">
        <f t="shared" si="46"/>
        <v>45000</v>
      </c>
      <c r="K274" s="34">
        <f t="shared" si="47"/>
        <v>300</v>
      </c>
      <c r="L274" s="18">
        <f t="shared" si="48"/>
        <v>30000</v>
      </c>
      <c r="M274" s="34">
        <f t="shared" si="49"/>
        <v>120</v>
      </c>
      <c r="N274" s="18">
        <f t="shared" si="50"/>
        <v>7500</v>
      </c>
    </row>
    <row r="275" spans="1:14" ht="165.75" hidden="1" outlineLevel="4">
      <c r="A275" s="26" t="s">
        <v>336</v>
      </c>
      <c r="B275" s="27" t="s">
        <v>337</v>
      </c>
      <c r="C275" s="28"/>
      <c r="D275" s="28">
        <v>15000</v>
      </c>
      <c r="E275" s="28">
        <v>0</v>
      </c>
      <c r="F275" s="28">
        <v>0</v>
      </c>
      <c r="G275" s="19">
        <f t="shared" si="51"/>
        <v>0</v>
      </c>
      <c r="H275" s="19">
        <f t="shared" si="52"/>
        <v>0</v>
      </c>
      <c r="I275" s="34" t="e">
        <f t="shared" si="45"/>
        <v>#DIV/0!</v>
      </c>
      <c r="J275" s="18">
        <f t="shared" si="46"/>
        <v>0</v>
      </c>
      <c r="K275" s="34">
        <f t="shared" si="47"/>
        <v>0</v>
      </c>
      <c r="L275" s="18">
        <f t="shared" si="48"/>
        <v>-15000</v>
      </c>
      <c r="M275" s="34" t="e">
        <f t="shared" si="49"/>
        <v>#DIV/0!</v>
      </c>
      <c r="N275" s="18">
        <f t="shared" si="50"/>
        <v>0</v>
      </c>
    </row>
    <row r="276" spans="1:14" ht="165.75" hidden="1" outlineLevel="7">
      <c r="A276" s="29" t="s">
        <v>336</v>
      </c>
      <c r="B276" s="30" t="s">
        <v>337</v>
      </c>
      <c r="C276" s="31"/>
      <c r="D276" s="31">
        <v>15000</v>
      </c>
      <c r="E276" s="31">
        <v>0</v>
      </c>
      <c r="F276" s="31">
        <v>0</v>
      </c>
      <c r="G276" s="19">
        <f t="shared" si="51"/>
        <v>0</v>
      </c>
      <c r="H276" s="19">
        <f t="shared" si="52"/>
        <v>0</v>
      </c>
      <c r="I276" s="34" t="e">
        <f t="shared" si="45"/>
        <v>#DIV/0!</v>
      </c>
      <c r="J276" s="18">
        <f t="shared" si="46"/>
        <v>0</v>
      </c>
      <c r="K276" s="34">
        <f t="shared" si="47"/>
        <v>0</v>
      </c>
      <c r="L276" s="18">
        <f t="shared" si="48"/>
        <v>-15000</v>
      </c>
      <c r="M276" s="34" t="e">
        <f t="shared" si="49"/>
        <v>#DIV/0!</v>
      </c>
      <c r="N276" s="18">
        <f t="shared" si="50"/>
        <v>0</v>
      </c>
    </row>
    <row r="277" spans="1:14" ht="204" hidden="1" outlineLevel="4">
      <c r="A277" s="26" t="s">
        <v>338</v>
      </c>
      <c r="B277" s="27" t="s">
        <v>339</v>
      </c>
      <c r="C277" s="28"/>
      <c r="D277" s="28">
        <v>0</v>
      </c>
      <c r="E277" s="28">
        <v>37500</v>
      </c>
      <c r="F277" s="28">
        <v>37500</v>
      </c>
      <c r="G277" s="19">
        <f t="shared" si="51"/>
        <v>7.2603651396485518E-3</v>
      </c>
      <c r="H277" s="19">
        <f t="shared" si="52"/>
        <v>4.4260706728604542E-2</v>
      </c>
      <c r="I277" s="34" t="e">
        <f t="shared" si="45"/>
        <v>#DIV/0!</v>
      </c>
      <c r="J277" s="18">
        <f t="shared" si="46"/>
        <v>37500</v>
      </c>
      <c r="K277" s="34" t="e">
        <f t="shared" si="47"/>
        <v>#DIV/0!</v>
      </c>
      <c r="L277" s="18">
        <f t="shared" si="48"/>
        <v>37500</v>
      </c>
      <c r="M277" s="34">
        <f t="shared" si="49"/>
        <v>100</v>
      </c>
      <c r="N277" s="18">
        <f t="shared" si="50"/>
        <v>0</v>
      </c>
    </row>
    <row r="278" spans="1:14" ht="204" hidden="1" outlineLevel="7">
      <c r="A278" s="29" t="s">
        <v>338</v>
      </c>
      <c r="B278" s="30" t="s">
        <v>339</v>
      </c>
      <c r="C278" s="31"/>
      <c r="D278" s="31">
        <v>0</v>
      </c>
      <c r="E278" s="31">
        <v>37500</v>
      </c>
      <c r="F278" s="31">
        <v>37500</v>
      </c>
      <c r="G278" s="19">
        <f t="shared" si="51"/>
        <v>7.2603651396485518E-3</v>
      </c>
      <c r="H278" s="19">
        <f t="shared" si="52"/>
        <v>4.4260706728604542E-2</v>
      </c>
      <c r="I278" s="34" t="e">
        <f t="shared" si="45"/>
        <v>#DIV/0!</v>
      </c>
      <c r="J278" s="18">
        <f t="shared" si="46"/>
        <v>37500</v>
      </c>
      <c r="K278" s="34" t="e">
        <f t="shared" si="47"/>
        <v>#DIV/0!</v>
      </c>
      <c r="L278" s="18">
        <f t="shared" si="48"/>
        <v>37500</v>
      </c>
      <c r="M278" s="34">
        <f t="shared" si="49"/>
        <v>100</v>
      </c>
      <c r="N278" s="18">
        <f t="shared" si="50"/>
        <v>0</v>
      </c>
    </row>
    <row r="279" spans="1:14" ht="204" hidden="1" outlineLevel="4">
      <c r="A279" s="26" t="s">
        <v>340</v>
      </c>
      <c r="B279" s="27" t="s">
        <v>341</v>
      </c>
      <c r="C279" s="28"/>
      <c r="D279" s="28">
        <v>0</v>
      </c>
      <c r="E279" s="28">
        <v>0</v>
      </c>
      <c r="F279" s="28">
        <v>7500</v>
      </c>
      <c r="G279" s="19">
        <f t="shared" si="51"/>
        <v>1.4520730279297103E-3</v>
      </c>
      <c r="H279" s="19">
        <f t="shared" si="52"/>
        <v>8.8521413457209076E-3</v>
      </c>
      <c r="I279" s="34" t="e">
        <f t="shared" si="45"/>
        <v>#DIV/0!</v>
      </c>
      <c r="J279" s="18">
        <f t="shared" si="46"/>
        <v>7500</v>
      </c>
      <c r="K279" s="34" t="e">
        <f t="shared" si="47"/>
        <v>#DIV/0!</v>
      </c>
      <c r="L279" s="18">
        <f t="shared" si="48"/>
        <v>7500</v>
      </c>
      <c r="M279" s="34" t="e">
        <f t="shared" si="49"/>
        <v>#DIV/0!</v>
      </c>
      <c r="N279" s="18">
        <f t="shared" si="50"/>
        <v>7500</v>
      </c>
    </row>
    <row r="280" spans="1:14" ht="204" hidden="1" outlineLevel="7">
      <c r="A280" s="29" t="s">
        <v>340</v>
      </c>
      <c r="B280" s="30" t="s">
        <v>341</v>
      </c>
      <c r="C280" s="31"/>
      <c r="D280" s="31">
        <v>0</v>
      </c>
      <c r="E280" s="31">
        <v>0</v>
      </c>
      <c r="F280" s="31">
        <v>7500</v>
      </c>
      <c r="G280" s="19">
        <f t="shared" si="51"/>
        <v>1.4520730279297103E-3</v>
      </c>
      <c r="H280" s="19">
        <f t="shared" si="52"/>
        <v>8.8521413457209076E-3</v>
      </c>
      <c r="I280" s="34" t="e">
        <f t="shared" si="45"/>
        <v>#DIV/0!</v>
      </c>
      <c r="J280" s="18">
        <f t="shared" si="46"/>
        <v>7500</v>
      </c>
      <c r="K280" s="34" t="e">
        <f t="shared" si="47"/>
        <v>#DIV/0!</v>
      </c>
      <c r="L280" s="18">
        <f t="shared" si="48"/>
        <v>7500</v>
      </c>
      <c r="M280" s="34" t="e">
        <f t="shared" si="49"/>
        <v>#DIV/0!</v>
      </c>
      <c r="N280" s="18">
        <f t="shared" si="50"/>
        <v>7500</v>
      </c>
    </row>
    <row r="281" spans="1:14" ht="140.25" hidden="1" outlineLevel="2">
      <c r="A281" s="26" t="s">
        <v>342</v>
      </c>
      <c r="B281" s="27" t="s">
        <v>343</v>
      </c>
      <c r="C281" s="28"/>
      <c r="D281" s="28">
        <v>37000</v>
      </c>
      <c r="E281" s="28">
        <v>401634</v>
      </c>
      <c r="F281" s="28">
        <v>402129.33</v>
      </c>
      <c r="G281" s="19">
        <f t="shared" si="51"/>
        <v>7.7856153844326093E-2</v>
      </c>
      <c r="H281" s="19">
        <f t="shared" si="52"/>
        <v>0.47462742245600625</v>
      </c>
      <c r="I281" s="34" t="e">
        <f t="shared" si="45"/>
        <v>#DIV/0!</v>
      </c>
      <c r="J281" s="18">
        <f t="shared" si="46"/>
        <v>402129.33</v>
      </c>
      <c r="K281" s="34">
        <f t="shared" si="47"/>
        <v>1086.8360270270271</v>
      </c>
      <c r="L281" s="18">
        <f t="shared" si="48"/>
        <v>365129.33</v>
      </c>
      <c r="M281" s="34">
        <f t="shared" si="49"/>
        <v>100.12332870225131</v>
      </c>
      <c r="N281" s="18">
        <f t="shared" si="50"/>
        <v>495.3300000000163</v>
      </c>
    </row>
    <row r="282" spans="1:14" ht="63.75" hidden="1" outlineLevel="3">
      <c r="A282" s="26" t="s">
        <v>344</v>
      </c>
      <c r="B282" s="32" t="s">
        <v>345</v>
      </c>
      <c r="C282" s="28"/>
      <c r="D282" s="28">
        <v>27000</v>
      </c>
      <c r="E282" s="28">
        <v>384770</v>
      </c>
      <c r="F282" s="28">
        <v>385265.33</v>
      </c>
      <c r="G282" s="19">
        <f t="shared" si="51"/>
        <v>7.459111923859188E-2</v>
      </c>
      <c r="H282" s="19">
        <f t="shared" si="52"/>
        <v>0.45472308756877466</v>
      </c>
      <c r="I282" s="34" t="e">
        <f t="shared" si="45"/>
        <v>#DIV/0!</v>
      </c>
      <c r="J282" s="18">
        <f t="shared" si="46"/>
        <v>385265.33</v>
      </c>
      <c r="K282" s="34">
        <f t="shared" si="47"/>
        <v>1426.9086296296298</v>
      </c>
      <c r="L282" s="18">
        <f t="shared" si="48"/>
        <v>358265.33</v>
      </c>
      <c r="M282" s="34">
        <f t="shared" si="49"/>
        <v>100.12873404891234</v>
      </c>
      <c r="N282" s="18">
        <f t="shared" si="50"/>
        <v>495.3300000000163</v>
      </c>
    </row>
    <row r="283" spans="1:14" ht="89.25" hidden="1" outlineLevel="4">
      <c r="A283" s="26" t="s">
        <v>346</v>
      </c>
      <c r="B283" s="32" t="s">
        <v>347</v>
      </c>
      <c r="C283" s="28"/>
      <c r="D283" s="28">
        <v>27000</v>
      </c>
      <c r="E283" s="28">
        <v>384770</v>
      </c>
      <c r="F283" s="28">
        <v>385265.33</v>
      </c>
      <c r="G283" s="19">
        <f t="shared" si="51"/>
        <v>7.459111923859188E-2</v>
      </c>
      <c r="H283" s="19">
        <f t="shared" si="52"/>
        <v>0.45472308756877466</v>
      </c>
      <c r="I283" s="34" t="e">
        <f t="shared" si="45"/>
        <v>#DIV/0!</v>
      </c>
      <c r="J283" s="18">
        <f t="shared" si="46"/>
        <v>385265.33</v>
      </c>
      <c r="K283" s="34">
        <f t="shared" si="47"/>
        <v>1426.9086296296298</v>
      </c>
      <c r="L283" s="18">
        <f t="shared" si="48"/>
        <v>358265.33</v>
      </c>
      <c r="M283" s="34">
        <f t="shared" si="49"/>
        <v>100.12873404891234</v>
      </c>
      <c r="N283" s="18">
        <f t="shared" si="50"/>
        <v>495.3300000000163</v>
      </c>
    </row>
    <row r="284" spans="1:14" ht="89.25" hidden="1" outlineLevel="7">
      <c r="A284" s="29" t="s">
        <v>346</v>
      </c>
      <c r="B284" s="33" t="s">
        <v>347</v>
      </c>
      <c r="C284" s="31"/>
      <c r="D284" s="31">
        <v>27000</v>
      </c>
      <c r="E284" s="31">
        <v>384770</v>
      </c>
      <c r="F284" s="31">
        <v>385265.33</v>
      </c>
      <c r="G284" s="19">
        <f t="shared" si="51"/>
        <v>7.459111923859188E-2</v>
      </c>
      <c r="H284" s="19">
        <f t="shared" si="52"/>
        <v>0.45472308756877466</v>
      </c>
      <c r="I284" s="34" t="e">
        <f t="shared" si="45"/>
        <v>#DIV/0!</v>
      </c>
      <c r="J284" s="18">
        <f t="shared" si="46"/>
        <v>385265.33</v>
      </c>
      <c r="K284" s="34">
        <f t="shared" si="47"/>
        <v>1426.9086296296298</v>
      </c>
      <c r="L284" s="18">
        <f t="shared" si="48"/>
        <v>358265.33</v>
      </c>
      <c r="M284" s="34">
        <f t="shared" si="49"/>
        <v>100.12873404891234</v>
      </c>
      <c r="N284" s="18">
        <f t="shared" si="50"/>
        <v>495.3300000000163</v>
      </c>
    </row>
    <row r="285" spans="1:14" ht="102" hidden="1" outlineLevel="3">
      <c r="A285" s="26" t="s">
        <v>348</v>
      </c>
      <c r="B285" s="27" t="s">
        <v>349</v>
      </c>
      <c r="C285" s="28"/>
      <c r="D285" s="28">
        <v>10000</v>
      </c>
      <c r="E285" s="28">
        <v>16864</v>
      </c>
      <c r="F285" s="28">
        <v>16864</v>
      </c>
      <c r="G285" s="19">
        <f t="shared" si="51"/>
        <v>3.265034605734218E-3</v>
      </c>
      <c r="H285" s="19">
        <f t="shared" si="52"/>
        <v>1.9904334887231652E-2</v>
      </c>
      <c r="I285" s="34" t="e">
        <f t="shared" si="45"/>
        <v>#DIV/0!</v>
      </c>
      <c r="J285" s="18">
        <f t="shared" si="46"/>
        <v>16864</v>
      </c>
      <c r="K285" s="34">
        <f t="shared" si="47"/>
        <v>168.64</v>
      </c>
      <c r="L285" s="18">
        <f t="shared" si="48"/>
        <v>6864</v>
      </c>
      <c r="M285" s="34">
        <f t="shared" si="49"/>
        <v>100</v>
      </c>
      <c r="N285" s="18">
        <f t="shared" si="50"/>
        <v>0</v>
      </c>
    </row>
    <row r="286" spans="1:14" ht="89.25" hidden="1" outlineLevel="4">
      <c r="A286" s="26" t="s">
        <v>350</v>
      </c>
      <c r="B286" s="32" t="s">
        <v>351</v>
      </c>
      <c r="C286" s="28"/>
      <c r="D286" s="28">
        <v>10000</v>
      </c>
      <c r="E286" s="28">
        <v>16864</v>
      </c>
      <c r="F286" s="28">
        <v>16864</v>
      </c>
      <c r="G286" s="19">
        <f t="shared" si="51"/>
        <v>3.265034605734218E-3</v>
      </c>
      <c r="H286" s="19">
        <f t="shared" si="52"/>
        <v>1.9904334887231652E-2</v>
      </c>
      <c r="I286" s="34" t="e">
        <f t="shared" si="45"/>
        <v>#DIV/0!</v>
      </c>
      <c r="J286" s="18">
        <f t="shared" si="46"/>
        <v>16864</v>
      </c>
      <c r="K286" s="34">
        <f t="shared" si="47"/>
        <v>168.64</v>
      </c>
      <c r="L286" s="18">
        <f t="shared" si="48"/>
        <v>6864</v>
      </c>
      <c r="M286" s="34">
        <f t="shared" si="49"/>
        <v>100</v>
      </c>
      <c r="N286" s="18">
        <f t="shared" si="50"/>
        <v>0</v>
      </c>
    </row>
    <row r="287" spans="1:14" ht="89.25" hidden="1" outlineLevel="7">
      <c r="A287" s="29" t="s">
        <v>350</v>
      </c>
      <c r="B287" s="33" t="s">
        <v>351</v>
      </c>
      <c r="C287" s="31"/>
      <c r="D287" s="31">
        <v>10000</v>
      </c>
      <c r="E287" s="31">
        <v>16864</v>
      </c>
      <c r="F287" s="31">
        <v>16864</v>
      </c>
      <c r="G287" s="19">
        <f t="shared" si="51"/>
        <v>3.265034605734218E-3</v>
      </c>
      <c r="H287" s="19">
        <f t="shared" si="52"/>
        <v>1.9904334887231652E-2</v>
      </c>
      <c r="I287" s="34" t="e">
        <f t="shared" si="45"/>
        <v>#DIV/0!</v>
      </c>
      <c r="J287" s="18">
        <f t="shared" si="46"/>
        <v>16864</v>
      </c>
      <c r="K287" s="34">
        <f t="shared" si="47"/>
        <v>168.64</v>
      </c>
      <c r="L287" s="18">
        <f t="shared" si="48"/>
        <v>6864</v>
      </c>
      <c r="M287" s="34">
        <f t="shared" si="49"/>
        <v>100</v>
      </c>
      <c r="N287" s="18">
        <f t="shared" si="50"/>
        <v>0</v>
      </c>
    </row>
    <row r="288" spans="1:14" ht="25.5" hidden="1" outlineLevel="2">
      <c r="A288" s="26" t="s">
        <v>352</v>
      </c>
      <c r="B288" s="32" t="s">
        <v>353</v>
      </c>
      <c r="C288" s="28"/>
      <c r="D288" s="28">
        <v>128000</v>
      </c>
      <c r="E288" s="28">
        <v>8125</v>
      </c>
      <c r="F288" s="28">
        <v>21941.1</v>
      </c>
      <c r="G288" s="19">
        <f t="shared" si="51"/>
        <v>4.2480106017478087E-3</v>
      </c>
      <c r="H288" s="19">
        <f t="shared" si="52"/>
        <v>2.5896762464079598E-2</v>
      </c>
      <c r="I288" s="34" t="e">
        <f t="shared" si="45"/>
        <v>#DIV/0!</v>
      </c>
      <c r="J288" s="18">
        <f t="shared" si="46"/>
        <v>21941.1</v>
      </c>
      <c r="K288" s="34">
        <f t="shared" si="47"/>
        <v>17.141484374999997</v>
      </c>
      <c r="L288" s="18">
        <f t="shared" si="48"/>
        <v>-106058.9</v>
      </c>
      <c r="M288" s="34">
        <f t="shared" si="49"/>
        <v>270.04430769230765</v>
      </c>
      <c r="N288" s="18">
        <f t="shared" si="50"/>
        <v>13816.099999999999</v>
      </c>
    </row>
    <row r="289" spans="1:14" ht="89.25" hidden="1" outlineLevel="3">
      <c r="A289" s="26" t="s">
        <v>354</v>
      </c>
      <c r="B289" s="32" t="s">
        <v>355</v>
      </c>
      <c r="C289" s="28"/>
      <c r="D289" s="28">
        <v>128000</v>
      </c>
      <c r="E289" s="28">
        <v>8125</v>
      </c>
      <c r="F289" s="28">
        <v>21941.1</v>
      </c>
      <c r="G289" s="19">
        <f t="shared" si="51"/>
        <v>4.2480106017478087E-3</v>
      </c>
      <c r="H289" s="19">
        <f t="shared" si="52"/>
        <v>2.5896762464079598E-2</v>
      </c>
      <c r="I289" s="34" t="e">
        <f t="shared" si="45"/>
        <v>#DIV/0!</v>
      </c>
      <c r="J289" s="18">
        <f t="shared" si="46"/>
        <v>21941.1</v>
      </c>
      <c r="K289" s="34">
        <f t="shared" si="47"/>
        <v>17.141484374999997</v>
      </c>
      <c r="L289" s="18">
        <f t="shared" si="48"/>
        <v>-106058.9</v>
      </c>
      <c r="M289" s="34">
        <f t="shared" si="49"/>
        <v>270.04430769230765</v>
      </c>
      <c r="N289" s="18">
        <f t="shared" si="50"/>
        <v>13816.099999999999</v>
      </c>
    </row>
    <row r="290" spans="1:14" ht="76.5" hidden="1" outlineLevel="4">
      <c r="A290" s="26" t="s">
        <v>356</v>
      </c>
      <c r="B290" s="32" t="s">
        <v>357</v>
      </c>
      <c r="C290" s="28"/>
      <c r="D290" s="28">
        <v>128000</v>
      </c>
      <c r="E290" s="28">
        <v>7500</v>
      </c>
      <c r="F290" s="28">
        <v>21315.86</v>
      </c>
      <c r="G290" s="19">
        <f t="shared" si="51"/>
        <v>4.126958049750106E-3</v>
      </c>
      <c r="H290" s="19">
        <f t="shared" si="52"/>
        <v>2.5158800750079795E-2</v>
      </c>
      <c r="I290" s="34" t="e">
        <f t="shared" si="45"/>
        <v>#DIV/0!</v>
      </c>
      <c r="J290" s="18">
        <f t="shared" si="46"/>
        <v>21315.86</v>
      </c>
      <c r="K290" s="34">
        <f t="shared" si="47"/>
        <v>16.653015625000002</v>
      </c>
      <c r="L290" s="18">
        <f t="shared" si="48"/>
        <v>-106684.14</v>
      </c>
      <c r="M290" s="34">
        <f t="shared" si="49"/>
        <v>284.21146666666669</v>
      </c>
      <c r="N290" s="18">
        <f t="shared" si="50"/>
        <v>13815.86</v>
      </c>
    </row>
    <row r="291" spans="1:14" ht="76.5" hidden="1" outlineLevel="5">
      <c r="A291" s="26" t="s">
        <v>356</v>
      </c>
      <c r="B291" s="32" t="s">
        <v>357</v>
      </c>
      <c r="C291" s="28"/>
      <c r="D291" s="28">
        <v>128000</v>
      </c>
      <c r="E291" s="28">
        <v>1000</v>
      </c>
      <c r="F291" s="28">
        <v>1000</v>
      </c>
      <c r="G291" s="19">
        <f t="shared" si="51"/>
        <v>1.936097370572947E-4</v>
      </c>
      <c r="H291" s="19">
        <f t="shared" si="52"/>
        <v>1.1802855127627876E-3</v>
      </c>
      <c r="I291" s="34" t="e">
        <f t="shared" si="45"/>
        <v>#DIV/0!</v>
      </c>
      <c r="J291" s="18">
        <f t="shared" si="46"/>
        <v>1000</v>
      </c>
      <c r="K291" s="34">
        <f t="shared" si="47"/>
        <v>0.78125</v>
      </c>
      <c r="L291" s="18">
        <f t="shared" si="48"/>
        <v>-127000</v>
      </c>
      <c r="M291" s="34">
        <f t="shared" si="49"/>
        <v>100</v>
      </c>
      <c r="N291" s="18">
        <f t="shared" si="50"/>
        <v>0</v>
      </c>
    </row>
    <row r="292" spans="1:14" ht="76.5" hidden="1" outlineLevel="7">
      <c r="A292" s="29" t="s">
        <v>356</v>
      </c>
      <c r="B292" s="33" t="s">
        <v>357</v>
      </c>
      <c r="C292" s="31"/>
      <c r="D292" s="31">
        <v>128000</v>
      </c>
      <c r="E292" s="31">
        <v>1000</v>
      </c>
      <c r="F292" s="31">
        <v>1000</v>
      </c>
      <c r="G292" s="19">
        <f t="shared" si="51"/>
        <v>1.936097370572947E-4</v>
      </c>
      <c r="H292" s="19">
        <f t="shared" si="52"/>
        <v>1.1802855127627876E-3</v>
      </c>
      <c r="I292" s="34" t="e">
        <f t="shared" si="45"/>
        <v>#DIV/0!</v>
      </c>
      <c r="J292" s="18">
        <f t="shared" si="46"/>
        <v>1000</v>
      </c>
      <c r="K292" s="34">
        <f t="shared" si="47"/>
        <v>0.78125</v>
      </c>
      <c r="L292" s="18">
        <f t="shared" si="48"/>
        <v>-127000</v>
      </c>
      <c r="M292" s="34">
        <f t="shared" si="49"/>
        <v>100</v>
      </c>
      <c r="N292" s="18">
        <f t="shared" si="50"/>
        <v>0</v>
      </c>
    </row>
    <row r="293" spans="1:14" ht="165.75" hidden="1" outlineLevel="5">
      <c r="A293" s="26" t="s">
        <v>358</v>
      </c>
      <c r="B293" s="27" t="s">
        <v>359</v>
      </c>
      <c r="C293" s="28"/>
      <c r="D293" s="28">
        <v>0</v>
      </c>
      <c r="E293" s="28">
        <v>6500</v>
      </c>
      <c r="F293" s="28">
        <v>20315.86</v>
      </c>
      <c r="G293" s="19">
        <f t="shared" si="51"/>
        <v>3.9333483126928115E-3</v>
      </c>
      <c r="H293" s="19">
        <f t="shared" si="52"/>
        <v>2.3978515237317012E-2</v>
      </c>
      <c r="I293" s="34" t="e">
        <f t="shared" si="45"/>
        <v>#DIV/0!</v>
      </c>
      <c r="J293" s="18">
        <f t="shared" si="46"/>
        <v>20315.86</v>
      </c>
      <c r="K293" s="34" t="e">
        <f t="shared" si="47"/>
        <v>#DIV/0!</v>
      </c>
      <c r="L293" s="18">
        <f t="shared" si="48"/>
        <v>20315.86</v>
      </c>
      <c r="M293" s="34">
        <f t="shared" si="49"/>
        <v>312.55169230769229</v>
      </c>
      <c r="N293" s="18">
        <f t="shared" si="50"/>
        <v>13815.86</v>
      </c>
    </row>
    <row r="294" spans="1:14" ht="165.75" hidden="1" outlineLevel="7">
      <c r="A294" s="29" t="s">
        <v>358</v>
      </c>
      <c r="B294" s="30" t="s">
        <v>359</v>
      </c>
      <c r="C294" s="31"/>
      <c r="D294" s="31">
        <v>0</v>
      </c>
      <c r="E294" s="31">
        <v>6500</v>
      </c>
      <c r="F294" s="31">
        <v>20315.86</v>
      </c>
      <c r="G294" s="19">
        <f t="shared" si="51"/>
        <v>3.9333483126928115E-3</v>
      </c>
      <c r="H294" s="19">
        <f t="shared" si="52"/>
        <v>2.3978515237317012E-2</v>
      </c>
      <c r="I294" s="34" t="e">
        <f t="shared" si="45"/>
        <v>#DIV/0!</v>
      </c>
      <c r="J294" s="18">
        <f t="shared" si="46"/>
        <v>20315.86</v>
      </c>
      <c r="K294" s="34" t="e">
        <f t="shared" si="47"/>
        <v>#DIV/0!</v>
      </c>
      <c r="L294" s="18">
        <f t="shared" si="48"/>
        <v>20315.86</v>
      </c>
      <c r="M294" s="34">
        <f t="shared" si="49"/>
        <v>312.55169230769229</v>
      </c>
      <c r="N294" s="18">
        <f t="shared" si="50"/>
        <v>13815.86</v>
      </c>
    </row>
    <row r="295" spans="1:14" ht="89.25" hidden="1" outlineLevel="4">
      <c r="A295" s="26" t="s">
        <v>360</v>
      </c>
      <c r="B295" s="32" t="s">
        <v>361</v>
      </c>
      <c r="C295" s="28"/>
      <c r="D295" s="28">
        <v>0</v>
      </c>
      <c r="E295" s="28">
        <v>625</v>
      </c>
      <c r="F295" s="28">
        <v>625.24</v>
      </c>
      <c r="G295" s="19">
        <f t="shared" si="51"/>
        <v>1.2105255199770295E-4</v>
      </c>
      <c r="H295" s="19">
        <f t="shared" si="52"/>
        <v>7.3796171399980544E-4</v>
      </c>
      <c r="I295" s="34" t="e">
        <f t="shared" si="45"/>
        <v>#DIV/0!</v>
      </c>
      <c r="J295" s="18">
        <f t="shared" si="46"/>
        <v>625.24</v>
      </c>
      <c r="K295" s="34" t="e">
        <f t="shared" si="47"/>
        <v>#DIV/0!</v>
      </c>
      <c r="L295" s="18">
        <f t="shared" si="48"/>
        <v>625.24</v>
      </c>
      <c r="M295" s="34">
        <f t="shared" si="49"/>
        <v>100.0384</v>
      </c>
      <c r="N295" s="18">
        <f t="shared" si="50"/>
        <v>0.24000000000000909</v>
      </c>
    </row>
    <row r="296" spans="1:14" ht="89.25" hidden="1" outlineLevel="7">
      <c r="A296" s="29" t="s">
        <v>360</v>
      </c>
      <c r="B296" s="33" t="s">
        <v>361</v>
      </c>
      <c r="C296" s="31"/>
      <c r="D296" s="31">
        <v>0</v>
      </c>
      <c r="E296" s="31">
        <v>625</v>
      </c>
      <c r="F296" s="31">
        <v>625.24</v>
      </c>
      <c r="G296" s="19">
        <f t="shared" si="51"/>
        <v>1.2105255199770295E-4</v>
      </c>
      <c r="H296" s="19">
        <f t="shared" si="52"/>
        <v>7.3796171399980544E-4</v>
      </c>
      <c r="I296" s="34" t="e">
        <f t="shared" si="45"/>
        <v>#DIV/0!</v>
      </c>
      <c r="J296" s="18">
        <f t="shared" si="46"/>
        <v>625.24</v>
      </c>
      <c r="K296" s="34" t="e">
        <f t="shared" si="47"/>
        <v>#DIV/0!</v>
      </c>
      <c r="L296" s="18">
        <f t="shared" si="48"/>
        <v>625.24</v>
      </c>
      <c r="M296" s="34">
        <f t="shared" si="49"/>
        <v>100.0384</v>
      </c>
      <c r="N296" s="18">
        <f t="shared" si="50"/>
        <v>0.24000000000000909</v>
      </c>
    </row>
    <row r="297" spans="1:14" ht="25.5" hidden="1" outlineLevel="2">
      <c r="A297" s="26" t="s">
        <v>362</v>
      </c>
      <c r="B297" s="32" t="s">
        <v>363</v>
      </c>
      <c r="C297" s="28"/>
      <c r="D297" s="28">
        <v>46000</v>
      </c>
      <c r="E297" s="28">
        <v>164900</v>
      </c>
      <c r="F297" s="28">
        <v>166569.57999999999</v>
      </c>
      <c r="G297" s="19">
        <f t="shared" si="51"/>
        <v>3.2249492585544014E-2</v>
      </c>
      <c r="H297" s="19">
        <f t="shared" si="52"/>
        <v>0.19659966214098218</v>
      </c>
      <c r="I297" s="34" t="e">
        <f t="shared" si="45"/>
        <v>#DIV/0!</v>
      </c>
      <c r="J297" s="18">
        <f t="shared" si="46"/>
        <v>166569.57999999999</v>
      </c>
      <c r="K297" s="34">
        <f t="shared" si="47"/>
        <v>362.10778260869563</v>
      </c>
      <c r="L297" s="18">
        <f t="shared" si="48"/>
        <v>120569.57999999999</v>
      </c>
      <c r="M297" s="34">
        <f t="shared" si="49"/>
        <v>101.0124802910855</v>
      </c>
      <c r="N297" s="18">
        <f t="shared" si="50"/>
        <v>1669.5799999999872</v>
      </c>
    </row>
    <row r="298" spans="1:14" ht="127.5" hidden="1" outlineLevel="3">
      <c r="A298" s="26" t="s">
        <v>364</v>
      </c>
      <c r="B298" s="27" t="s">
        <v>365</v>
      </c>
      <c r="C298" s="28"/>
      <c r="D298" s="28">
        <v>46000</v>
      </c>
      <c r="E298" s="28">
        <v>164900</v>
      </c>
      <c r="F298" s="28">
        <v>166569.57999999999</v>
      </c>
      <c r="G298" s="19">
        <f t="shared" si="51"/>
        <v>3.2249492585544014E-2</v>
      </c>
      <c r="H298" s="19">
        <f t="shared" si="52"/>
        <v>0.19659966214098218</v>
      </c>
      <c r="I298" s="34" t="e">
        <f t="shared" si="45"/>
        <v>#DIV/0!</v>
      </c>
      <c r="J298" s="18">
        <f t="shared" si="46"/>
        <v>166569.57999999999</v>
      </c>
      <c r="K298" s="34">
        <f t="shared" si="47"/>
        <v>362.10778260869563</v>
      </c>
      <c r="L298" s="18">
        <f t="shared" si="48"/>
        <v>120569.57999999999</v>
      </c>
      <c r="M298" s="34">
        <f t="shared" si="49"/>
        <v>101.0124802910855</v>
      </c>
      <c r="N298" s="18">
        <f t="shared" si="50"/>
        <v>1669.5799999999872</v>
      </c>
    </row>
    <row r="299" spans="1:14" ht="127.5" hidden="1" outlineLevel="7">
      <c r="A299" s="29" t="s">
        <v>364</v>
      </c>
      <c r="B299" s="30" t="s">
        <v>365</v>
      </c>
      <c r="C299" s="31"/>
      <c r="D299" s="31">
        <v>46000</v>
      </c>
      <c r="E299" s="31">
        <v>164900</v>
      </c>
      <c r="F299" s="31">
        <v>166569.57999999999</v>
      </c>
      <c r="G299" s="19">
        <f t="shared" si="51"/>
        <v>3.2249492585544014E-2</v>
      </c>
      <c r="H299" s="19">
        <f t="shared" si="52"/>
        <v>0.19659966214098218</v>
      </c>
      <c r="I299" s="34" t="e">
        <f t="shared" si="45"/>
        <v>#DIV/0!</v>
      </c>
      <c r="J299" s="18">
        <f t="shared" si="46"/>
        <v>166569.57999999999</v>
      </c>
      <c r="K299" s="34">
        <f t="shared" si="47"/>
        <v>362.10778260869563</v>
      </c>
      <c r="L299" s="18">
        <f t="shared" si="48"/>
        <v>120569.57999999999</v>
      </c>
      <c r="M299" s="34">
        <f t="shared" si="49"/>
        <v>101.0124802910855</v>
      </c>
      <c r="N299" s="18">
        <f t="shared" si="50"/>
        <v>1669.5799999999872</v>
      </c>
    </row>
    <row r="300" spans="1:14" ht="24" outlineLevel="1">
      <c r="A300" s="21" t="s">
        <v>366</v>
      </c>
      <c r="B300" s="22" t="s">
        <v>367</v>
      </c>
      <c r="C300" s="19">
        <f>C301+C302+C305</f>
        <v>-4385.3</v>
      </c>
      <c r="D300" s="19">
        <f t="shared" ref="D300:F300" si="53">D301+D302+D305</f>
        <v>2242419.09</v>
      </c>
      <c r="E300" s="19">
        <f t="shared" si="53"/>
        <v>2534103.1</v>
      </c>
      <c r="F300" s="19">
        <f t="shared" si="53"/>
        <v>2534103.13</v>
      </c>
      <c r="G300" s="19">
        <f t="shared" si="51"/>
        <v>0.4906270406753675</v>
      </c>
      <c r="H300" s="19">
        <f t="shared" si="52"/>
        <v>2.9909652121858352</v>
      </c>
      <c r="I300" s="34">
        <f t="shared" si="45"/>
        <v>-57786.311768864151</v>
      </c>
      <c r="J300" s="18">
        <f t="shared" si="46"/>
        <v>2538488.4299999997</v>
      </c>
      <c r="K300" s="34">
        <f t="shared" si="47"/>
        <v>113.0075614010225</v>
      </c>
      <c r="L300" s="18">
        <f t="shared" si="48"/>
        <v>291684.04000000004</v>
      </c>
      <c r="M300" s="34">
        <f t="shared" si="49"/>
        <v>100.0000011838508</v>
      </c>
      <c r="N300" s="18">
        <f t="shared" si="50"/>
        <v>2.9999999795109034E-2</v>
      </c>
    </row>
    <row r="301" spans="1:14" ht="24" outlineLevel="1">
      <c r="A301" s="21" t="s">
        <v>515</v>
      </c>
      <c r="B301" s="22" t="s">
        <v>516</v>
      </c>
      <c r="C301" s="19">
        <v>-4385.3</v>
      </c>
      <c r="D301" s="19">
        <v>0</v>
      </c>
      <c r="E301" s="19">
        <v>0</v>
      </c>
      <c r="F301" s="19">
        <v>0</v>
      </c>
      <c r="G301" s="19">
        <f t="shared" si="51"/>
        <v>0</v>
      </c>
      <c r="H301" s="19">
        <f t="shared" si="52"/>
        <v>0</v>
      </c>
      <c r="I301" s="34">
        <f t="shared" si="45"/>
        <v>0</v>
      </c>
      <c r="J301" s="18">
        <f t="shared" si="46"/>
        <v>4385.3</v>
      </c>
      <c r="K301" s="34">
        <v>0</v>
      </c>
      <c r="L301" s="18">
        <f t="shared" si="48"/>
        <v>0</v>
      </c>
      <c r="M301" s="34">
        <v>0</v>
      </c>
      <c r="N301" s="18">
        <f t="shared" si="50"/>
        <v>0</v>
      </c>
    </row>
    <row r="302" spans="1:14" ht="24" outlineLevel="2" collapsed="1">
      <c r="A302" s="21" t="s">
        <v>368</v>
      </c>
      <c r="B302" s="22" t="s">
        <v>369</v>
      </c>
      <c r="C302" s="19">
        <v>0</v>
      </c>
      <c r="D302" s="19">
        <v>2065000</v>
      </c>
      <c r="E302" s="19">
        <v>2349198.5</v>
      </c>
      <c r="F302" s="19">
        <v>2349198.54</v>
      </c>
      <c r="G302" s="19">
        <f t="shared" si="51"/>
        <v>0.45482771162478064</v>
      </c>
      <c r="H302" s="19">
        <f t="shared" si="52"/>
        <v>2.7727250033654927</v>
      </c>
      <c r="I302" s="34">
        <v>0</v>
      </c>
      <c r="J302" s="18">
        <f t="shared" si="46"/>
        <v>2349198.54</v>
      </c>
      <c r="K302" s="34">
        <f t="shared" si="47"/>
        <v>113.76264116222761</v>
      </c>
      <c r="L302" s="18">
        <f t="shared" si="48"/>
        <v>284198.54000000004</v>
      </c>
      <c r="M302" s="34">
        <f t="shared" si="49"/>
        <v>100.0000017027084</v>
      </c>
      <c r="N302" s="18">
        <f t="shared" si="50"/>
        <v>4.0000000037252903E-2</v>
      </c>
    </row>
    <row r="303" spans="1:14" ht="24" hidden="1" outlineLevel="3">
      <c r="A303" s="21" t="s">
        <v>370</v>
      </c>
      <c r="B303" s="22" t="s">
        <v>371</v>
      </c>
      <c r="C303" s="19"/>
      <c r="D303" s="19">
        <v>2065000</v>
      </c>
      <c r="E303" s="19">
        <v>2349198.5</v>
      </c>
      <c r="F303" s="19">
        <v>2349198.54</v>
      </c>
      <c r="G303" s="19">
        <f t="shared" si="51"/>
        <v>0.45482771162478064</v>
      </c>
      <c r="H303" s="19">
        <f t="shared" si="52"/>
        <v>2.7727250033654927</v>
      </c>
      <c r="I303" s="34" t="e">
        <f t="shared" si="45"/>
        <v>#DIV/0!</v>
      </c>
      <c r="J303" s="18">
        <f t="shared" si="46"/>
        <v>2349198.54</v>
      </c>
      <c r="K303" s="34">
        <f t="shared" si="47"/>
        <v>113.76264116222761</v>
      </c>
      <c r="L303" s="18">
        <f t="shared" si="48"/>
        <v>284198.54000000004</v>
      </c>
      <c r="M303" s="34">
        <f t="shared" si="49"/>
        <v>100.0000017027084</v>
      </c>
      <c r="N303" s="18">
        <f t="shared" si="50"/>
        <v>4.0000000037252903E-2</v>
      </c>
    </row>
    <row r="304" spans="1:14" ht="24" hidden="1" outlineLevel="7">
      <c r="A304" s="1" t="s">
        <v>370</v>
      </c>
      <c r="B304" s="4" t="s">
        <v>371</v>
      </c>
      <c r="C304" s="3"/>
      <c r="D304" s="3">
        <v>2065000</v>
      </c>
      <c r="E304" s="3">
        <v>2349198.5</v>
      </c>
      <c r="F304" s="3">
        <v>2349198.54</v>
      </c>
      <c r="G304" s="19">
        <f t="shared" si="51"/>
        <v>0.45482771162478064</v>
      </c>
      <c r="H304" s="19">
        <f t="shared" si="52"/>
        <v>2.7727250033654927</v>
      </c>
      <c r="I304" s="34" t="e">
        <f t="shared" si="45"/>
        <v>#DIV/0!</v>
      </c>
      <c r="J304" s="18">
        <f t="shared" si="46"/>
        <v>2349198.54</v>
      </c>
      <c r="K304" s="34">
        <f t="shared" si="47"/>
        <v>113.76264116222761</v>
      </c>
      <c r="L304" s="18">
        <f t="shared" si="48"/>
        <v>284198.54000000004</v>
      </c>
      <c r="M304" s="34">
        <f t="shared" si="49"/>
        <v>100.0000017027084</v>
      </c>
      <c r="N304" s="18">
        <f t="shared" si="50"/>
        <v>4.0000000037252903E-2</v>
      </c>
    </row>
    <row r="305" spans="1:14" ht="24" outlineLevel="2" collapsed="1">
      <c r="A305" s="21" t="s">
        <v>372</v>
      </c>
      <c r="B305" s="22" t="s">
        <v>373</v>
      </c>
      <c r="C305" s="19">
        <v>0</v>
      </c>
      <c r="D305" s="19">
        <v>177419.09</v>
      </c>
      <c r="E305" s="19">
        <v>184904.6</v>
      </c>
      <c r="F305" s="19">
        <v>184904.59</v>
      </c>
      <c r="G305" s="19">
        <f t="shared" si="51"/>
        <v>3.5799329050586887E-2</v>
      </c>
      <c r="H305" s="19">
        <f t="shared" si="52"/>
        <v>0.21824020882034306</v>
      </c>
      <c r="I305" s="34">
        <v>0</v>
      </c>
      <c r="J305" s="18">
        <f t="shared" si="46"/>
        <v>184904.59</v>
      </c>
      <c r="K305" s="34">
        <f t="shared" si="47"/>
        <v>104.21910629797505</v>
      </c>
      <c r="L305" s="18">
        <f t="shared" si="48"/>
        <v>7485.5</v>
      </c>
      <c r="M305" s="34">
        <f t="shared" si="49"/>
        <v>99.999994591805716</v>
      </c>
      <c r="N305" s="18">
        <f t="shared" si="50"/>
        <v>-1.0000000009313226E-2</v>
      </c>
    </row>
    <row r="306" spans="1:14" ht="24" hidden="1" outlineLevel="3">
      <c r="A306" s="21" t="s">
        <v>374</v>
      </c>
      <c r="B306" s="22" t="s">
        <v>375</v>
      </c>
      <c r="C306" s="19"/>
      <c r="D306" s="19">
        <v>177419.09</v>
      </c>
      <c r="E306" s="19">
        <v>184904.6</v>
      </c>
      <c r="F306" s="19">
        <v>184904.59</v>
      </c>
      <c r="G306" s="19">
        <f t="shared" si="51"/>
        <v>3.5799329050586887E-2</v>
      </c>
      <c r="H306" s="19">
        <f t="shared" si="52"/>
        <v>0.21824020882034306</v>
      </c>
      <c r="I306" s="34" t="e">
        <f t="shared" si="45"/>
        <v>#DIV/0!</v>
      </c>
      <c r="J306" s="18">
        <f t="shared" si="46"/>
        <v>184904.59</v>
      </c>
      <c r="K306" s="34">
        <f t="shared" si="47"/>
        <v>104.21910629797505</v>
      </c>
      <c r="L306" s="18">
        <f t="shared" si="48"/>
        <v>7485.5</v>
      </c>
      <c r="M306" s="34">
        <f t="shared" si="49"/>
        <v>99.999994591805716</v>
      </c>
      <c r="N306" s="18">
        <f t="shared" si="50"/>
        <v>-1.0000000009313226E-2</v>
      </c>
    </row>
    <row r="307" spans="1:14" ht="60" hidden="1" outlineLevel="4">
      <c r="A307" s="21" t="s">
        <v>376</v>
      </c>
      <c r="B307" s="22" t="s">
        <v>377</v>
      </c>
      <c r="C307" s="19"/>
      <c r="D307" s="19">
        <v>64837.2</v>
      </c>
      <c r="E307" s="19">
        <v>64837.2</v>
      </c>
      <c r="F307" s="19">
        <v>64837.2</v>
      </c>
      <c r="G307" s="19">
        <f t="shared" si="51"/>
        <v>1.2553113243531228E-2</v>
      </c>
      <c r="H307" s="19">
        <f t="shared" si="52"/>
        <v>7.6526407848103412E-2</v>
      </c>
      <c r="I307" s="34" t="e">
        <f t="shared" si="45"/>
        <v>#DIV/0!</v>
      </c>
      <c r="J307" s="18">
        <f t="shared" si="46"/>
        <v>64837.2</v>
      </c>
      <c r="K307" s="34">
        <f t="shared" si="47"/>
        <v>100</v>
      </c>
      <c r="L307" s="18">
        <f t="shared" si="48"/>
        <v>0</v>
      </c>
      <c r="M307" s="34">
        <f t="shared" si="49"/>
        <v>100</v>
      </c>
      <c r="N307" s="18">
        <f t="shared" si="50"/>
        <v>0</v>
      </c>
    </row>
    <row r="308" spans="1:14" ht="60" hidden="1" outlineLevel="7">
      <c r="A308" s="1" t="s">
        <v>376</v>
      </c>
      <c r="B308" s="4" t="s">
        <v>377</v>
      </c>
      <c r="C308" s="3"/>
      <c r="D308" s="3">
        <v>64837.2</v>
      </c>
      <c r="E308" s="3">
        <v>64837.2</v>
      </c>
      <c r="F308" s="3">
        <v>64837.2</v>
      </c>
      <c r="G308" s="19">
        <f t="shared" si="51"/>
        <v>1.2553113243531228E-2</v>
      </c>
      <c r="H308" s="19">
        <f t="shared" si="52"/>
        <v>7.6526407848103412E-2</v>
      </c>
      <c r="I308" s="34" t="e">
        <f t="shared" si="45"/>
        <v>#DIV/0!</v>
      </c>
      <c r="J308" s="18">
        <f t="shared" si="46"/>
        <v>64837.2</v>
      </c>
      <c r="K308" s="34">
        <f t="shared" si="47"/>
        <v>100</v>
      </c>
      <c r="L308" s="18">
        <f t="shared" si="48"/>
        <v>0</v>
      </c>
      <c r="M308" s="34">
        <f t="shared" si="49"/>
        <v>100</v>
      </c>
      <c r="N308" s="18">
        <f t="shared" si="50"/>
        <v>0</v>
      </c>
    </row>
    <row r="309" spans="1:14" ht="60" hidden="1" outlineLevel="4">
      <c r="A309" s="21" t="s">
        <v>378</v>
      </c>
      <c r="B309" s="22" t="s">
        <v>379</v>
      </c>
      <c r="C309" s="19"/>
      <c r="D309" s="19">
        <v>90909</v>
      </c>
      <c r="E309" s="19">
        <v>90909</v>
      </c>
      <c r="F309" s="19">
        <v>90909</v>
      </c>
      <c r="G309" s="19">
        <f t="shared" si="51"/>
        <v>1.7600867586141607E-2</v>
      </c>
      <c r="H309" s="19">
        <f t="shared" si="52"/>
        <v>0.10729857567975229</v>
      </c>
      <c r="I309" s="34" t="e">
        <f t="shared" si="45"/>
        <v>#DIV/0!</v>
      </c>
      <c r="J309" s="18">
        <f t="shared" si="46"/>
        <v>90909</v>
      </c>
      <c r="K309" s="34">
        <f t="shared" si="47"/>
        <v>100</v>
      </c>
      <c r="L309" s="18">
        <f t="shared" si="48"/>
        <v>0</v>
      </c>
      <c r="M309" s="34">
        <f t="shared" si="49"/>
        <v>100</v>
      </c>
      <c r="N309" s="18">
        <f t="shared" si="50"/>
        <v>0</v>
      </c>
    </row>
    <row r="310" spans="1:14" ht="60" hidden="1" outlineLevel="7">
      <c r="A310" s="1" t="s">
        <v>378</v>
      </c>
      <c r="B310" s="4" t="s">
        <v>379</v>
      </c>
      <c r="C310" s="3"/>
      <c r="D310" s="3">
        <v>90909</v>
      </c>
      <c r="E310" s="3">
        <v>90909</v>
      </c>
      <c r="F310" s="3">
        <v>90909</v>
      </c>
      <c r="G310" s="19">
        <f t="shared" si="51"/>
        <v>1.7600867586141607E-2</v>
      </c>
      <c r="H310" s="19">
        <f t="shared" si="52"/>
        <v>0.10729857567975229</v>
      </c>
      <c r="I310" s="34" t="e">
        <f t="shared" si="45"/>
        <v>#DIV/0!</v>
      </c>
      <c r="J310" s="18">
        <f t="shared" si="46"/>
        <v>90909</v>
      </c>
      <c r="K310" s="34">
        <f t="shared" si="47"/>
        <v>100</v>
      </c>
      <c r="L310" s="18">
        <f t="shared" si="48"/>
        <v>0</v>
      </c>
      <c r="M310" s="34">
        <f t="shared" si="49"/>
        <v>100</v>
      </c>
      <c r="N310" s="18">
        <f t="shared" si="50"/>
        <v>0</v>
      </c>
    </row>
    <row r="311" spans="1:14" ht="48" hidden="1" outlineLevel="4">
      <c r="A311" s="21" t="s">
        <v>380</v>
      </c>
      <c r="B311" s="22" t="s">
        <v>381</v>
      </c>
      <c r="C311" s="19"/>
      <c r="D311" s="19">
        <v>21672.89</v>
      </c>
      <c r="E311" s="19">
        <v>21672.89</v>
      </c>
      <c r="F311" s="19">
        <v>21672.89</v>
      </c>
      <c r="G311" s="19">
        <f t="shared" si="51"/>
        <v>4.1960825341716725E-3</v>
      </c>
      <c r="H311" s="19">
        <f t="shared" si="52"/>
        <v>2.5580198086701499E-2</v>
      </c>
      <c r="I311" s="34" t="e">
        <f t="shared" si="45"/>
        <v>#DIV/0!</v>
      </c>
      <c r="J311" s="18">
        <f t="shared" si="46"/>
        <v>21672.89</v>
      </c>
      <c r="K311" s="34">
        <f t="shared" si="47"/>
        <v>100</v>
      </c>
      <c r="L311" s="18">
        <f t="shared" si="48"/>
        <v>0</v>
      </c>
      <c r="M311" s="34">
        <f t="shared" si="49"/>
        <v>100</v>
      </c>
      <c r="N311" s="18">
        <f t="shared" si="50"/>
        <v>0</v>
      </c>
    </row>
    <row r="312" spans="1:14" ht="48" hidden="1" outlineLevel="7">
      <c r="A312" s="1" t="s">
        <v>380</v>
      </c>
      <c r="B312" s="4" t="s">
        <v>381</v>
      </c>
      <c r="C312" s="3"/>
      <c r="D312" s="3">
        <v>21672.89</v>
      </c>
      <c r="E312" s="3">
        <v>21672.89</v>
      </c>
      <c r="F312" s="3">
        <v>21672.89</v>
      </c>
      <c r="G312" s="19">
        <f t="shared" si="51"/>
        <v>4.1960825341716725E-3</v>
      </c>
      <c r="H312" s="19">
        <f t="shared" si="52"/>
        <v>2.5580198086701499E-2</v>
      </c>
      <c r="I312" s="34" t="e">
        <f t="shared" si="45"/>
        <v>#DIV/0!</v>
      </c>
      <c r="J312" s="18">
        <f t="shared" si="46"/>
        <v>21672.89</v>
      </c>
      <c r="K312" s="34">
        <f t="shared" si="47"/>
        <v>100</v>
      </c>
      <c r="L312" s="18">
        <f t="shared" si="48"/>
        <v>0</v>
      </c>
      <c r="M312" s="34">
        <f t="shared" si="49"/>
        <v>100</v>
      </c>
      <c r="N312" s="18">
        <f t="shared" si="50"/>
        <v>0</v>
      </c>
    </row>
    <row r="313" spans="1:14" ht="48" hidden="1" outlineLevel="4">
      <c r="A313" s="21" t="s">
        <v>382</v>
      </c>
      <c r="B313" s="22" t="s">
        <v>383</v>
      </c>
      <c r="C313" s="19"/>
      <c r="D313" s="19">
        <v>0</v>
      </c>
      <c r="E313" s="19">
        <v>7485.51</v>
      </c>
      <c r="F313" s="19">
        <v>7485.5</v>
      </c>
      <c r="G313" s="19">
        <f t="shared" si="51"/>
        <v>1.4492656867423795E-3</v>
      </c>
      <c r="H313" s="19">
        <f t="shared" si="52"/>
        <v>8.8350272057858472E-3</v>
      </c>
      <c r="I313" s="34" t="e">
        <f t="shared" si="45"/>
        <v>#DIV/0!</v>
      </c>
      <c r="J313" s="18">
        <f t="shared" si="46"/>
        <v>7485.5</v>
      </c>
      <c r="K313" s="34" t="e">
        <f t="shared" si="47"/>
        <v>#DIV/0!</v>
      </c>
      <c r="L313" s="18">
        <f t="shared" si="48"/>
        <v>7485.5</v>
      </c>
      <c r="M313" s="34">
        <f t="shared" si="49"/>
        <v>99.99986640856801</v>
      </c>
      <c r="N313" s="18">
        <f t="shared" si="50"/>
        <v>-1.0000000000218279E-2</v>
      </c>
    </row>
    <row r="314" spans="1:14" ht="48" hidden="1" outlineLevel="7">
      <c r="A314" s="1" t="s">
        <v>382</v>
      </c>
      <c r="B314" s="4" t="s">
        <v>383</v>
      </c>
      <c r="C314" s="3"/>
      <c r="D314" s="3">
        <v>0</v>
      </c>
      <c r="E314" s="3">
        <v>7485.51</v>
      </c>
      <c r="F314" s="3">
        <v>7485.5</v>
      </c>
      <c r="G314" s="19">
        <f t="shared" si="51"/>
        <v>1.4492656867423795E-3</v>
      </c>
      <c r="H314" s="19">
        <f t="shared" si="52"/>
        <v>8.8350272057858472E-3</v>
      </c>
      <c r="I314" s="34" t="e">
        <f t="shared" si="45"/>
        <v>#DIV/0!</v>
      </c>
      <c r="J314" s="18">
        <f t="shared" si="46"/>
        <v>7485.5</v>
      </c>
      <c r="K314" s="34" t="e">
        <f t="shared" si="47"/>
        <v>#DIV/0!</v>
      </c>
      <c r="L314" s="18">
        <f t="shared" si="48"/>
        <v>7485.5</v>
      </c>
      <c r="M314" s="34">
        <f t="shared" si="49"/>
        <v>99.99986640856801</v>
      </c>
      <c r="N314" s="18">
        <f t="shared" si="50"/>
        <v>-1.0000000000218279E-2</v>
      </c>
    </row>
    <row r="315" spans="1:14" ht="24">
      <c r="A315" s="21" t="s">
        <v>384</v>
      </c>
      <c r="B315" s="22" t="s">
        <v>385</v>
      </c>
      <c r="C315" s="19">
        <f>C316+C383+C389+C395</f>
        <v>416554139.59999996</v>
      </c>
      <c r="D315" s="19">
        <f t="shared" ref="D315:F315" si="54">D316+D383+D389+D395</f>
        <v>473372333.69999999</v>
      </c>
      <c r="E315" s="19">
        <f t="shared" si="54"/>
        <v>449248455.21000004</v>
      </c>
      <c r="F315" s="19">
        <f t="shared" si="54"/>
        <v>431777685.65999997</v>
      </c>
      <c r="G315" s="19">
        <f t="shared" si="51"/>
        <v>83.596364187839839</v>
      </c>
      <c r="H315" s="19">
        <f t="shared" si="52"/>
        <v>509.62094711874283</v>
      </c>
      <c r="I315" s="34">
        <f t="shared" si="45"/>
        <v>103.6546380440772</v>
      </c>
      <c r="J315" s="18">
        <f t="shared" si="46"/>
        <v>15223546.060000002</v>
      </c>
      <c r="K315" s="34">
        <f t="shared" si="47"/>
        <v>91.213122297434339</v>
      </c>
      <c r="L315" s="18">
        <f t="shared" si="48"/>
        <v>-41594648.040000021</v>
      </c>
      <c r="M315" s="34">
        <f t="shared" si="49"/>
        <v>96.111111936526655</v>
      </c>
      <c r="N315" s="18">
        <f t="shared" si="50"/>
        <v>-17470769.550000072</v>
      </c>
    </row>
    <row r="316" spans="1:14" ht="48" outlineLevel="1">
      <c r="A316" s="21" t="s">
        <v>386</v>
      </c>
      <c r="B316" s="22" t="s">
        <v>387</v>
      </c>
      <c r="C316" s="19">
        <f>C317+C327+C351+C376</f>
        <v>418827143.08999997</v>
      </c>
      <c r="D316" s="19">
        <f t="shared" ref="D316:F316" si="55">D317+D327+D351+D376</f>
        <v>473372333.69999999</v>
      </c>
      <c r="E316" s="19">
        <f t="shared" si="55"/>
        <v>449178455.21000004</v>
      </c>
      <c r="F316" s="19">
        <f t="shared" si="55"/>
        <v>433511809.67000002</v>
      </c>
      <c r="G316" s="19">
        <f t="shared" si="51"/>
        <v>83.932107481440696</v>
      </c>
      <c r="H316" s="19">
        <f t="shared" si="52"/>
        <v>511.66770856508003</v>
      </c>
      <c r="I316" s="34">
        <f t="shared" si="45"/>
        <v>103.50614013973886</v>
      </c>
      <c r="J316" s="18">
        <f t="shared" si="46"/>
        <v>14684666.580000043</v>
      </c>
      <c r="K316" s="34">
        <f t="shared" si="47"/>
        <v>91.579456340754035</v>
      </c>
      <c r="L316" s="18">
        <f t="shared" si="48"/>
        <v>-39860524.029999971</v>
      </c>
      <c r="M316" s="34">
        <f t="shared" si="49"/>
        <v>96.512155612477997</v>
      </c>
      <c r="N316" s="18">
        <f t="shared" si="50"/>
        <v>-15666645.540000021</v>
      </c>
    </row>
    <row r="317" spans="1:14" ht="24" outlineLevel="2" collapsed="1">
      <c r="A317" s="21" t="s">
        <v>388</v>
      </c>
      <c r="B317" s="22" t="s">
        <v>389</v>
      </c>
      <c r="C317" s="19">
        <v>139226136.02000001</v>
      </c>
      <c r="D317" s="19">
        <v>136098300</v>
      </c>
      <c r="E317" s="19">
        <v>141050719</v>
      </c>
      <c r="F317" s="19">
        <v>141050719</v>
      </c>
      <c r="G317" s="19">
        <f t="shared" si="51"/>
        <v>27.308792617332362</v>
      </c>
      <c r="H317" s="19">
        <f t="shared" si="52"/>
        <v>166.48012020047486</v>
      </c>
      <c r="I317" s="34">
        <f t="shared" si="45"/>
        <v>101.3105175738971</v>
      </c>
      <c r="J317" s="18">
        <f t="shared" si="46"/>
        <v>1824582.9799999893</v>
      </c>
      <c r="K317" s="34">
        <f t="shared" si="47"/>
        <v>103.63885441625649</v>
      </c>
      <c r="L317" s="18">
        <f t="shared" si="48"/>
        <v>4952419</v>
      </c>
      <c r="M317" s="34">
        <f t="shared" si="49"/>
        <v>100</v>
      </c>
      <c r="N317" s="18">
        <f t="shared" si="50"/>
        <v>0</v>
      </c>
    </row>
    <row r="318" spans="1:14" ht="24" hidden="1" outlineLevel="3">
      <c r="A318" s="21" t="s">
        <v>390</v>
      </c>
      <c r="B318" s="22" t="s">
        <v>391</v>
      </c>
      <c r="C318" s="19"/>
      <c r="D318" s="19">
        <v>133885100</v>
      </c>
      <c r="E318" s="19">
        <v>133885100</v>
      </c>
      <c r="F318" s="19">
        <v>133885100</v>
      </c>
      <c r="G318" s="19">
        <f t="shared" si="51"/>
        <v>25.921459006889609</v>
      </c>
      <c r="H318" s="19">
        <f t="shared" si="52"/>
        <v>158.02264390479712</v>
      </c>
      <c r="I318" s="34" t="e">
        <f t="shared" si="45"/>
        <v>#DIV/0!</v>
      </c>
      <c r="J318" s="18">
        <f t="shared" si="46"/>
        <v>133885100</v>
      </c>
      <c r="K318" s="34">
        <f t="shared" si="47"/>
        <v>100</v>
      </c>
      <c r="L318" s="18">
        <f t="shared" si="48"/>
        <v>0</v>
      </c>
      <c r="M318" s="34">
        <f t="shared" si="49"/>
        <v>100</v>
      </c>
      <c r="N318" s="18">
        <f t="shared" si="50"/>
        <v>0</v>
      </c>
    </row>
    <row r="319" spans="1:14" ht="48" hidden="1" outlineLevel="4">
      <c r="A319" s="21" t="s">
        <v>392</v>
      </c>
      <c r="B319" s="22" t="s">
        <v>393</v>
      </c>
      <c r="C319" s="19"/>
      <c r="D319" s="19">
        <v>133885100</v>
      </c>
      <c r="E319" s="19">
        <v>133885100</v>
      </c>
      <c r="F319" s="19">
        <v>133885100</v>
      </c>
      <c r="G319" s="19">
        <f t="shared" si="51"/>
        <v>25.921459006889609</v>
      </c>
      <c r="H319" s="19">
        <f t="shared" si="52"/>
        <v>158.02264390479712</v>
      </c>
      <c r="I319" s="34" t="e">
        <f t="shared" si="45"/>
        <v>#DIV/0!</v>
      </c>
      <c r="J319" s="18">
        <f t="shared" si="46"/>
        <v>133885100</v>
      </c>
      <c r="K319" s="34">
        <f t="shared" si="47"/>
        <v>100</v>
      </c>
      <c r="L319" s="18">
        <f t="shared" si="48"/>
        <v>0</v>
      </c>
      <c r="M319" s="34">
        <f t="shared" si="49"/>
        <v>100</v>
      </c>
      <c r="N319" s="18">
        <f t="shared" si="50"/>
        <v>0</v>
      </c>
    </row>
    <row r="320" spans="1:14" ht="48" hidden="1" outlineLevel="7">
      <c r="A320" s="1" t="s">
        <v>392</v>
      </c>
      <c r="B320" s="4" t="s">
        <v>393</v>
      </c>
      <c r="C320" s="3"/>
      <c r="D320" s="3">
        <v>133885100</v>
      </c>
      <c r="E320" s="3">
        <v>133885100</v>
      </c>
      <c r="F320" s="3">
        <v>133885100</v>
      </c>
      <c r="G320" s="19">
        <f t="shared" si="51"/>
        <v>25.921459006889609</v>
      </c>
      <c r="H320" s="19">
        <f t="shared" si="52"/>
        <v>158.02264390479712</v>
      </c>
      <c r="I320" s="34" t="e">
        <f t="shared" si="45"/>
        <v>#DIV/0!</v>
      </c>
      <c r="J320" s="18">
        <f t="shared" si="46"/>
        <v>133885100</v>
      </c>
      <c r="K320" s="34">
        <f t="shared" si="47"/>
        <v>100</v>
      </c>
      <c r="L320" s="18">
        <f t="shared" si="48"/>
        <v>0</v>
      </c>
      <c r="M320" s="34">
        <f t="shared" si="49"/>
        <v>100</v>
      </c>
      <c r="N320" s="18">
        <f t="shared" si="50"/>
        <v>0</v>
      </c>
    </row>
    <row r="321" spans="1:14" ht="36" hidden="1" outlineLevel="3">
      <c r="A321" s="21" t="s">
        <v>394</v>
      </c>
      <c r="B321" s="22" t="s">
        <v>395</v>
      </c>
      <c r="C321" s="19"/>
      <c r="D321" s="19">
        <v>2213200</v>
      </c>
      <c r="E321" s="19">
        <v>6296600</v>
      </c>
      <c r="F321" s="19">
        <v>6296600</v>
      </c>
      <c r="G321" s="19">
        <f t="shared" si="51"/>
        <v>1.219083070354962</v>
      </c>
      <c r="H321" s="19">
        <f t="shared" si="52"/>
        <v>7.4317857596621701</v>
      </c>
      <c r="I321" s="34" t="e">
        <f t="shared" si="45"/>
        <v>#DIV/0!</v>
      </c>
      <c r="J321" s="18">
        <f t="shared" si="46"/>
        <v>6296600</v>
      </c>
      <c r="K321" s="34">
        <f t="shared" si="47"/>
        <v>284.50207843846016</v>
      </c>
      <c r="L321" s="18">
        <f t="shared" si="48"/>
        <v>4083400</v>
      </c>
      <c r="M321" s="34">
        <f t="shared" si="49"/>
        <v>100</v>
      </c>
      <c r="N321" s="18">
        <f t="shared" si="50"/>
        <v>0</v>
      </c>
    </row>
    <row r="322" spans="1:14" ht="48" hidden="1" outlineLevel="4">
      <c r="A322" s="21" t="s">
        <v>396</v>
      </c>
      <c r="B322" s="22" t="s">
        <v>397</v>
      </c>
      <c r="C322" s="19"/>
      <c r="D322" s="19">
        <v>2213200</v>
      </c>
      <c r="E322" s="19">
        <v>6296600</v>
      </c>
      <c r="F322" s="19">
        <v>6296600</v>
      </c>
      <c r="G322" s="19">
        <f t="shared" si="51"/>
        <v>1.219083070354962</v>
      </c>
      <c r="H322" s="19">
        <f t="shared" si="52"/>
        <v>7.4317857596621701</v>
      </c>
      <c r="I322" s="34" t="e">
        <f t="shared" si="45"/>
        <v>#DIV/0!</v>
      </c>
      <c r="J322" s="18">
        <f t="shared" si="46"/>
        <v>6296600</v>
      </c>
      <c r="K322" s="34">
        <f t="shared" si="47"/>
        <v>284.50207843846016</v>
      </c>
      <c r="L322" s="18">
        <f t="shared" si="48"/>
        <v>4083400</v>
      </c>
      <c r="M322" s="34">
        <f t="shared" si="49"/>
        <v>100</v>
      </c>
      <c r="N322" s="18">
        <f t="shared" si="50"/>
        <v>0</v>
      </c>
    </row>
    <row r="323" spans="1:14" ht="48" hidden="1" outlineLevel="7">
      <c r="A323" s="1" t="s">
        <v>396</v>
      </c>
      <c r="B323" s="4" t="s">
        <v>397</v>
      </c>
      <c r="C323" s="3"/>
      <c r="D323" s="3">
        <v>2213200</v>
      </c>
      <c r="E323" s="3">
        <v>6296600</v>
      </c>
      <c r="F323" s="3">
        <v>6296600</v>
      </c>
      <c r="G323" s="19">
        <f t="shared" si="51"/>
        <v>1.219083070354962</v>
      </c>
      <c r="H323" s="19">
        <f t="shared" si="52"/>
        <v>7.4317857596621701</v>
      </c>
      <c r="I323" s="34" t="e">
        <f t="shared" si="45"/>
        <v>#DIV/0!</v>
      </c>
      <c r="J323" s="18">
        <f t="shared" si="46"/>
        <v>6296600</v>
      </c>
      <c r="K323" s="34">
        <f t="shared" si="47"/>
        <v>284.50207843846016</v>
      </c>
      <c r="L323" s="18">
        <f t="shared" si="48"/>
        <v>4083400</v>
      </c>
      <c r="M323" s="34">
        <f t="shared" si="49"/>
        <v>100</v>
      </c>
      <c r="N323" s="18">
        <f t="shared" si="50"/>
        <v>0</v>
      </c>
    </row>
    <row r="324" spans="1:14" ht="36" hidden="1" outlineLevel="3">
      <c r="A324" s="21" t="s">
        <v>398</v>
      </c>
      <c r="B324" s="22" t="s">
        <v>399</v>
      </c>
      <c r="C324" s="19"/>
      <c r="D324" s="19">
        <v>0</v>
      </c>
      <c r="E324" s="19">
        <v>869019</v>
      </c>
      <c r="F324" s="19">
        <v>869019</v>
      </c>
      <c r="G324" s="19">
        <f t="shared" si="51"/>
        <v>0.16825054008779319</v>
      </c>
      <c r="H324" s="19">
        <f t="shared" si="52"/>
        <v>1.025690536015605</v>
      </c>
      <c r="I324" s="34" t="e">
        <f t="shared" si="45"/>
        <v>#DIV/0!</v>
      </c>
      <c r="J324" s="18">
        <f t="shared" si="46"/>
        <v>869019</v>
      </c>
      <c r="K324" s="34" t="e">
        <f t="shared" si="47"/>
        <v>#DIV/0!</v>
      </c>
      <c r="L324" s="18">
        <f t="shared" si="48"/>
        <v>869019</v>
      </c>
      <c r="M324" s="34">
        <f t="shared" si="49"/>
        <v>100</v>
      </c>
      <c r="N324" s="18">
        <f t="shared" si="50"/>
        <v>0</v>
      </c>
    </row>
    <row r="325" spans="1:14" ht="48" hidden="1" outlineLevel="4">
      <c r="A325" s="21" t="s">
        <v>400</v>
      </c>
      <c r="B325" s="22" t="s">
        <v>401</v>
      </c>
      <c r="C325" s="19"/>
      <c r="D325" s="19">
        <v>0</v>
      </c>
      <c r="E325" s="19">
        <v>869019</v>
      </c>
      <c r="F325" s="19">
        <v>869019</v>
      </c>
      <c r="G325" s="19">
        <f t="shared" si="51"/>
        <v>0.16825054008779319</v>
      </c>
      <c r="H325" s="19">
        <f t="shared" si="52"/>
        <v>1.025690536015605</v>
      </c>
      <c r="I325" s="34" t="e">
        <f t="shared" si="45"/>
        <v>#DIV/0!</v>
      </c>
      <c r="J325" s="18">
        <f t="shared" si="46"/>
        <v>869019</v>
      </c>
      <c r="K325" s="34" t="e">
        <f t="shared" si="47"/>
        <v>#DIV/0!</v>
      </c>
      <c r="L325" s="18">
        <f t="shared" si="48"/>
        <v>869019</v>
      </c>
      <c r="M325" s="34">
        <f t="shared" si="49"/>
        <v>100</v>
      </c>
      <c r="N325" s="18">
        <f t="shared" si="50"/>
        <v>0</v>
      </c>
    </row>
    <row r="326" spans="1:14" ht="48" hidden="1" outlineLevel="7">
      <c r="A326" s="1" t="s">
        <v>400</v>
      </c>
      <c r="B326" s="4" t="s">
        <v>401</v>
      </c>
      <c r="C326" s="3"/>
      <c r="D326" s="3">
        <v>0</v>
      </c>
      <c r="E326" s="3">
        <v>869019</v>
      </c>
      <c r="F326" s="3">
        <v>869019</v>
      </c>
      <c r="G326" s="19">
        <f t="shared" si="51"/>
        <v>0.16825054008779319</v>
      </c>
      <c r="H326" s="19">
        <f t="shared" si="52"/>
        <v>1.025690536015605</v>
      </c>
      <c r="I326" s="34" t="e">
        <f t="shared" si="45"/>
        <v>#DIV/0!</v>
      </c>
      <c r="J326" s="18">
        <f t="shared" si="46"/>
        <v>869019</v>
      </c>
      <c r="K326" s="34" t="e">
        <f t="shared" si="47"/>
        <v>#DIV/0!</v>
      </c>
      <c r="L326" s="18">
        <f t="shared" si="48"/>
        <v>869019</v>
      </c>
      <c r="M326" s="34">
        <f t="shared" si="49"/>
        <v>100</v>
      </c>
      <c r="N326" s="18">
        <f t="shared" si="50"/>
        <v>0</v>
      </c>
    </row>
    <row r="327" spans="1:14" ht="36" outlineLevel="2" collapsed="1">
      <c r="A327" s="21" t="s">
        <v>402</v>
      </c>
      <c r="B327" s="22" t="s">
        <v>403</v>
      </c>
      <c r="C327" s="19">
        <v>90582626.019999996</v>
      </c>
      <c r="D327" s="19">
        <v>155038659.19</v>
      </c>
      <c r="E327" s="19">
        <v>95357812.790000007</v>
      </c>
      <c r="F327" s="19">
        <v>90392220.120000005</v>
      </c>
      <c r="G327" s="19">
        <f t="shared" si="51"/>
        <v>17.500813969458306</v>
      </c>
      <c r="H327" s="19">
        <f t="shared" si="52"/>
        <v>106.68862787410099</v>
      </c>
      <c r="I327" s="34">
        <f t="shared" si="45"/>
        <v>99.78979865304639</v>
      </c>
      <c r="J327" s="18">
        <f t="shared" si="46"/>
        <v>-190405.89999999106</v>
      </c>
      <c r="K327" s="34">
        <f t="shared" si="47"/>
        <v>58.303019770845843</v>
      </c>
      <c r="L327" s="18">
        <f t="shared" si="48"/>
        <v>-64646439.069999993</v>
      </c>
      <c r="M327" s="34">
        <f t="shared" si="49"/>
        <v>94.79267348451522</v>
      </c>
      <c r="N327" s="18">
        <f t="shared" si="50"/>
        <v>-4965592.6700000018</v>
      </c>
    </row>
    <row r="328" spans="1:14" ht="48" hidden="1" outlineLevel="3">
      <c r="A328" s="21" t="s">
        <v>404</v>
      </c>
      <c r="B328" s="22" t="s">
        <v>405</v>
      </c>
      <c r="C328" s="19"/>
      <c r="D328" s="19">
        <v>105546200</v>
      </c>
      <c r="E328" s="19">
        <v>23193900.120000001</v>
      </c>
      <c r="F328" s="19">
        <v>20445656.82</v>
      </c>
      <c r="G328" s="19">
        <f t="shared" si="51"/>
        <v>3.9584782408838843</v>
      </c>
      <c r="H328" s="19">
        <f t="shared" si="52"/>
        <v>24.131712543565691</v>
      </c>
      <c r="I328" s="34" t="e">
        <f t="shared" si="45"/>
        <v>#DIV/0!</v>
      </c>
      <c r="J328" s="18">
        <f t="shared" si="46"/>
        <v>20445656.82</v>
      </c>
      <c r="K328" s="34">
        <f t="shared" si="47"/>
        <v>19.371286526658469</v>
      </c>
      <c r="L328" s="18">
        <f t="shared" si="48"/>
        <v>-85100543.180000007</v>
      </c>
      <c r="M328" s="34">
        <f t="shared" si="49"/>
        <v>88.151008300539331</v>
      </c>
      <c r="N328" s="18">
        <f t="shared" si="50"/>
        <v>-2748243.3000000007</v>
      </c>
    </row>
    <row r="329" spans="1:14" ht="48" hidden="1" outlineLevel="4">
      <c r="A329" s="21" t="s">
        <v>406</v>
      </c>
      <c r="B329" s="22" t="s">
        <v>407</v>
      </c>
      <c r="C329" s="19"/>
      <c r="D329" s="19">
        <v>105546200</v>
      </c>
      <c r="E329" s="19">
        <v>23193900.120000001</v>
      </c>
      <c r="F329" s="19">
        <v>20445656.82</v>
      </c>
      <c r="G329" s="19">
        <f t="shared" si="51"/>
        <v>3.9584782408838843</v>
      </c>
      <c r="H329" s="19">
        <f t="shared" si="52"/>
        <v>24.131712543565691</v>
      </c>
      <c r="I329" s="34" t="e">
        <f t="shared" si="45"/>
        <v>#DIV/0!</v>
      </c>
      <c r="J329" s="18">
        <f t="shared" si="46"/>
        <v>20445656.82</v>
      </c>
      <c r="K329" s="34">
        <f t="shared" si="47"/>
        <v>19.371286526658469</v>
      </c>
      <c r="L329" s="18">
        <f t="shared" si="48"/>
        <v>-85100543.180000007</v>
      </c>
      <c r="M329" s="34">
        <f t="shared" si="49"/>
        <v>88.151008300539331</v>
      </c>
      <c r="N329" s="18">
        <f t="shared" si="50"/>
        <v>-2748243.3000000007</v>
      </c>
    </row>
    <row r="330" spans="1:14" ht="48" hidden="1" outlineLevel="7">
      <c r="A330" s="1" t="s">
        <v>406</v>
      </c>
      <c r="B330" s="4" t="s">
        <v>407</v>
      </c>
      <c r="C330" s="3"/>
      <c r="D330" s="3">
        <v>105546200</v>
      </c>
      <c r="E330" s="3">
        <v>23193900.120000001</v>
      </c>
      <c r="F330" s="3">
        <v>20445656.82</v>
      </c>
      <c r="G330" s="19">
        <f t="shared" si="51"/>
        <v>3.9584782408838843</v>
      </c>
      <c r="H330" s="19">
        <f t="shared" si="52"/>
        <v>24.131712543565691</v>
      </c>
      <c r="I330" s="34" t="e">
        <f t="shared" si="45"/>
        <v>#DIV/0!</v>
      </c>
      <c r="J330" s="18">
        <f t="shared" si="46"/>
        <v>20445656.82</v>
      </c>
      <c r="K330" s="34">
        <f t="shared" si="47"/>
        <v>19.371286526658469</v>
      </c>
      <c r="L330" s="18">
        <f t="shared" si="48"/>
        <v>-85100543.180000007</v>
      </c>
      <c r="M330" s="34">
        <f t="shared" si="49"/>
        <v>88.151008300539331</v>
      </c>
      <c r="N330" s="18">
        <f t="shared" si="50"/>
        <v>-2748243.3000000007</v>
      </c>
    </row>
    <row r="331" spans="1:14" ht="60" hidden="1" outlineLevel="3">
      <c r="A331" s="21" t="s">
        <v>408</v>
      </c>
      <c r="B331" s="22" t="s">
        <v>409</v>
      </c>
      <c r="C331" s="19"/>
      <c r="D331" s="19">
        <v>0</v>
      </c>
      <c r="E331" s="19">
        <v>1800000</v>
      </c>
      <c r="F331" s="19">
        <v>1800000</v>
      </c>
      <c r="G331" s="19">
        <f t="shared" si="51"/>
        <v>0.3484975267031305</v>
      </c>
      <c r="H331" s="19">
        <f t="shared" si="52"/>
        <v>2.1245139229730179</v>
      </c>
      <c r="I331" s="34" t="e">
        <f t="shared" si="45"/>
        <v>#DIV/0!</v>
      </c>
      <c r="J331" s="18">
        <f t="shared" si="46"/>
        <v>1800000</v>
      </c>
      <c r="K331" s="34" t="e">
        <f t="shared" si="47"/>
        <v>#DIV/0!</v>
      </c>
      <c r="L331" s="18">
        <f t="shared" si="48"/>
        <v>1800000</v>
      </c>
      <c r="M331" s="34">
        <f t="shared" si="49"/>
        <v>100</v>
      </c>
      <c r="N331" s="18">
        <f t="shared" si="50"/>
        <v>0</v>
      </c>
    </row>
    <row r="332" spans="1:14" ht="72" hidden="1" outlineLevel="4">
      <c r="A332" s="21" t="s">
        <v>410</v>
      </c>
      <c r="B332" s="22" t="s">
        <v>411</v>
      </c>
      <c r="C332" s="19"/>
      <c r="D332" s="19">
        <v>0</v>
      </c>
      <c r="E332" s="19">
        <v>1800000</v>
      </c>
      <c r="F332" s="19">
        <v>1800000</v>
      </c>
      <c r="G332" s="19">
        <f t="shared" si="51"/>
        <v>0.3484975267031305</v>
      </c>
      <c r="H332" s="19">
        <f t="shared" si="52"/>
        <v>2.1245139229730179</v>
      </c>
      <c r="I332" s="34" t="e">
        <f t="shared" ref="I332:I395" si="56">F332/C332*100</f>
        <v>#DIV/0!</v>
      </c>
      <c r="J332" s="18">
        <f t="shared" ref="J332:J395" si="57">F332-C332</f>
        <v>1800000</v>
      </c>
      <c r="K332" s="34" t="e">
        <f t="shared" ref="K332:K394" si="58">F332/D332*100</f>
        <v>#DIV/0!</v>
      </c>
      <c r="L332" s="18">
        <f t="shared" ref="L332:L395" si="59">F332-D332</f>
        <v>1800000</v>
      </c>
      <c r="M332" s="34">
        <f t="shared" ref="M332:M394" si="60">F332/E332*100</f>
        <v>100</v>
      </c>
      <c r="N332" s="18">
        <f t="shared" ref="N332:N395" si="61">F332-E332</f>
        <v>0</v>
      </c>
    </row>
    <row r="333" spans="1:14" ht="72" hidden="1" outlineLevel="7">
      <c r="A333" s="1" t="s">
        <v>410</v>
      </c>
      <c r="B333" s="4" t="s">
        <v>411</v>
      </c>
      <c r="C333" s="3"/>
      <c r="D333" s="3">
        <v>0</v>
      </c>
      <c r="E333" s="3">
        <v>1800000</v>
      </c>
      <c r="F333" s="3">
        <v>1800000</v>
      </c>
      <c r="G333" s="19">
        <f t="shared" si="51"/>
        <v>0.3484975267031305</v>
      </c>
      <c r="H333" s="19">
        <f t="shared" si="52"/>
        <v>2.1245139229730179</v>
      </c>
      <c r="I333" s="34" t="e">
        <f t="shared" si="56"/>
        <v>#DIV/0!</v>
      </c>
      <c r="J333" s="18">
        <f t="shared" si="57"/>
        <v>1800000</v>
      </c>
      <c r="K333" s="34" t="e">
        <f t="shared" si="58"/>
        <v>#DIV/0!</v>
      </c>
      <c r="L333" s="18">
        <f t="shared" si="59"/>
        <v>1800000</v>
      </c>
      <c r="M333" s="34">
        <f t="shared" si="60"/>
        <v>100</v>
      </c>
      <c r="N333" s="18">
        <f t="shared" si="61"/>
        <v>0</v>
      </c>
    </row>
    <row r="334" spans="1:14" ht="24" hidden="1" outlineLevel="3">
      <c r="A334" s="21" t="s">
        <v>412</v>
      </c>
      <c r="B334" s="22" t="s">
        <v>413</v>
      </c>
      <c r="C334" s="19"/>
      <c r="D334" s="19">
        <v>0</v>
      </c>
      <c r="E334" s="19">
        <v>150000</v>
      </c>
      <c r="F334" s="19">
        <v>150000</v>
      </c>
      <c r="G334" s="19">
        <f t="shared" ref="G334:G395" si="62">F334/F$11*100</f>
        <v>2.9041460558594207E-2</v>
      </c>
      <c r="H334" s="19">
        <f t="shared" si="52"/>
        <v>0.17704282691441817</v>
      </c>
      <c r="I334" s="34" t="e">
        <f t="shared" si="56"/>
        <v>#DIV/0!</v>
      </c>
      <c r="J334" s="18">
        <f t="shared" si="57"/>
        <v>150000</v>
      </c>
      <c r="K334" s="34" t="e">
        <f t="shared" si="58"/>
        <v>#DIV/0!</v>
      </c>
      <c r="L334" s="18">
        <f t="shared" si="59"/>
        <v>150000</v>
      </c>
      <c r="M334" s="34">
        <f t="shared" si="60"/>
        <v>100</v>
      </c>
      <c r="N334" s="18">
        <f t="shared" si="61"/>
        <v>0</v>
      </c>
    </row>
    <row r="335" spans="1:14" ht="36" hidden="1" outlineLevel="4">
      <c r="A335" s="21" t="s">
        <v>414</v>
      </c>
      <c r="B335" s="22" t="s">
        <v>415</v>
      </c>
      <c r="C335" s="19"/>
      <c r="D335" s="19">
        <v>0</v>
      </c>
      <c r="E335" s="19">
        <v>150000</v>
      </c>
      <c r="F335" s="19">
        <v>150000</v>
      </c>
      <c r="G335" s="19">
        <f t="shared" si="62"/>
        <v>2.9041460558594207E-2</v>
      </c>
      <c r="H335" s="19">
        <f t="shared" ref="H335:H395" si="63">G335/G$12*100</f>
        <v>0.17704282691441817</v>
      </c>
      <c r="I335" s="34" t="e">
        <f t="shared" si="56"/>
        <v>#DIV/0!</v>
      </c>
      <c r="J335" s="18">
        <f t="shared" si="57"/>
        <v>150000</v>
      </c>
      <c r="K335" s="34" t="e">
        <f t="shared" si="58"/>
        <v>#DIV/0!</v>
      </c>
      <c r="L335" s="18">
        <f t="shared" si="59"/>
        <v>150000</v>
      </c>
      <c r="M335" s="34">
        <f t="shared" si="60"/>
        <v>100</v>
      </c>
      <c r="N335" s="18">
        <f t="shared" si="61"/>
        <v>0</v>
      </c>
    </row>
    <row r="336" spans="1:14" ht="36" hidden="1" outlineLevel="7">
      <c r="A336" s="1" t="s">
        <v>414</v>
      </c>
      <c r="B336" s="4" t="s">
        <v>415</v>
      </c>
      <c r="C336" s="3"/>
      <c r="D336" s="3">
        <v>0</v>
      </c>
      <c r="E336" s="3">
        <v>150000</v>
      </c>
      <c r="F336" s="3">
        <v>150000</v>
      </c>
      <c r="G336" s="19">
        <f t="shared" si="62"/>
        <v>2.9041460558594207E-2</v>
      </c>
      <c r="H336" s="19">
        <f t="shared" si="63"/>
        <v>0.17704282691441817</v>
      </c>
      <c r="I336" s="34" t="e">
        <f t="shared" si="56"/>
        <v>#DIV/0!</v>
      </c>
      <c r="J336" s="18">
        <f t="shared" si="57"/>
        <v>150000</v>
      </c>
      <c r="K336" s="34" t="e">
        <f t="shared" si="58"/>
        <v>#DIV/0!</v>
      </c>
      <c r="L336" s="18">
        <f t="shared" si="59"/>
        <v>150000</v>
      </c>
      <c r="M336" s="34">
        <f t="shared" si="60"/>
        <v>100</v>
      </c>
      <c r="N336" s="18">
        <f t="shared" si="61"/>
        <v>0</v>
      </c>
    </row>
    <row r="337" spans="1:14" ht="36" hidden="1" outlineLevel="3">
      <c r="A337" s="21" t="s">
        <v>416</v>
      </c>
      <c r="B337" s="22" t="s">
        <v>417</v>
      </c>
      <c r="C337" s="19"/>
      <c r="D337" s="19">
        <v>3559720.49</v>
      </c>
      <c r="E337" s="19">
        <v>5266155.0999999996</v>
      </c>
      <c r="F337" s="19">
        <v>5266155.0999999996</v>
      </c>
      <c r="G337" s="19">
        <f t="shared" si="62"/>
        <v>1.0195789042139314</v>
      </c>
      <c r="H337" s="19">
        <f t="shared" si="63"/>
        <v>6.2155665724918689</v>
      </c>
      <c r="I337" s="34" t="e">
        <f t="shared" si="56"/>
        <v>#DIV/0!</v>
      </c>
      <c r="J337" s="18">
        <f t="shared" si="57"/>
        <v>5266155.0999999996</v>
      </c>
      <c r="K337" s="34">
        <f t="shared" si="58"/>
        <v>147.93732021358787</v>
      </c>
      <c r="L337" s="18">
        <f t="shared" si="59"/>
        <v>1706434.6099999994</v>
      </c>
      <c r="M337" s="34">
        <f t="shared" si="60"/>
        <v>100</v>
      </c>
      <c r="N337" s="18">
        <f t="shared" si="61"/>
        <v>0</v>
      </c>
    </row>
    <row r="338" spans="1:14" ht="48" hidden="1" outlineLevel="4">
      <c r="A338" s="21" t="s">
        <v>418</v>
      </c>
      <c r="B338" s="22" t="s">
        <v>419</v>
      </c>
      <c r="C338" s="19"/>
      <c r="D338" s="19">
        <v>3559720.49</v>
      </c>
      <c r="E338" s="19">
        <v>0</v>
      </c>
      <c r="F338" s="19">
        <v>0</v>
      </c>
      <c r="G338" s="19">
        <f t="shared" si="62"/>
        <v>0</v>
      </c>
      <c r="H338" s="19">
        <f t="shared" si="63"/>
        <v>0</v>
      </c>
      <c r="I338" s="34" t="e">
        <f t="shared" si="56"/>
        <v>#DIV/0!</v>
      </c>
      <c r="J338" s="18">
        <f t="shared" si="57"/>
        <v>0</v>
      </c>
      <c r="K338" s="34">
        <f t="shared" si="58"/>
        <v>0</v>
      </c>
      <c r="L338" s="18">
        <f t="shared" si="59"/>
        <v>-3559720.49</v>
      </c>
      <c r="M338" s="34" t="e">
        <f t="shared" si="60"/>
        <v>#DIV/0!</v>
      </c>
      <c r="N338" s="18">
        <f t="shared" si="61"/>
        <v>0</v>
      </c>
    </row>
    <row r="339" spans="1:14" ht="48" hidden="1" outlineLevel="7">
      <c r="A339" s="1" t="s">
        <v>418</v>
      </c>
      <c r="B339" s="4" t="s">
        <v>419</v>
      </c>
      <c r="C339" s="3"/>
      <c r="D339" s="3">
        <v>3559720.49</v>
      </c>
      <c r="E339" s="3">
        <v>0</v>
      </c>
      <c r="F339" s="3">
        <v>0</v>
      </c>
      <c r="G339" s="19">
        <f t="shared" si="62"/>
        <v>0</v>
      </c>
      <c r="H339" s="19">
        <f t="shared" si="63"/>
        <v>0</v>
      </c>
      <c r="I339" s="34" t="e">
        <f t="shared" si="56"/>
        <v>#DIV/0!</v>
      </c>
      <c r="J339" s="18">
        <f t="shared" si="57"/>
        <v>0</v>
      </c>
      <c r="K339" s="34">
        <f t="shared" si="58"/>
        <v>0</v>
      </c>
      <c r="L339" s="18">
        <f t="shared" si="59"/>
        <v>-3559720.49</v>
      </c>
      <c r="M339" s="34" t="e">
        <f t="shared" si="60"/>
        <v>#DIV/0!</v>
      </c>
      <c r="N339" s="18">
        <f t="shared" si="61"/>
        <v>0</v>
      </c>
    </row>
    <row r="340" spans="1:14" ht="48" hidden="1" outlineLevel="4">
      <c r="A340" s="21" t="s">
        <v>420</v>
      </c>
      <c r="B340" s="22" t="s">
        <v>421</v>
      </c>
      <c r="C340" s="19"/>
      <c r="D340" s="19">
        <v>0</v>
      </c>
      <c r="E340" s="19">
        <v>5266155.0999999996</v>
      </c>
      <c r="F340" s="19">
        <v>5266155.0999999996</v>
      </c>
      <c r="G340" s="19">
        <f t="shared" si="62"/>
        <v>1.0195789042139314</v>
      </c>
      <c r="H340" s="19">
        <f t="shared" si="63"/>
        <v>6.2155665724918689</v>
      </c>
      <c r="I340" s="34" t="e">
        <f t="shared" si="56"/>
        <v>#DIV/0!</v>
      </c>
      <c r="J340" s="18">
        <f t="shared" si="57"/>
        <v>5266155.0999999996</v>
      </c>
      <c r="K340" s="34" t="e">
        <f t="shared" si="58"/>
        <v>#DIV/0!</v>
      </c>
      <c r="L340" s="18">
        <f t="shared" si="59"/>
        <v>5266155.0999999996</v>
      </c>
      <c r="M340" s="34">
        <f t="shared" si="60"/>
        <v>100</v>
      </c>
      <c r="N340" s="18">
        <f t="shared" si="61"/>
        <v>0</v>
      </c>
    </row>
    <row r="341" spans="1:14" ht="48" hidden="1" outlineLevel="7">
      <c r="A341" s="1" t="s">
        <v>420</v>
      </c>
      <c r="B341" s="4" t="s">
        <v>421</v>
      </c>
      <c r="C341" s="3"/>
      <c r="D341" s="3">
        <v>0</v>
      </c>
      <c r="E341" s="3">
        <v>5266155.0999999996</v>
      </c>
      <c r="F341" s="3">
        <v>5266155.0999999996</v>
      </c>
      <c r="G341" s="19">
        <f t="shared" si="62"/>
        <v>1.0195789042139314</v>
      </c>
      <c r="H341" s="19">
        <f t="shared" si="63"/>
        <v>6.2155665724918689</v>
      </c>
      <c r="I341" s="34" t="e">
        <f t="shared" si="56"/>
        <v>#DIV/0!</v>
      </c>
      <c r="J341" s="18">
        <f t="shared" si="57"/>
        <v>5266155.0999999996</v>
      </c>
      <c r="K341" s="34" t="e">
        <f t="shared" si="58"/>
        <v>#DIV/0!</v>
      </c>
      <c r="L341" s="18">
        <f t="shared" si="59"/>
        <v>5266155.0999999996</v>
      </c>
      <c r="M341" s="34">
        <f t="shared" si="60"/>
        <v>100</v>
      </c>
      <c r="N341" s="18">
        <f t="shared" si="61"/>
        <v>0</v>
      </c>
    </row>
    <row r="342" spans="1:14" ht="36" hidden="1" outlineLevel="3">
      <c r="A342" s="21" t="s">
        <v>422</v>
      </c>
      <c r="B342" s="22" t="s">
        <v>423</v>
      </c>
      <c r="C342" s="19"/>
      <c r="D342" s="19">
        <v>1412537.33</v>
      </c>
      <c r="E342" s="19">
        <v>1412537.33</v>
      </c>
      <c r="F342" s="19">
        <v>1412537.33</v>
      </c>
      <c r="G342" s="19">
        <f t="shared" si="62"/>
        <v>0.27348098104491314</v>
      </c>
      <c r="H342" s="19">
        <f t="shared" si="63"/>
        <v>1.6671973468356291</v>
      </c>
      <c r="I342" s="34" t="e">
        <f t="shared" si="56"/>
        <v>#DIV/0!</v>
      </c>
      <c r="J342" s="18">
        <f t="shared" si="57"/>
        <v>1412537.33</v>
      </c>
      <c r="K342" s="34">
        <f t="shared" si="58"/>
        <v>100</v>
      </c>
      <c r="L342" s="18">
        <f t="shared" si="59"/>
        <v>0</v>
      </c>
      <c r="M342" s="34">
        <f t="shared" si="60"/>
        <v>100</v>
      </c>
      <c r="N342" s="18">
        <f t="shared" si="61"/>
        <v>0</v>
      </c>
    </row>
    <row r="343" spans="1:14" ht="36" hidden="1" outlineLevel="4">
      <c r="A343" s="21" t="s">
        <v>424</v>
      </c>
      <c r="B343" s="22" t="s">
        <v>425</v>
      </c>
      <c r="C343" s="19"/>
      <c r="D343" s="19">
        <v>1412537.33</v>
      </c>
      <c r="E343" s="19">
        <v>1412537.33</v>
      </c>
      <c r="F343" s="19">
        <v>1412537.33</v>
      </c>
      <c r="G343" s="19">
        <f t="shared" si="62"/>
        <v>0.27348098104491314</v>
      </c>
      <c r="H343" s="19">
        <f t="shared" si="63"/>
        <v>1.6671973468356291</v>
      </c>
      <c r="I343" s="34" t="e">
        <f t="shared" si="56"/>
        <v>#DIV/0!</v>
      </c>
      <c r="J343" s="18">
        <f t="shared" si="57"/>
        <v>1412537.33</v>
      </c>
      <c r="K343" s="34">
        <f t="shared" si="58"/>
        <v>100</v>
      </c>
      <c r="L343" s="18">
        <f t="shared" si="59"/>
        <v>0</v>
      </c>
      <c r="M343" s="34">
        <f t="shared" si="60"/>
        <v>100</v>
      </c>
      <c r="N343" s="18">
        <f t="shared" si="61"/>
        <v>0</v>
      </c>
    </row>
    <row r="344" spans="1:14" ht="36" hidden="1" outlineLevel="7">
      <c r="A344" s="1" t="s">
        <v>424</v>
      </c>
      <c r="B344" s="4" t="s">
        <v>425</v>
      </c>
      <c r="C344" s="3"/>
      <c r="D344" s="3">
        <v>1412537.33</v>
      </c>
      <c r="E344" s="3">
        <v>1412537.33</v>
      </c>
      <c r="F344" s="3">
        <v>1412537.33</v>
      </c>
      <c r="G344" s="19">
        <f t="shared" si="62"/>
        <v>0.27348098104491314</v>
      </c>
      <c r="H344" s="19">
        <f t="shared" si="63"/>
        <v>1.6671973468356291</v>
      </c>
      <c r="I344" s="34" t="e">
        <f t="shared" si="56"/>
        <v>#DIV/0!</v>
      </c>
      <c r="J344" s="18">
        <f t="shared" si="57"/>
        <v>1412537.33</v>
      </c>
      <c r="K344" s="34">
        <f t="shared" si="58"/>
        <v>100</v>
      </c>
      <c r="L344" s="18">
        <f t="shared" si="59"/>
        <v>0</v>
      </c>
      <c r="M344" s="34">
        <f t="shared" si="60"/>
        <v>100</v>
      </c>
      <c r="N344" s="18">
        <f t="shared" si="61"/>
        <v>0</v>
      </c>
    </row>
    <row r="345" spans="1:14" ht="72" hidden="1" outlineLevel="3">
      <c r="A345" s="21" t="s">
        <v>426</v>
      </c>
      <c r="B345" s="22" t="s">
        <v>427</v>
      </c>
      <c r="C345" s="19"/>
      <c r="D345" s="19">
        <v>6346301.3700000001</v>
      </c>
      <c r="E345" s="19">
        <v>6346300</v>
      </c>
      <c r="F345" s="19">
        <v>4661469.38</v>
      </c>
      <c r="G345" s="19">
        <f t="shared" si="62"/>
        <v>0.90250586096243068</v>
      </c>
      <c r="H345" s="19">
        <f t="shared" si="63"/>
        <v>5.5018647774013347</v>
      </c>
      <c r="I345" s="34" t="e">
        <f t="shared" si="56"/>
        <v>#DIV/0!</v>
      </c>
      <c r="J345" s="18">
        <f t="shared" si="57"/>
        <v>4661469.38</v>
      </c>
      <c r="K345" s="34">
        <f t="shared" si="58"/>
        <v>73.451749424247708</v>
      </c>
      <c r="L345" s="18">
        <f t="shared" si="59"/>
        <v>-1684831.9900000002</v>
      </c>
      <c r="M345" s="34">
        <f t="shared" si="60"/>
        <v>73.451765280557169</v>
      </c>
      <c r="N345" s="18">
        <f t="shared" si="61"/>
        <v>-1684830.62</v>
      </c>
    </row>
    <row r="346" spans="1:14" ht="84" hidden="1" outlineLevel="4">
      <c r="A346" s="21" t="s">
        <v>428</v>
      </c>
      <c r="B346" s="22" t="s">
        <v>429</v>
      </c>
      <c r="C346" s="19"/>
      <c r="D346" s="19">
        <v>6346301.3700000001</v>
      </c>
      <c r="E346" s="19">
        <v>6346300</v>
      </c>
      <c r="F346" s="19">
        <v>4661469.38</v>
      </c>
      <c r="G346" s="19">
        <f t="shared" si="62"/>
        <v>0.90250586096243068</v>
      </c>
      <c r="H346" s="19">
        <f t="shared" si="63"/>
        <v>5.5018647774013347</v>
      </c>
      <c r="I346" s="34" t="e">
        <f t="shared" si="56"/>
        <v>#DIV/0!</v>
      </c>
      <c r="J346" s="18">
        <f t="shared" si="57"/>
        <v>4661469.38</v>
      </c>
      <c r="K346" s="34">
        <f t="shared" si="58"/>
        <v>73.451749424247708</v>
      </c>
      <c r="L346" s="18">
        <f t="shared" si="59"/>
        <v>-1684831.9900000002</v>
      </c>
      <c r="M346" s="34">
        <f t="shared" si="60"/>
        <v>73.451765280557169</v>
      </c>
      <c r="N346" s="18">
        <f t="shared" si="61"/>
        <v>-1684830.62</v>
      </c>
    </row>
    <row r="347" spans="1:14" ht="84" hidden="1" outlineLevel="7">
      <c r="A347" s="1" t="s">
        <v>428</v>
      </c>
      <c r="B347" s="4" t="s">
        <v>429</v>
      </c>
      <c r="C347" s="3"/>
      <c r="D347" s="3">
        <v>6346301.3700000001</v>
      </c>
      <c r="E347" s="3">
        <v>6346300</v>
      </c>
      <c r="F347" s="3">
        <v>4661469.38</v>
      </c>
      <c r="G347" s="19">
        <f t="shared" si="62"/>
        <v>0.90250586096243068</v>
      </c>
      <c r="H347" s="19">
        <f t="shared" si="63"/>
        <v>5.5018647774013347</v>
      </c>
      <c r="I347" s="34" t="e">
        <f t="shared" si="56"/>
        <v>#DIV/0!</v>
      </c>
      <c r="J347" s="18">
        <f t="shared" si="57"/>
        <v>4661469.38</v>
      </c>
      <c r="K347" s="34">
        <f t="shared" si="58"/>
        <v>73.451749424247708</v>
      </c>
      <c r="L347" s="18">
        <f t="shared" si="59"/>
        <v>-1684831.9900000002</v>
      </c>
      <c r="M347" s="34">
        <f t="shared" si="60"/>
        <v>73.451765280557169</v>
      </c>
      <c r="N347" s="18">
        <f t="shared" si="61"/>
        <v>-1684830.62</v>
      </c>
    </row>
    <row r="348" spans="1:14" ht="24" hidden="1" outlineLevel="3">
      <c r="A348" s="21" t="s">
        <v>430</v>
      </c>
      <c r="B348" s="22" t="s">
        <v>431</v>
      </c>
      <c r="C348" s="19"/>
      <c r="D348" s="19">
        <v>38173900</v>
      </c>
      <c r="E348" s="19">
        <v>57188920.240000002</v>
      </c>
      <c r="F348" s="19">
        <v>56656401.490000002</v>
      </c>
      <c r="G348" s="19">
        <f t="shared" si="62"/>
        <v>10.96923099509142</v>
      </c>
      <c r="H348" s="19">
        <f t="shared" si="63"/>
        <v>66.870729883919026</v>
      </c>
      <c r="I348" s="34" t="e">
        <f t="shared" si="56"/>
        <v>#DIV/0!</v>
      </c>
      <c r="J348" s="18">
        <f t="shared" si="57"/>
        <v>56656401.490000002</v>
      </c>
      <c r="K348" s="34">
        <f t="shared" si="58"/>
        <v>148.41659220043016</v>
      </c>
      <c r="L348" s="18">
        <f t="shared" si="59"/>
        <v>18482501.490000002</v>
      </c>
      <c r="M348" s="34">
        <f t="shared" si="60"/>
        <v>99.068842797232008</v>
      </c>
      <c r="N348" s="18">
        <f t="shared" si="61"/>
        <v>-532518.75</v>
      </c>
    </row>
    <row r="349" spans="1:14" ht="24" hidden="1" outlineLevel="4">
      <c r="A349" s="21" t="s">
        <v>432</v>
      </c>
      <c r="B349" s="22" t="s">
        <v>433</v>
      </c>
      <c r="C349" s="19"/>
      <c r="D349" s="19">
        <v>38173900</v>
      </c>
      <c r="E349" s="19">
        <v>57188920.240000002</v>
      </c>
      <c r="F349" s="19">
        <v>56656401.490000002</v>
      </c>
      <c r="G349" s="19">
        <f t="shared" si="62"/>
        <v>10.96923099509142</v>
      </c>
      <c r="H349" s="19">
        <f t="shared" si="63"/>
        <v>66.870729883919026</v>
      </c>
      <c r="I349" s="34" t="e">
        <f t="shared" si="56"/>
        <v>#DIV/0!</v>
      </c>
      <c r="J349" s="18">
        <f t="shared" si="57"/>
        <v>56656401.490000002</v>
      </c>
      <c r="K349" s="34">
        <f t="shared" si="58"/>
        <v>148.41659220043016</v>
      </c>
      <c r="L349" s="18">
        <f t="shared" si="59"/>
        <v>18482501.490000002</v>
      </c>
      <c r="M349" s="34">
        <f t="shared" si="60"/>
        <v>99.068842797232008</v>
      </c>
      <c r="N349" s="18">
        <f t="shared" si="61"/>
        <v>-532518.75</v>
      </c>
    </row>
    <row r="350" spans="1:14" ht="24" hidden="1" outlineLevel="7">
      <c r="A350" s="1" t="s">
        <v>432</v>
      </c>
      <c r="B350" s="4" t="s">
        <v>433</v>
      </c>
      <c r="C350" s="3"/>
      <c r="D350" s="3">
        <v>38173900</v>
      </c>
      <c r="E350" s="3">
        <v>57188920.240000002</v>
      </c>
      <c r="F350" s="3">
        <v>56656401.490000002</v>
      </c>
      <c r="G350" s="19">
        <f t="shared" si="62"/>
        <v>10.96923099509142</v>
      </c>
      <c r="H350" s="19">
        <f t="shared" si="63"/>
        <v>66.870729883919026</v>
      </c>
      <c r="I350" s="34" t="e">
        <f t="shared" si="56"/>
        <v>#DIV/0!</v>
      </c>
      <c r="J350" s="18">
        <f t="shared" si="57"/>
        <v>56656401.490000002</v>
      </c>
      <c r="K350" s="34">
        <f t="shared" si="58"/>
        <v>148.41659220043016</v>
      </c>
      <c r="L350" s="18">
        <f t="shared" si="59"/>
        <v>18482501.490000002</v>
      </c>
      <c r="M350" s="34">
        <f t="shared" si="60"/>
        <v>99.068842797232008</v>
      </c>
      <c r="N350" s="18">
        <f t="shared" si="61"/>
        <v>-532518.75</v>
      </c>
    </row>
    <row r="351" spans="1:14" ht="24" outlineLevel="2" collapsed="1">
      <c r="A351" s="21" t="s">
        <v>434</v>
      </c>
      <c r="B351" s="22" t="s">
        <v>435</v>
      </c>
      <c r="C351" s="19">
        <v>163248885.59999999</v>
      </c>
      <c r="D351" s="19">
        <v>147419407.46000001</v>
      </c>
      <c r="E351" s="19">
        <v>173324634.03999999</v>
      </c>
      <c r="F351" s="19">
        <v>173264343.56</v>
      </c>
      <c r="G351" s="19">
        <f t="shared" si="62"/>
        <v>33.545663998056376</v>
      </c>
      <c r="H351" s="19">
        <f t="shared" si="63"/>
        <v>204.50139458222245</v>
      </c>
      <c r="I351" s="34">
        <f t="shared" si="56"/>
        <v>106.13508504097256</v>
      </c>
      <c r="J351" s="18">
        <f t="shared" si="57"/>
        <v>10015457.960000008</v>
      </c>
      <c r="K351" s="34">
        <f t="shared" si="58"/>
        <v>117.53156965239641</v>
      </c>
      <c r="L351" s="18">
        <f t="shared" si="59"/>
        <v>25844936.099999994</v>
      </c>
      <c r="M351" s="34">
        <f t="shared" si="60"/>
        <v>99.965215284985931</v>
      </c>
      <c r="N351" s="18">
        <f t="shared" si="61"/>
        <v>-60290.479999989271</v>
      </c>
    </row>
    <row r="352" spans="1:14" ht="36" hidden="1" outlineLevel="3">
      <c r="A352" s="21" t="s">
        <v>436</v>
      </c>
      <c r="B352" s="22" t="s">
        <v>437</v>
      </c>
      <c r="C352" s="19">
        <v>25769495.449999999</v>
      </c>
      <c r="D352" s="19">
        <v>134162640</v>
      </c>
      <c r="E352" s="19">
        <v>158103986.88</v>
      </c>
      <c r="F352" s="19">
        <v>158103986.88</v>
      </c>
      <c r="G352" s="19">
        <f t="shared" si="62"/>
        <v>30.610471327546772</v>
      </c>
      <c r="H352" s="19">
        <f t="shared" si="63"/>
        <v>186.60784522450186</v>
      </c>
      <c r="I352" s="34">
        <f t="shared" si="56"/>
        <v>613.53155783265447</v>
      </c>
      <c r="J352" s="18">
        <f t="shared" si="57"/>
        <v>132334491.42999999</v>
      </c>
      <c r="K352" s="34">
        <f t="shared" si="58"/>
        <v>117.84501771879266</v>
      </c>
      <c r="L352" s="18">
        <f t="shared" si="59"/>
        <v>23941346.879999995</v>
      </c>
      <c r="M352" s="34">
        <f t="shared" si="60"/>
        <v>100</v>
      </c>
      <c r="N352" s="18">
        <f t="shared" si="61"/>
        <v>0</v>
      </c>
    </row>
    <row r="353" spans="1:14" ht="48" hidden="1" outlineLevel="4">
      <c r="A353" s="21" t="s">
        <v>438</v>
      </c>
      <c r="B353" s="22" t="s">
        <v>439</v>
      </c>
      <c r="C353" s="19"/>
      <c r="D353" s="19">
        <v>134162640</v>
      </c>
      <c r="E353" s="19">
        <v>158103986.88</v>
      </c>
      <c r="F353" s="19">
        <v>158103986.88</v>
      </c>
      <c r="G353" s="19">
        <f t="shared" si="62"/>
        <v>30.610471327546772</v>
      </c>
      <c r="H353" s="19">
        <f t="shared" si="63"/>
        <v>186.60784522450186</v>
      </c>
      <c r="I353" s="34" t="e">
        <f t="shared" si="56"/>
        <v>#DIV/0!</v>
      </c>
      <c r="J353" s="18">
        <f t="shared" si="57"/>
        <v>158103986.88</v>
      </c>
      <c r="K353" s="34">
        <f t="shared" si="58"/>
        <v>117.84501771879266</v>
      </c>
      <c r="L353" s="18">
        <f t="shared" si="59"/>
        <v>23941346.879999995</v>
      </c>
      <c r="M353" s="34">
        <f t="shared" si="60"/>
        <v>100</v>
      </c>
      <c r="N353" s="18">
        <f t="shared" si="61"/>
        <v>0</v>
      </c>
    </row>
    <row r="354" spans="1:14" ht="48" hidden="1" outlineLevel="7">
      <c r="A354" s="1" t="s">
        <v>438</v>
      </c>
      <c r="B354" s="4" t="s">
        <v>439</v>
      </c>
      <c r="C354" s="3"/>
      <c r="D354" s="3">
        <v>134162640</v>
      </c>
      <c r="E354" s="3">
        <v>158103986.88</v>
      </c>
      <c r="F354" s="3">
        <v>158103986.88</v>
      </c>
      <c r="G354" s="19">
        <f t="shared" si="62"/>
        <v>30.610471327546772</v>
      </c>
      <c r="H354" s="19">
        <f t="shared" si="63"/>
        <v>186.60784522450186</v>
      </c>
      <c r="I354" s="34" t="e">
        <f t="shared" si="56"/>
        <v>#DIV/0!</v>
      </c>
      <c r="J354" s="18">
        <f t="shared" si="57"/>
        <v>158103986.88</v>
      </c>
      <c r="K354" s="34">
        <f t="shared" si="58"/>
        <v>117.84501771879266</v>
      </c>
      <c r="L354" s="18">
        <f t="shared" si="59"/>
        <v>23941346.879999995</v>
      </c>
      <c r="M354" s="34">
        <f t="shared" si="60"/>
        <v>100</v>
      </c>
      <c r="N354" s="18">
        <f t="shared" si="61"/>
        <v>0</v>
      </c>
    </row>
    <row r="355" spans="1:14" ht="72" hidden="1" outlineLevel="3">
      <c r="A355" s="21" t="s">
        <v>440</v>
      </c>
      <c r="B355" s="22" t="s">
        <v>441</v>
      </c>
      <c r="C355" s="19"/>
      <c r="D355" s="19">
        <v>11410291.199999999</v>
      </c>
      <c r="E355" s="19">
        <v>11410291.199999999</v>
      </c>
      <c r="F355" s="19">
        <v>11410291.199999999</v>
      </c>
      <c r="G355" s="19">
        <f t="shared" si="62"/>
        <v>2.2091434789791635</v>
      </c>
      <c r="H355" s="19">
        <f t="shared" si="63"/>
        <v>13.467401399764722</v>
      </c>
      <c r="I355" s="34" t="e">
        <f t="shared" si="56"/>
        <v>#DIV/0!</v>
      </c>
      <c r="J355" s="18">
        <f t="shared" si="57"/>
        <v>11410291.199999999</v>
      </c>
      <c r="K355" s="34">
        <f t="shared" si="58"/>
        <v>100</v>
      </c>
      <c r="L355" s="18">
        <f t="shared" si="59"/>
        <v>0</v>
      </c>
      <c r="M355" s="34">
        <f t="shared" si="60"/>
        <v>100</v>
      </c>
      <c r="N355" s="18">
        <f t="shared" si="61"/>
        <v>0</v>
      </c>
    </row>
    <row r="356" spans="1:14" ht="72" hidden="1" outlineLevel="4">
      <c r="A356" s="21" t="s">
        <v>442</v>
      </c>
      <c r="B356" s="22" t="s">
        <v>443</v>
      </c>
      <c r="C356" s="19"/>
      <c r="D356" s="19">
        <v>11410291.199999999</v>
      </c>
      <c r="E356" s="19">
        <v>11410291.199999999</v>
      </c>
      <c r="F356" s="19">
        <v>11410291.199999999</v>
      </c>
      <c r="G356" s="19">
        <f t="shared" si="62"/>
        <v>2.2091434789791635</v>
      </c>
      <c r="H356" s="19">
        <f t="shared" si="63"/>
        <v>13.467401399764722</v>
      </c>
      <c r="I356" s="34" t="e">
        <f t="shared" si="56"/>
        <v>#DIV/0!</v>
      </c>
      <c r="J356" s="18">
        <f t="shared" si="57"/>
        <v>11410291.199999999</v>
      </c>
      <c r="K356" s="34">
        <f t="shared" si="58"/>
        <v>100</v>
      </c>
      <c r="L356" s="18">
        <f t="shared" si="59"/>
        <v>0</v>
      </c>
      <c r="M356" s="34">
        <f t="shared" si="60"/>
        <v>100</v>
      </c>
      <c r="N356" s="18">
        <f t="shared" si="61"/>
        <v>0</v>
      </c>
    </row>
    <row r="357" spans="1:14" ht="72" hidden="1" outlineLevel="7">
      <c r="A357" s="1" t="s">
        <v>442</v>
      </c>
      <c r="B357" s="4" t="s">
        <v>443</v>
      </c>
      <c r="C357" s="3"/>
      <c r="D357" s="3">
        <v>11410291.199999999</v>
      </c>
      <c r="E357" s="3">
        <v>11410291.199999999</v>
      </c>
      <c r="F357" s="3">
        <v>11410291.199999999</v>
      </c>
      <c r="G357" s="19">
        <f t="shared" si="62"/>
        <v>2.2091434789791635</v>
      </c>
      <c r="H357" s="19">
        <f t="shared" si="63"/>
        <v>13.467401399764722</v>
      </c>
      <c r="I357" s="34" t="e">
        <f t="shared" si="56"/>
        <v>#DIV/0!</v>
      </c>
      <c r="J357" s="18">
        <f t="shared" si="57"/>
        <v>11410291.199999999</v>
      </c>
      <c r="K357" s="34">
        <f t="shared" si="58"/>
        <v>100</v>
      </c>
      <c r="L357" s="18">
        <f t="shared" si="59"/>
        <v>0</v>
      </c>
      <c r="M357" s="34">
        <f t="shared" si="60"/>
        <v>100</v>
      </c>
      <c r="N357" s="18">
        <f t="shared" si="61"/>
        <v>0</v>
      </c>
    </row>
    <row r="358" spans="1:14" ht="48" hidden="1" outlineLevel="3">
      <c r="A358" s="21" t="s">
        <v>444</v>
      </c>
      <c r="B358" s="22" t="s">
        <v>445</v>
      </c>
      <c r="C358" s="19"/>
      <c r="D358" s="19">
        <v>484700</v>
      </c>
      <c r="E358" s="19">
        <v>484700</v>
      </c>
      <c r="F358" s="19">
        <v>484700</v>
      </c>
      <c r="G358" s="19">
        <f t="shared" si="62"/>
        <v>9.3842639551670756E-2</v>
      </c>
      <c r="H358" s="19">
        <f t="shared" si="63"/>
        <v>0.57208438803612327</v>
      </c>
      <c r="I358" s="34" t="e">
        <f t="shared" si="56"/>
        <v>#DIV/0!</v>
      </c>
      <c r="J358" s="18">
        <f t="shared" si="57"/>
        <v>484700</v>
      </c>
      <c r="K358" s="34">
        <f t="shared" si="58"/>
        <v>100</v>
      </c>
      <c r="L358" s="18">
        <f t="shared" si="59"/>
        <v>0</v>
      </c>
      <c r="M358" s="34">
        <f t="shared" si="60"/>
        <v>100</v>
      </c>
      <c r="N358" s="18">
        <f t="shared" si="61"/>
        <v>0</v>
      </c>
    </row>
    <row r="359" spans="1:14" ht="48" hidden="1" outlineLevel="4">
      <c r="A359" s="21" t="s">
        <v>446</v>
      </c>
      <c r="B359" s="22" t="s">
        <v>447</v>
      </c>
      <c r="C359" s="19"/>
      <c r="D359" s="19">
        <v>484700</v>
      </c>
      <c r="E359" s="19">
        <v>484700</v>
      </c>
      <c r="F359" s="19">
        <v>484700</v>
      </c>
      <c r="G359" s="19">
        <f t="shared" si="62"/>
        <v>9.3842639551670756E-2</v>
      </c>
      <c r="H359" s="19">
        <f t="shared" si="63"/>
        <v>0.57208438803612327</v>
      </c>
      <c r="I359" s="34" t="e">
        <f t="shared" si="56"/>
        <v>#DIV/0!</v>
      </c>
      <c r="J359" s="18">
        <f t="shared" si="57"/>
        <v>484700</v>
      </c>
      <c r="K359" s="34">
        <f t="shared" si="58"/>
        <v>100</v>
      </c>
      <c r="L359" s="18">
        <f t="shared" si="59"/>
        <v>0</v>
      </c>
      <c r="M359" s="34">
        <f t="shared" si="60"/>
        <v>100</v>
      </c>
      <c r="N359" s="18">
        <f t="shared" si="61"/>
        <v>0</v>
      </c>
    </row>
    <row r="360" spans="1:14" ht="48" hidden="1" outlineLevel="7">
      <c r="A360" s="1" t="s">
        <v>446</v>
      </c>
      <c r="B360" s="4" t="s">
        <v>447</v>
      </c>
      <c r="C360" s="3"/>
      <c r="D360" s="3">
        <v>484700</v>
      </c>
      <c r="E360" s="3">
        <v>484700</v>
      </c>
      <c r="F360" s="3">
        <v>484700</v>
      </c>
      <c r="G360" s="19">
        <f t="shared" si="62"/>
        <v>9.3842639551670756E-2</v>
      </c>
      <c r="H360" s="19">
        <f t="shared" si="63"/>
        <v>0.57208438803612327</v>
      </c>
      <c r="I360" s="34" t="e">
        <f t="shared" si="56"/>
        <v>#DIV/0!</v>
      </c>
      <c r="J360" s="18">
        <f t="shared" si="57"/>
        <v>484700</v>
      </c>
      <c r="K360" s="34">
        <f t="shared" si="58"/>
        <v>100</v>
      </c>
      <c r="L360" s="18">
        <f t="shared" si="59"/>
        <v>0</v>
      </c>
      <c r="M360" s="34">
        <f t="shared" si="60"/>
        <v>100</v>
      </c>
      <c r="N360" s="18">
        <f t="shared" si="61"/>
        <v>0</v>
      </c>
    </row>
    <row r="361" spans="1:14" ht="72" hidden="1" outlineLevel="3">
      <c r="A361" s="21" t="s">
        <v>448</v>
      </c>
      <c r="B361" s="22" t="s">
        <v>449</v>
      </c>
      <c r="C361" s="19"/>
      <c r="D361" s="19">
        <v>4900</v>
      </c>
      <c r="E361" s="19">
        <v>4900</v>
      </c>
      <c r="F361" s="19">
        <v>4900</v>
      </c>
      <c r="G361" s="19">
        <f t="shared" si="62"/>
        <v>9.4868771158074412E-4</v>
      </c>
      <c r="H361" s="19">
        <f t="shared" si="63"/>
        <v>5.78339901253766E-3</v>
      </c>
      <c r="I361" s="34" t="e">
        <f t="shared" si="56"/>
        <v>#DIV/0!</v>
      </c>
      <c r="J361" s="18">
        <f t="shared" si="57"/>
        <v>4900</v>
      </c>
      <c r="K361" s="34">
        <f t="shared" si="58"/>
        <v>100</v>
      </c>
      <c r="L361" s="18">
        <f t="shared" si="59"/>
        <v>0</v>
      </c>
      <c r="M361" s="34">
        <f t="shared" si="60"/>
        <v>100</v>
      </c>
      <c r="N361" s="18">
        <f t="shared" si="61"/>
        <v>0</v>
      </c>
    </row>
    <row r="362" spans="1:14" ht="72" hidden="1" outlineLevel="4">
      <c r="A362" s="21" t="s">
        <v>450</v>
      </c>
      <c r="B362" s="22" t="s">
        <v>451</v>
      </c>
      <c r="C362" s="19"/>
      <c r="D362" s="19">
        <v>4900</v>
      </c>
      <c r="E362" s="19">
        <v>4900</v>
      </c>
      <c r="F362" s="19">
        <v>4900</v>
      </c>
      <c r="G362" s="19">
        <f t="shared" si="62"/>
        <v>9.4868771158074412E-4</v>
      </c>
      <c r="H362" s="19">
        <f t="shared" si="63"/>
        <v>5.78339901253766E-3</v>
      </c>
      <c r="I362" s="34" t="e">
        <f t="shared" si="56"/>
        <v>#DIV/0!</v>
      </c>
      <c r="J362" s="18">
        <f t="shared" si="57"/>
        <v>4900</v>
      </c>
      <c r="K362" s="34">
        <f t="shared" si="58"/>
        <v>100</v>
      </c>
      <c r="L362" s="18">
        <f t="shared" si="59"/>
        <v>0</v>
      </c>
      <c r="M362" s="34">
        <f t="shared" si="60"/>
        <v>100</v>
      </c>
      <c r="N362" s="18">
        <f t="shared" si="61"/>
        <v>0</v>
      </c>
    </row>
    <row r="363" spans="1:14" ht="72" hidden="1" outlineLevel="7">
      <c r="A363" s="1" t="s">
        <v>450</v>
      </c>
      <c r="B363" s="4" t="s">
        <v>451</v>
      </c>
      <c r="C363" s="3"/>
      <c r="D363" s="3">
        <v>4900</v>
      </c>
      <c r="E363" s="3">
        <v>4900</v>
      </c>
      <c r="F363" s="3">
        <v>4900</v>
      </c>
      <c r="G363" s="19">
        <f t="shared" si="62"/>
        <v>9.4868771158074412E-4</v>
      </c>
      <c r="H363" s="19">
        <f t="shared" si="63"/>
        <v>5.78339901253766E-3</v>
      </c>
      <c r="I363" s="34" t="e">
        <f t="shared" si="56"/>
        <v>#DIV/0!</v>
      </c>
      <c r="J363" s="18">
        <f t="shared" si="57"/>
        <v>4900</v>
      </c>
      <c r="K363" s="34">
        <f t="shared" si="58"/>
        <v>100</v>
      </c>
      <c r="L363" s="18">
        <f t="shared" si="59"/>
        <v>0</v>
      </c>
      <c r="M363" s="34">
        <f t="shared" si="60"/>
        <v>100</v>
      </c>
      <c r="N363" s="18">
        <f t="shared" si="61"/>
        <v>0</v>
      </c>
    </row>
    <row r="364" spans="1:14" ht="132" hidden="1" outlineLevel="3">
      <c r="A364" s="21" t="s">
        <v>452</v>
      </c>
      <c r="B364" s="23" t="s">
        <v>453</v>
      </c>
      <c r="C364" s="19"/>
      <c r="D364" s="19">
        <v>0</v>
      </c>
      <c r="E364" s="19">
        <v>1592244</v>
      </c>
      <c r="F364" s="19">
        <v>1592244</v>
      </c>
      <c r="G364" s="19">
        <f t="shared" si="62"/>
        <v>0.30827394217105514</v>
      </c>
      <c r="H364" s="19">
        <f t="shared" si="63"/>
        <v>1.8793025259834721</v>
      </c>
      <c r="I364" s="34" t="e">
        <f t="shared" si="56"/>
        <v>#DIV/0!</v>
      </c>
      <c r="J364" s="18">
        <f t="shared" si="57"/>
        <v>1592244</v>
      </c>
      <c r="K364" s="34" t="e">
        <f t="shared" si="58"/>
        <v>#DIV/0!</v>
      </c>
      <c r="L364" s="18">
        <f t="shared" si="59"/>
        <v>1592244</v>
      </c>
      <c r="M364" s="34">
        <f t="shared" si="60"/>
        <v>100</v>
      </c>
      <c r="N364" s="18">
        <f t="shared" si="61"/>
        <v>0</v>
      </c>
    </row>
    <row r="365" spans="1:14" ht="132" hidden="1" outlineLevel="4">
      <c r="A365" s="21" t="s">
        <v>454</v>
      </c>
      <c r="B365" s="23" t="s">
        <v>455</v>
      </c>
      <c r="C365" s="19"/>
      <c r="D365" s="19">
        <v>0</v>
      </c>
      <c r="E365" s="19">
        <v>1592244</v>
      </c>
      <c r="F365" s="19">
        <v>1592244</v>
      </c>
      <c r="G365" s="19">
        <f t="shared" si="62"/>
        <v>0.30827394217105514</v>
      </c>
      <c r="H365" s="19">
        <f t="shared" si="63"/>
        <v>1.8793025259834721</v>
      </c>
      <c r="I365" s="34" t="e">
        <f t="shared" si="56"/>
        <v>#DIV/0!</v>
      </c>
      <c r="J365" s="18">
        <f t="shared" si="57"/>
        <v>1592244</v>
      </c>
      <c r="K365" s="34" t="e">
        <f t="shared" si="58"/>
        <v>#DIV/0!</v>
      </c>
      <c r="L365" s="18">
        <f t="shared" si="59"/>
        <v>1592244</v>
      </c>
      <c r="M365" s="34">
        <f t="shared" si="60"/>
        <v>100</v>
      </c>
      <c r="N365" s="18">
        <f t="shared" si="61"/>
        <v>0</v>
      </c>
    </row>
    <row r="366" spans="1:14" ht="132" hidden="1" outlineLevel="7">
      <c r="A366" s="1" t="s">
        <v>454</v>
      </c>
      <c r="B366" s="2" t="s">
        <v>455</v>
      </c>
      <c r="C366" s="3"/>
      <c r="D366" s="3">
        <v>0</v>
      </c>
      <c r="E366" s="3">
        <v>1592244</v>
      </c>
      <c r="F366" s="3">
        <v>1592244</v>
      </c>
      <c r="G366" s="19">
        <f t="shared" si="62"/>
        <v>0.30827394217105514</v>
      </c>
      <c r="H366" s="19">
        <f t="shared" si="63"/>
        <v>1.8793025259834721</v>
      </c>
      <c r="I366" s="34" t="e">
        <f t="shared" si="56"/>
        <v>#DIV/0!</v>
      </c>
      <c r="J366" s="18">
        <f t="shared" si="57"/>
        <v>1592244</v>
      </c>
      <c r="K366" s="34" t="e">
        <f t="shared" si="58"/>
        <v>#DIV/0!</v>
      </c>
      <c r="L366" s="18">
        <f t="shared" si="59"/>
        <v>1592244</v>
      </c>
      <c r="M366" s="34">
        <f t="shared" si="60"/>
        <v>100</v>
      </c>
      <c r="N366" s="18">
        <f t="shared" si="61"/>
        <v>0</v>
      </c>
    </row>
    <row r="367" spans="1:14" ht="36" hidden="1" outlineLevel="3">
      <c r="A367" s="21" t="s">
        <v>456</v>
      </c>
      <c r="B367" s="22" t="s">
        <v>457</v>
      </c>
      <c r="C367" s="19"/>
      <c r="D367" s="19">
        <v>0</v>
      </c>
      <c r="E367" s="19">
        <v>355435.7</v>
      </c>
      <c r="F367" s="19">
        <v>295145.21999999997</v>
      </c>
      <c r="G367" s="19">
        <f t="shared" si="62"/>
        <v>5.7142988437917396E-2</v>
      </c>
      <c r="H367" s="19">
        <f t="shared" si="63"/>
        <v>0.34835562732718578</v>
      </c>
      <c r="I367" s="34" t="e">
        <f t="shared" si="56"/>
        <v>#DIV/0!</v>
      </c>
      <c r="J367" s="18">
        <f t="shared" si="57"/>
        <v>295145.21999999997</v>
      </c>
      <c r="K367" s="34" t="e">
        <f t="shared" si="58"/>
        <v>#DIV/0!</v>
      </c>
      <c r="L367" s="18">
        <f t="shared" si="59"/>
        <v>295145.21999999997</v>
      </c>
      <c r="M367" s="34">
        <f t="shared" si="60"/>
        <v>83.037584575775583</v>
      </c>
      <c r="N367" s="18">
        <f t="shared" si="61"/>
        <v>-60290.48000000004</v>
      </c>
    </row>
    <row r="368" spans="1:14" ht="36" hidden="1" outlineLevel="4">
      <c r="A368" s="21" t="s">
        <v>458</v>
      </c>
      <c r="B368" s="22" t="s">
        <v>459</v>
      </c>
      <c r="C368" s="19"/>
      <c r="D368" s="19">
        <v>0</v>
      </c>
      <c r="E368" s="19">
        <v>355435.7</v>
      </c>
      <c r="F368" s="19">
        <v>295145.21999999997</v>
      </c>
      <c r="G368" s="19">
        <f t="shared" si="62"/>
        <v>5.7142988437917396E-2</v>
      </c>
      <c r="H368" s="19">
        <f t="shared" si="63"/>
        <v>0.34835562732718578</v>
      </c>
      <c r="I368" s="34" t="e">
        <f t="shared" si="56"/>
        <v>#DIV/0!</v>
      </c>
      <c r="J368" s="18">
        <f t="shared" si="57"/>
        <v>295145.21999999997</v>
      </c>
      <c r="K368" s="34" t="e">
        <f t="shared" si="58"/>
        <v>#DIV/0!</v>
      </c>
      <c r="L368" s="18">
        <f t="shared" si="59"/>
        <v>295145.21999999997</v>
      </c>
      <c r="M368" s="34">
        <f t="shared" si="60"/>
        <v>83.037584575775583</v>
      </c>
      <c r="N368" s="18">
        <f t="shared" si="61"/>
        <v>-60290.48000000004</v>
      </c>
    </row>
    <row r="369" spans="1:14" ht="36" hidden="1" outlineLevel="7">
      <c r="A369" s="1" t="s">
        <v>458</v>
      </c>
      <c r="B369" s="4" t="s">
        <v>459</v>
      </c>
      <c r="C369" s="3"/>
      <c r="D369" s="3">
        <v>0</v>
      </c>
      <c r="E369" s="3">
        <v>355435.7</v>
      </c>
      <c r="F369" s="3">
        <v>295145.21999999997</v>
      </c>
      <c r="G369" s="19">
        <f t="shared" si="62"/>
        <v>5.7142988437917396E-2</v>
      </c>
      <c r="H369" s="19">
        <f t="shared" si="63"/>
        <v>0.34835562732718578</v>
      </c>
      <c r="I369" s="34" t="e">
        <f t="shared" si="56"/>
        <v>#DIV/0!</v>
      </c>
      <c r="J369" s="18">
        <f t="shared" si="57"/>
        <v>295145.21999999997</v>
      </c>
      <c r="K369" s="34" t="e">
        <f t="shared" si="58"/>
        <v>#DIV/0!</v>
      </c>
      <c r="L369" s="18">
        <f t="shared" si="59"/>
        <v>295145.21999999997</v>
      </c>
      <c r="M369" s="34">
        <f t="shared" si="60"/>
        <v>83.037584575775583</v>
      </c>
      <c r="N369" s="18">
        <f t="shared" si="61"/>
        <v>-60290.48000000004</v>
      </c>
    </row>
    <row r="370" spans="1:14" ht="36" hidden="1" outlineLevel="3">
      <c r="A370" s="21" t="s">
        <v>460</v>
      </c>
      <c r="B370" s="22" t="s">
        <v>461</v>
      </c>
      <c r="C370" s="19"/>
      <c r="D370" s="19">
        <v>1238600</v>
      </c>
      <c r="E370" s="19">
        <v>1238600</v>
      </c>
      <c r="F370" s="19">
        <v>1238600</v>
      </c>
      <c r="G370" s="19">
        <f t="shared" si="62"/>
        <v>0.23980502031916523</v>
      </c>
      <c r="H370" s="19">
        <f t="shared" si="63"/>
        <v>1.4619016361079888</v>
      </c>
      <c r="I370" s="34" t="e">
        <f t="shared" si="56"/>
        <v>#DIV/0!</v>
      </c>
      <c r="J370" s="18">
        <f t="shared" si="57"/>
        <v>1238600</v>
      </c>
      <c r="K370" s="34">
        <f t="shared" si="58"/>
        <v>100</v>
      </c>
      <c r="L370" s="18">
        <f t="shared" si="59"/>
        <v>0</v>
      </c>
      <c r="M370" s="34">
        <f t="shared" si="60"/>
        <v>100</v>
      </c>
      <c r="N370" s="18">
        <f t="shared" si="61"/>
        <v>0</v>
      </c>
    </row>
    <row r="371" spans="1:14" ht="48" hidden="1" outlineLevel="4">
      <c r="A371" s="21" t="s">
        <v>462</v>
      </c>
      <c r="B371" s="22" t="s">
        <v>463</v>
      </c>
      <c r="C371" s="19"/>
      <c r="D371" s="19">
        <v>1238600</v>
      </c>
      <c r="E371" s="19">
        <v>1238600</v>
      </c>
      <c r="F371" s="19">
        <v>1238600</v>
      </c>
      <c r="G371" s="19">
        <f t="shared" si="62"/>
        <v>0.23980502031916523</v>
      </c>
      <c r="H371" s="19">
        <f t="shared" si="63"/>
        <v>1.4619016361079888</v>
      </c>
      <c r="I371" s="34" t="e">
        <f t="shared" si="56"/>
        <v>#DIV/0!</v>
      </c>
      <c r="J371" s="18">
        <f t="shared" si="57"/>
        <v>1238600</v>
      </c>
      <c r="K371" s="34">
        <f t="shared" si="58"/>
        <v>100</v>
      </c>
      <c r="L371" s="18">
        <f t="shared" si="59"/>
        <v>0</v>
      </c>
      <c r="M371" s="34">
        <f t="shared" si="60"/>
        <v>100</v>
      </c>
      <c r="N371" s="18">
        <f t="shared" si="61"/>
        <v>0</v>
      </c>
    </row>
    <row r="372" spans="1:14" ht="48" hidden="1" outlineLevel="7">
      <c r="A372" s="1" t="s">
        <v>462</v>
      </c>
      <c r="B372" s="4" t="s">
        <v>463</v>
      </c>
      <c r="C372" s="3"/>
      <c r="D372" s="3">
        <v>1238600</v>
      </c>
      <c r="E372" s="3">
        <v>1238600</v>
      </c>
      <c r="F372" s="3">
        <v>1238600</v>
      </c>
      <c r="G372" s="19">
        <f t="shared" si="62"/>
        <v>0.23980502031916523</v>
      </c>
      <c r="H372" s="19">
        <f t="shared" si="63"/>
        <v>1.4619016361079888</v>
      </c>
      <c r="I372" s="34" t="e">
        <f t="shared" si="56"/>
        <v>#DIV/0!</v>
      </c>
      <c r="J372" s="18">
        <f t="shared" si="57"/>
        <v>1238600</v>
      </c>
      <c r="K372" s="34">
        <f t="shared" si="58"/>
        <v>100</v>
      </c>
      <c r="L372" s="18">
        <f t="shared" si="59"/>
        <v>0</v>
      </c>
      <c r="M372" s="34">
        <f t="shared" si="60"/>
        <v>100</v>
      </c>
      <c r="N372" s="18">
        <f t="shared" si="61"/>
        <v>0</v>
      </c>
    </row>
    <row r="373" spans="1:14" ht="24" hidden="1" outlineLevel="3">
      <c r="A373" s="21" t="s">
        <v>464</v>
      </c>
      <c r="B373" s="22" t="s">
        <v>465</v>
      </c>
      <c r="C373" s="19"/>
      <c r="D373" s="19">
        <v>118276.26</v>
      </c>
      <c r="E373" s="19">
        <v>134476.26</v>
      </c>
      <c r="F373" s="19">
        <v>134476.26</v>
      </c>
      <c r="G373" s="19">
        <f t="shared" si="62"/>
        <v>2.6035913339048405E-2</v>
      </c>
      <c r="H373" s="19">
        <f t="shared" si="63"/>
        <v>0.15872038148852199</v>
      </c>
      <c r="I373" s="34" t="e">
        <f t="shared" si="56"/>
        <v>#DIV/0!</v>
      </c>
      <c r="J373" s="18">
        <f t="shared" si="57"/>
        <v>134476.26</v>
      </c>
      <c r="K373" s="34">
        <f t="shared" si="58"/>
        <v>113.69674692114886</v>
      </c>
      <c r="L373" s="18">
        <f t="shared" si="59"/>
        <v>16200.000000000015</v>
      </c>
      <c r="M373" s="34">
        <f t="shared" si="60"/>
        <v>100</v>
      </c>
      <c r="N373" s="18">
        <f t="shared" si="61"/>
        <v>0</v>
      </c>
    </row>
    <row r="374" spans="1:14" ht="24" hidden="1" outlineLevel="4">
      <c r="A374" s="21" t="s">
        <v>466</v>
      </c>
      <c r="B374" s="22" t="s">
        <v>467</v>
      </c>
      <c r="C374" s="19"/>
      <c r="D374" s="19">
        <v>118276.26</v>
      </c>
      <c r="E374" s="19">
        <v>134476.26</v>
      </c>
      <c r="F374" s="19">
        <v>134476.26</v>
      </c>
      <c r="G374" s="19">
        <f t="shared" si="62"/>
        <v>2.6035913339048405E-2</v>
      </c>
      <c r="H374" s="19">
        <f t="shared" si="63"/>
        <v>0.15872038148852199</v>
      </c>
      <c r="I374" s="34" t="e">
        <f t="shared" si="56"/>
        <v>#DIV/0!</v>
      </c>
      <c r="J374" s="18">
        <f t="shared" si="57"/>
        <v>134476.26</v>
      </c>
      <c r="K374" s="34">
        <f t="shared" si="58"/>
        <v>113.69674692114886</v>
      </c>
      <c r="L374" s="18">
        <f t="shared" si="59"/>
        <v>16200.000000000015</v>
      </c>
      <c r="M374" s="34">
        <f t="shared" si="60"/>
        <v>100</v>
      </c>
      <c r="N374" s="18">
        <f t="shared" si="61"/>
        <v>0</v>
      </c>
    </row>
    <row r="375" spans="1:14" ht="24" hidden="1" outlineLevel="7">
      <c r="A375" s="1" t="s">
        <v>466</v>
      </c>
      <c r="B375" s="4" t="s">
        <v>467</v>
      </c>
      <c r="C375" s="3"/>
      <c r="D375" s="3">
        <v>118276.26</v>
      </c>
      <c r="E375" s="3">
        <v>134476.26</v>
      </c>
      <c r="F375" s="3">
        <v>134476.26</v>
      </c>
      <c r="G375" s="19">
        <f t="shared" si="62"/>
        <v>2.6035913339048405E-2</v>
      </c>
      <c r="H375" s="19">
        <f t="shared" si="63"/>
        <v>0.15872038148852199</v>
      </c>
      <c r="I375" s="34" t="e">
        <f t="shared" si="56"/>
        <v>#DIV/0!</v>
      </c>
      <c r="J375" s="18">
        <f t="shared" si="57"/>
        <v>134476.26</v>
      </c>
      <c r="K375" s="34">
        <f t="shared" si="58"/>
        <v>113.69674692114886</v>
      </c>
      <c r="L375" s="18">
        <f t="shared" si="59"/>
        <v>16200.000000000015</v>
      </c>
      <c r="M375" s="34">
        <f t="shared" si="60"/>
        <v>100</v>
      </c>
      <c r="N375" s="18">
        <f t="shared" si="61"/>
        <v>0</v>
      </c>
    </row>
    <row r="376" spans="1:14" ht="24" outlineLevel="2" collapsed="1">
      <c r="A376" s="21" t="s">
        <v>468</v>
      </c>
      <c r="B376" s="22" t="s">
        <v>469</v>
      </c>
      <c r="C376" s="19">
        <v>25769495.449999999</v>
      </c>
      <c r="D376" s="19">
        <v>34815967.049999997</v>
      </c>
      <c r="E376" s="19">
        <v>39445289.380000003</v>
      </c>
      <c r="F376" s="19">
        <v>28804526.989999998</v>
      </c>
      <c r="G376" s="19">
        <f t="shared" si="62"/>
        <v>5.5768368965936483</v>
      </c>
      <c r="H376" s="19">
        <f t="shared" si="63"/>
        <v>33.997565908281707</v>
      </c>
      <c r="I376" s="34">
        <f t="shared" si="56"/>
        <v>111.77761336417629</v>
      </c>
      <c r="J376" s="18">
        <f t="shared" si="57"/>
        <v>3035031.5399999991</v>
      </c>
      <c r="K376" s="34">
        <f t="shared" si="58"/>
        <v>82.733669148506394</v>
      </c>
      <c r="L376" s="18">
        <f t="shared" si="59"/>
        <v>-6011440.0599999987</v>
      </c>
      <c r="M376" s="34">
        <f t="shared" si="60"/>
        <v>73.023997143255329</v>
      </c>
      <c r="N376" s="18">
        <f t="shared" si="61"/>
        <v>-10640762.390000004</v>
      </c>
    </row>
    <row r="377" spans="1:14" ht="84" hidden="1" outlineLevel="3">
      <c r="A377" s="21" t="s">
        <v>470</v>
      </c>
      <c r="B377" s="22" t="s">
        <v>471</v>
      </c>
      <c r="C377" s="19"/>
      <c r="D377" s="19">
        <v>8624400</v>
      </c>
      <c r="E377" s="19">
        <v>8804100</v>
      </c>
      <c r="F377" s="19">
        <v>8804100</v>
      </c>
      <c r="G377" s="19">
        <f t="shared" si="62"/>
        <v>1.7045594860261284</v>
      </c>
      <c r="H377" s="19">
        <f t="shared" si="63"/>
        <v>10.391351682914859</v>
      </c>
      <c r="I377" s="34" t="e">
        <f t="shared" si="56"/>
        <v>#DIV/0!</v>
      </c>
      <c r="J377" s="18">
        <f t="shared" si="57"/>
        <v>8804100</v>
      </c>
      <c r="K377" s="34">
        <f t="shared" si="58"/>
        <v>102.08362320857103</v>
      </c>
      <c r="L377" s="18">
        <f t="shared" si="59"/>
        <v>179700</v>
      </c>
      <c r="M377" s="34">
        <f t="shared" si="60"/>
        <v>100</v>
      </c>
      <c r="N377" s="18">
        <f t="shared" si="61"/>
        <v>0</v>
      </c>
    </row>
    <row r="378" spans="1:14" ht="96" hidden="1" outlineLevel="4">
      <c r="A378" s="21" t="s">
        <v>472</v>
      </c>
      <c r="B378" s="22" t="s">
        <v>473</v>
      </c>
      <c r="C378" s="19"/>
      <c r="D378" s="19">
        <v>8624400</v>
      </c>
      <c r="E378" s="19">
        <v>8804100</v>
      </c>
      <c r="F378" s="19">
        <v>8804100</v>
      </c>
      <c r="G378" s="19">
        <f t="shared" si="62"/>
        <v>1.7045594860261284</v>
      </c>
      <c r="H378" s="19">
        <f t="shared" si="63"/>
        <v>10.391351682914859</v>
      </c>
      <c r="I378" s="34" t="e">
        <f t="shared" si="56"/>
        <v>#DIV/0!</v>
      </c>
      <c r="J378" s="18">
        <f t="shared" si="57"/>
        <v>8804100</v>
      </c>
      <c r="K378" s="34">
        <f t="shared" si="58"/>
        <v>102.08362320857103</v>
      </c>
      <c r="L378" s="18">
        <f t="shared" si="59"/>
        <v>179700</v>
      </c>
      <c r="M378" s="34">
        <f t="shared" si="60"/>
        <v>100</v>
      </c>
      <c r="N378" s="18">
        <f t="shared" si="61"/>
        <v>0</v>
      </c>
    </row>
    <row r="379" spans="1:14" ht="96" hidden="1" outlineLevel="7">
      <c r="A379" s="1" t="s">
        <v>472</v>
      </c>
      <c r="B379" s="4" t="s">
        <v>473</v>
      </c>
      <c r="C379" s="3"/>
      <c r="D379" s="3">
        <v>8624400</v>
      </c>
      <c r="E379" s="3">
        <v>8804100</v>
      </c>
      <c r="F379" s="3">
        <v>8804100</v>
      </c>
      <c r="G379" s="19">
        <f t="shared" si="62"/>
        <v>1.7045594860261284</v>
      </c>
      <c r="H379" s="19">
        <f t="shared" si="63"/>
        <v>10.391351682914859</v>
      </c>
      <c r="I379" s="34" t="e">
        <f t="shared" si="56"/>
        <v>#DIV/0!</v>
      </c>
      <c r="J379" s="18">
        <f t="shared" si="57"/>
        <v>8804100</v>
      </c>
      <c r="K379" s="34">
        <f t="shared" si="58"/>
        <v>102.08362320857103</v>
      </c>
      <c r="L379" s="18">
        <f t="shared" si="59"/>
        <v>179700</v>
      </c>
      <c r="M379" s="34">
        <f t="shared" si="60"/>
        <v>100</v>
      </c>
      <c r="N379" s="18">
        <f t="shared" si="61"/>
        <v>0</v>
      </c>
    </row>
    <row r="380" spans="1:14" ht="24" hidden="1" outlineLevel="3">
      <c r="A380" s="21" t="s">
        <v>474</v>
      </c>
      <c r="B380" s="22" t="s">
        <v>475</v>
      </c>
      <c r="C380" s="19"/>
      <c r="D380" s="19">
        <v>26191567.050000001</v>
      </c>
      <c r="E380" s="19">
        <v>30641189.379999999</v>
      </c>
      <c r="F380" s="19">
        <v>20000426.989999998</v>
      </c>
      <c r="G380" s="19">
        <f t="shared" si="62"/>
        <v>3.87227741056752</v>
      </c>
      <c r="H380" s="19">
        <f t="shared" si="63"/>
        <v>23.606214225366848</v>
      </c>
      <c r="I380" s="34" t="e">
        <f t="shared" si="56"/>
        <v>#DIV/0!</v>
      </c>
      <c r="J380" s="18">
        <f t="shared" si="57"/>
        <v>20000426.989999998</v>
      </c>
      <c r="K380" s="34">
        <f t="shared" si="58"/>
        <v>76.362086131841423</v>
      </c>
      <c r="L380" s="18">
        <f t="shared" si="59"/>
        <v>-6191140.0600000024</v>
      </c>
      <c r="M380" s="34">
        <f t="shared" si="60"/>
        <v>65.273011246275587</v>
      </c>
      <c r="N380" s="18">
        <f t="shared" si="61"/>
        <v>-10640762.390000001</v>
      </c>
    </row>
    <row r="381" spans="1:14" ht="36" hidden="1" outlineLevel="4">
      <c r="A381" s="21" t="s">
        <v>476</v>
      </c>
      <c r="B381" s="22" t="s">
        <v>477</v>
      </c>
      <c r="C381" s="19"/>
      <c r="D381" s="19">
        <v>26191567.050000001</v>
      </c>
      <c r="E381" s="19">
        <v>30641189.379999999</v>
      </c>
      <c r="F381" s="19">
        <v>20000426.989999998</v>
      </c>
      <c r="G381" s="19">
        <f t="shared" si="62"/>
        <v>3.87227741056752</v>
      </c>
      <c r="H381" s="19">
        <f t="shared" si="63"/>
        <v>23.606214225366848</v>
      </c>
      <c r="I381" s="34" t="e">
        <f t="shared" si="56"/>
        <v>#DIV/0!</v>
      </c>
      <c r="J381" s="18">
        <f t="shared" si="57"/>
        <v>20000426.989999998</v>
      </c>
      <c r="K381" s="34">
        <f t="shared" si="58"/>
        <v>76.362086131841423</v>
      </c>
      <c r="L381" s="18">
        <f t="shared" si="59"/>
        <v>-6191140.0600000024</v>
      </c>
      <c r="M381" s="34">
        <f t="shared" si="60"/>
        <v>65.273011246275587</v>
      </c>
      <c r="N381" s="18">
        <f t="shared" si="61"/>
        <v>-10640762.390000001</v>
      </c>
    </row>
    <row r="382" spans="1:14" ht="36" hidden="1" outlineLevel="7">
      <c r="A382" s="1" t="s">
        <v>476</v>
      </c>
      <c r="B382" s="4" t="s">
        <v>477</v>
      </c>
      <c r="C382" s="3"/>
      <c r="D382" s="3">
        <v>26191567.050000001</v>
      </c>
      <c r="E382" s="3">
        <v>30641189.379999999</v>
      </c>
      <c r="F382" s="3">
        <v>20000426.989999998</v>
      </c>
      <c r="G382" s="19">
        <f t="shared" si="62"/>
        <v>3.87227741056752</v>
      </c>
      <c r="H382" s="19">
        <f t="shared" si="63"/>
        <v>23.606214225366848</v>
      </c>
      <c r="I382" s="34" t="e">
        <f t="shared" si="56"/>
        <v>#DIV/0!</v>
      </c>
      <c r="J382" s="18">
        <f t="shared" si="57"/>
        <v>20000426.989999998</v>
      </c>
      <c r="K382" s="34">
        <f t="shared" si="58"/>
        <v>76.362086131841423</v>
      </c>
      <c r="L382" s="18">
        <f t="shared" si="59"/>
        <v>-6191140.0600000024</v>
      </c>
      <c r="M382" s="34">
        <f t="shared" si="60"/>
        <v>65.273011246275587</v>
      </c>
      <c r="N382" s="18">
        <f t="shared" si="61"/>
        <v>-10640762.390000001</v>
      </c>
    </row>
    <row r="383" spans="1:14" ht="24" outlineLevel="1" collapsed="1">
      <c r="A383" s="21" t="s">
        <v>478</v>
      </c>
      <c r="B383" s="22" t="s">
        <v>479</v>
      </c>
      <c r="C383" s="19">
        <v>492486.83</v>
      </c>
      <c r="D383" s="19">
        <v>0</v>
      </c>
      <c r="E383" s="19">
        <v>70000</v>
      </c>
      <c r="F383" s="19">
        <v>70000</v>
      </c>
      <c r="G383" s="19">
        <f>F383/F$11*100</f>
        <v>1.3552681594010629E-2</v>
      </c>
      <c r="H383" s="19">
        <f t="shared" si="63"/>
        <v>8.2619985893395143E-2</v>
      </c>
      <c r="I383" s="34">
        <f t="shared" si="56"/>
        <v>14.213578056493409</v>
      </c>
      <c r="J383" s="18">
        <f t="shared" si="57"/>
        <v>-422486.83</v>
      </c>
      <c r="K383" s="34">
        <v>0</v>
      </c>
      <c r="L383" s="18">
        <f t="shared" si="59"/>
        <v>70000</v>
      </c>
      <c r="M383" s="34">
        <f t="shared" si="60"/>
        <v>100</v>
      </c>
      <c r="N383" s="18">
        <f t="shared" si="61"/>
        <v>0</v>
      </c>
    </row>
    <row r="384" spans="1:14" ht="24" hidden="1" outlineLevel="2">
      <c r="A384" s="21" t="s">
        <v>480</v>
      </c>
      <c r="B384" s="22" t="s">
        <v>481</v>
      </c>
      <c r="C384" s="19"/>
      <c r="D384" s="19">
        <v>0</v>
      </c>
      <c r="E384" s="19">
        <v>70000</v>
      </c>
      <c r="F384" s="19">
        <v>70000</v>
      </c>
      <c r="G384" s="19">
        <f t="shared" si="62"/>
        <v>1.3552681594010629E-2</v>
      </c>
      <c r="H384" s="19">
        <f t="shared" si="63"/>
        <v>8.2619985893395143E-2</v>
      </c>
      <c r="I384" s="34" t="e">
        <f t="shared" si="56"/>
        <v>#DIV/0!</v>
      </c>
      <c r="J384" s="18">
        <f t="shared" si="57"/>
        <v>70000</v>
      </c>
      <c r="K384" s="34" t="e">
        <f t="shared" si="58"/>
        <v>#DIV/0!</v>
      </c>
      <c r="L384" s="18">
        <f t="shared" si="59"/>
        <v>70000</v>
      </c>
      <c r="M384" s="34">
        <f t="shared" si="60"/>
        <v>100</v>
      </c>
      <c r="N384" s="18">
        <f t="shared" si="61"/>
        <v>0</v>
      </c>
    </row>
    <row r="385" spans="1:14" ht="60" hidden="1" outlineLevel="3">
      <c r="A385" s="21" t="s">
        <v>482</v>
      </c>
      <c r="B385" s="22" t="s">
        <v>483</v>
      </c>
      <c r="C385" s="19"/>
      <c r="D385" s="19">
        <v>0</v>
      </c>
      <c r="E385" s="19">
        <v>15000</v>
      </c>
      <c r="F385" s="19">
        <v>15000</v>
      </c>
      <c r="G385" s="19">
        <f t="shared" si="62"/>
        <v>2.9041460558594206E-3</v>
      </c>
      <c r="H385" s="19">
        <f t="shared" si="63"/>
        <v>1.7704282691441815E-2</v>
      </c>
      <c r="I385" s="34" t="e">
        <f t="shared" si="56"/>
        <v>#DIV/0!</v>
      </c>
      <c r="J385" s="18">
        <f t="shared" si="57"/>
        <v>15000</v>
      </c>
      <c r="K385" s="34" t="e">
        <f t="shared" si="58"/>
        <v>#DIV/0!</v>
      </c>
      <c r="L385" s="18">
        <f t="shared" si="59"/>
        <v>15000</v>
      </c>
      <c r="M385" s="34">
        <f t="shared" si="60"/>
        <v>100</v>
      </c>
      <c r="N385" s="18">
        <f t="shared" si="61"/>
        <v>0</v>
      </c>
    </row>
    <row r="386" spans="1:14" ht="60" hidden="1" outlineLevel="7">
      <c r="A386" s="1" t="s">
        <v>482</v>
      </c>
      <c r="B386" s="4" t="s">
        <v>483</v>
      </c>
      <c r="C386" s="3"/>
      <c r="D386" s="3">
        <v>0</v>
      </c>
      <c r="E386" s="3">
        <v>15000</v>
      </c>
      <c r="F386" s="3">
        <v>15000</v>
      </c>
      <c r="G386" s="19">
        <f t="shared" si="62"/>
        <v>2.9041460558594206E-3</v>
      </c>
      <c r="H386" s="19">
        <f t="shared" si="63"/>
        <v>1.7704282691441815E-2</v>
      </c>
      <c r="I386" s="34" t="e">
        <f t="shared" si="56"/>
        <v>#DIV/0!</v>
      </c>
      <c r="J386" s="18">
        <f t="shared" si="57"/>
        <v>15000</v>
      </c>
      <c r="K386" s="34" t="e">
        <f t="shared" si="58"/>
        <v>#DIV/0!</v>
      </c>
      <c r="L386" s="18">
        <f t="shared" si="59"/>
        <v>15000</v>
      </c>
      <c r="M386" s="34">
        <f t="shared" si="60"/>
        <v>100</v>
      </c>
      <c r="N386" s="18">
        <f t="shared" si="61"/>
        <v>0</v>
      </c>
    </row>
    <row r="387" spans="1:14" ht="24" hidden="1" outlineLevel="3">
      <c r="A387" s="21" t="s">
        <v>484</v>
      </c>
      <c r="B387" s="22" t="s">
        <v>481</v>
      </c>
      <c r="C387" s="19"/>
      <c r="D387" s="19">
        <v>0</v>
      </c>
      <c r="E387" s="19">
        <v>55000</v>
      </c>
      <c r="F387" s="19">
        <v>55000</v>
      </c>
      <c r="G387" s="19">
        <f t="shared" si="62"/>
        <v>1.064853553815121E-2</v>
      </c>
      <c r="H387" s="19">
        <f t="shared" si="63"/>
        <v>6.4915703201953334E-2</v>
      </c>
      <c r="I387" s="34" t="e">
        <f t="shared" si="56"/>
        <v>#DIV/0!</v>
      </c>
      <c r="J387" s="18">
        <f t="shared" si="57"/>
        <v>55000</v>
      </c>
      <c r="K387" s="34" t="e">
        <f t="shared" si="58"/>
        <v>#DIV/0!</v>
      </c>
      <c r="L387" s="18">
        <f t="shared" si="59"/>
        <v>55000</v>
      </c>
      <c r="M387" s="34">
        <f t="shared" si="60"/>
        <v>100</v>
      </c>
      <c r="N387" s="18">
        <f t="shared" si="61"/>
        <v>0</v>
      </c>
    </row>
    <row r="388" spans="1:14" ht="24" hidden="1" outlineLevel="7">
      <c r="A388" s="1" t="s">
        <v>484</v>
      </c>
      <c r="B388" s="4" t="s">
        <v>481</v>
      </c>
      <c r="C388" s="3"/>
      <c r="D388" s="3">
        <v>0</v>
      </c>
      <c r="E388" s="3">
        <v>55000</v>
      </c>
      <c r="F388" s="3">
        <v>55000</v>
      </c>
      <c r="G388" s="19">
        <f t="shared" si="62"/>
        <v>1.064853553815121E-2</v>
      </c>
      <c r="H388" s="19">
        <f t="shared" si="63"/>
        <v>6.4915703201953334E-2</v>
      </c>
      <c r="I388" s="34" t="e">
        <f t="shared" si="56"/>
        <v>#DIV/0!</v>
      </c>
      <c r="J388" s="18">
        <f t="shared" si="57"/>
        <v>55000</v>
      </c>
      <c r="K388" s="34" t="e">
        <f t="shared" si="58"/>
        <v>#DIV/0!</v>
      </c>
      <c r="L388" s="18">
        <f t="shared" si="59"/>
        <v>55000</v>
      </c>
      <c r="M388" s="34">
        <f t="shared" si="60"/>
        <v>100</v>
      </c>
      <c r="N388" s="18">
        <f t="shared" si="61"/>
        <v>0</v>
      </c>
    </row>
    <row r="389" spans="1:14" ht="108" outlineLevel="1" collapsed="1">
      <c r="A389" s="21" t="s">
        <v>485</v>
      </c>
      <c r="B389" s="22" t="s">
        <v>486</v>
      </c>
      <c r="C389" s="19">
        <v>1651310.98</v>
      </c>
      <c r="D389" s="19">
        <v>0</v>
      </c>
      <c r="E389" s="19">
        <v>0</v>
      </c>
      <c r="F389" s="19">
        <v>2490415.4</v>
      </c>
      <c r="G389" s="19">
        <f t="shared" si="62"/>
        <v>0.48216867075743747</v>
      </c>
      <c r="H389" s="19">
        <f t="shared" si="63"/>
        <v>2.9394012173813433</v>
      </c>
      <c r="I389" s="34">
        <f t="shared" si="56"/>
        <v>150.81443956728248</v>
      </c>
      <c r="J389" s="18">
        <f t="shared" si="57"/>
        <v>839104.41999999993</v>
      </c>
      <c r="K389" s="34">
        <v>0</v>
      </c>
      <c r="L389" s="18">
        <f t="shared" si="59"/>
        <v>2490415.4</v>
      </c>
      <c r="M389" s="34">
        <v>0</v>
      </c>
      <c r="N389" s="18">
        <f t="shared" si="61"/>
        <v>2490415.4</v>
      </c>
    </row>
    <row r="390" spans="1:14" ht="108" hidden="1" outlineLevel="2">
      <c r="A390" s="21" t="s">
        <v>487</v>
      </c>
      <c r="B390" s="23" t="s">
        <v>488</v>
      </c>
      <c r="C390" s="19"/>
      <c r="D390" s="19">
        <v>0</v>
      </c>
      <c r="E390" s="19">
        <v>0</v>
      </c>
      <c r="F390" s="19">
        <v>2490415.4</v>
      </c>
      <c r="G390" s="19">
        <f t="shared" si="62"/>
        <v>0.48216867075743747</v>
      </c>
      <c r="H390" s="19">
        <f t="shared" si="63"/>
        <v>2.9394012173813433</v>
      </c>
      <c r="I390" s="34" t="e">
        <f t="shared" si="56"/>
        <v>#DIV/0!</v>
      </c>
      <c r="J390" s="18">
        <f t="shared" si="57"/>
        <v>2490415.4</v>
      </c>
      <c r="K390" s="34" t="e">
        <f t="shared" si="58"/>
        <v>#DIV/0!</v>
      </c>
      <c r="L390" s="18">
        <f t="shared" si="59"/>
        <v>2490415.4</v>
      </c>
      <c r="M390" s="34" t="e">
        <f t="shared" si="60"/>
        <v>#DIV/0!</v>
      </c>
      <c r="N390" s="18">
        <f t="shared" si="61"/>
        <v>2490415.4</v>
      </c>
    </row>
    <row r="391" spans="1:14" ht="108" hidden="1" outlineLevel="3">
      <c r="A391" s="21" t="s">
        <v>489</v>
      </c>
      <c r="B391" s="23" t="s">
        <v>490</v>
      </c>
      <c r="C391" s="19"/>
      <c r="D391" s="19">
        <v>0</v>
      </c>
      <c r="E391" s="19">
        <v>0</v>
      </c>
      <c r="F391" s="19">
        <v>2490415.4</v>
      </c>
      <c r="G391" s="19">
        <f t="shared" si="62"/>
        <v>0.48216867075743747</v>
      </c>
      <c r="H391" s="19">
        <f t="shared" si="63"/>
        <v>2.9394012173813433</v>
      </c>
      <c r="I391" s="34" t="e">
        <f t="shared" si="56"/>
        <v>#DIV/0!</v>
      </c>
      <c r="J391" s="18">
        <f t="shared" si="57"/>
        <v>2490415.4</v>
      </c>
      <c r="K391" s="34" t="e">
        <f t="shared" si="58"/>
        <v>#DIV/0!</v>
      </c>
      <c r="L391" s="18">
        <f t="shared" si="59"/>
        <v>2490415.4</v>
      </c>
      <c r="M391" s="34" t="e">
        <f t="shared" si="60"/>
        <v>#DIV/0!</v>
      </c>
      <c r="N391" s="18">
        <f t="shared" si="61"/>
        <v>2490415.4</v>
      </c>
    </row>
    <row r="392" spans="1:14" ht="36" hidden="1" outlineLevel="4">
      <c r="A392" s="21" t="s">
        <v>491</v>
      </c>
      <c r="B392" s="22" t="s">
        <v>492</v>
      </c>
      <c r="C392" s="19"/>
      <c r="D392" s="19">
        <v>0</v>
      </c>
      <c r="E392" s="19">
        <v>0</v>
      </c>
      <c r="F392" s="19">
        <v>2490415.4</v>
      </c>
      <c r="G392" s="19">
        <f t="shared" si="62"/>
        <v>0.48216867075743747</v>
      </c>
      <c r="H392" s="19">
        <f t="shared" si="63"/>
        <v>2.9394012173813433</v>
      </c>
      <c r="I392" s="34" t="e">
        <f t="shared" si="56"/>
        <v>#DIV/0!</v>
      </c>
      <c r="J392" s="18">
        <f t="shared" si="57"/>
        <v>2490415.4</v>
      </c>
      <c r="K392" s="34" t="e">
        <f t="shared" si="58"/>
        <v>#DIV/0!</v>
      </c>
      <c r="L392" s="18">
        <f t="shared" si="59"/>
        <v>2490415.4</v>
      </c>
      <c r="M392" s="34" t="e">
        <f t="shared" si="60"/>
        <v>#DIV/0!</v>
      </c>
      <c r="N392" s="18">
        <f t="shared" si="61"/>
        <v>2490415.4</v>
      </c>
    </row>
    <row r="393" spans="1:14" ht="48" hidden="1" outlineLevel="5">
      <c r="A393" s="21" t="s">
        <v>493</v>
      </c>
      <c r="B393" s="22" t="s">
        <v>494</v>
      </c>
      <c r="C393" s="19"/>
      <c r="D393" s="19">
        <v>0</v>
      </c>
      <c r="E393" s="19">
        <v>0</v>
      </c>
      <c r="F393" s="19">
        <v>2490415.4</v>
      </c>
      <c r="G393" s="19">
        <f t="shared" si="62"/>
        <v>0.48216867075743747</v>
      </c>
      <c r="H393" s="19">
        <f t="shared" si="63"/>
        <v>2.9394012173813433</v>
      </c>
      <c r="I393" s="34" t="e">
        <f t="shared" si="56"/>
        <v>#DIV/0!</v>
      </c>
      <c r="J393" s="18">
        <f t="shared" si="57"/>
        <v>2490415.4</v>
      </c>
      <c r="K393" s="34" t="e">
        <f t="shared" si="58"/>
        <v>#DIV/0!</v>
      </c>
      <c r="L393" s="18">
        <f t="shared" si="59"/>
        <v>2490415.4</v>
      </c>
      <c r="M393" s="34" t="e">
        <f t="shared" si="60"/>
        <v>#DIV/0!</v>
      </c>
      <c r="N393" s="18">
        <f t="shared" si="61"/>
        <v>2490415.4</v>
      </c>
    </row>
    <row r="394" spans="1:14" ht="48" hidden="1" outlineLevel="7">
      <c r="A394" s="1" t="s">
        <v>493</v>
      </c>
      <c r="B394" s="4" t="s">
        <v>494</v>
      </c>
      <c r="C394" s="3"/>
      <c r="D394" s="3">
        <v>0</v>
      </c>
      <c r="E394" s="3">
        <v>0</v>
      </c>
      <c r="F394" s="3">
        <v>2490415.4</v>
      </c>
      <c r="G394" s="19">
        <f t="shared" si="62"/>
        <v>0.48216867075743747</v>
      </c>
      <c r="H394" s="19">
        <f t="shared" si="63"/>
        <v>2.9394012173813433</v>
      </c>
      <c r="I394" s="34" t="e">
        <f t="shared" si="56"/>
        <v>#DIV/0!</v>
      </c>
      <c r="J394" s="18">
        <f t="shared" si="57"/>
        <v>2490415.4</v>
      </c>
      <c r="K394" s="34" t="e">
        <f t="shared" si="58"/>
        <v>#DIV/0!</v>
      </c>
      <c r="L394" s="18">
        <f t="shared" si="59"/>
        <v>2490415.4</v>
      </c>
      <c r="M394" s="34" t="e">
        <f t="shared" si="60"/>
        <v>#DIV/0!</v>
      </c>
      <c r="N394" s="18">
        <f t="shared" si="61"/>
        <v>2490415.4</v>
      </c>
    </row>
    <row r="395" spans="1:14" ht="72" outlineLevel="1" collapsed="1">
      <c r="A395" s="21" t="s">
        <v>495</v>
      </c>
      <c r="B395" s="22" t="s">
        <v>496</v>
      </c>
      <c r="C395" s="19">
        <v>-4416801.3</v>
      </c>
      <c r="D395" s="19">
        <v>0</v>
      </c>
      <c r="E395" s="19">
        <v>0</v>
      </c>
      <c r="F395" s="19">
        <v>-4294539.41</v>
      </c>
      <c r="G395" s="19">
        <f t="shared" si="62"/>
        <v>-0.83146464595228953</v>
      </c>
      <c r="H395" s="19">
        <f t="shared" si="63"/>
        <v>-5.0687826496118502</v>
      </c>
      <c r="I395" s="34">
        <f t="shared" si="56"/>
        <v>97.231890644480671</v>
      </c>
      <c r="J395" s="18">
        <f t="shared" si="57"/>
        <v>122261.88999999966</v>
      </c>
      <c r="K395" s="34">
        <v>0</v>
      </c>
      <c r="L395" s="18">
        <f t="shared" si="59"/>
        <v>-4294539.41</v>
      </c>
      <c r="M395" s="34">
        <v>0</v>
      </c>
      <c r="N395" s="18">
        <f t="shared" si="61"/>
        <v>-4294539.41</v>
      </c>
    </row>
    <row r="396" spans="1:14" ht="60" hidden="1" outlineLevel="2">
      <c r="A396" s="21" t="s">
        <v>497</v>
      </c>
      <c r="B396" s="22" t="s">
        <v>498</v>
      </c>
      <c r="C396" s="19"/>
      <c r="D396" s="19">
        <v>0</v>
      </c>
      <c r="E396" s="19">
        <v>0</v>
      </c>
      <c r="F396" s="19">
        <v>-4294539.41</v>
      </c>
      <c r="G396" s="19"/>
      <c r="H396" s="19"/>
      <c r="I396" s="19"/>
      <c r="J396" s="19"/>
      <c r="K396" s="19"/>
      <c r="L396" s="19"/>
      <c r="M396" s="19"/>
      <c r="N396" s="19"/>
    </row>
    <row r="397" spans="1:14" ht="60" hidden="1" outlineLevel="3">
      <c r="A397" s="21" t="s">
        <v>499</v>
      </c>
      <c r="B397" s="22" t="s">
        <v>500</v>
      </c>
      <c r="C397" s="19"/>
      <c r="D397" s="19">
        <v>0</v>
      </c>
      <c r="E397" s="19">
        <v>0</v>
      </c>
      <c r="F397" s="19">
        <v>-4294539.41</v>
      </c>
      <c r="G397" s="19"/>
      <c r="H397" s="19"/>
      <c r="I397" s="19"/>
      <c r="J397" s="19"/>
      <c r="K397" s="19"/>
      <c r="L397" s="19"/>
      <c r="M397" s="19"/>
      <c r="N397" s="19"/>
    </row>
    <row r="398" spans="1:14" ht="60" hidden="1" outlineLevel="7">
      <c r="A398" s="1" t="s">
        <v>499</v>
      </c>
      <c r="B398" s="4" t="s">
        <v>500</v>
      </c>
      <c r="C398" s="3"/>
      <c r="D398" s="3">
        <v>0</v>
      </c>
      <c r="E398" s="3">
        <v>0</v>
      </c>
      <c r="F398" s="3">
        <v>-4294539.41</v>
      </c>
      <c r="G398" s="3"/>
      <c r="H398" s="3"/>
      <c r="I398" s="3"/>
      <c r="J398" s="3"/>
      <c r="K398" s="3"/>
      <c r="L398" s="3"/>
      <c r="M398" s="3"/>
      <c r="N398" s="3"/>
    </row>
  </sheetData>
  <mergeCells count="8">
    <mergeCell ref="A2:N2"/>
    <mergeCell ref="I9:J9"/>
    <mergeCell ref="K9:L9"/>
    <mergeCell ref="M9:N9"/>
    <mergeCell ref="A4:N4"/>
    <mergeCell ref="A6:N6"/>
    <mergeCell ref="A5:N5"/>
    <mergeCell ref="A7:N7"/>
  </mergeCells>
  <pageMargins left="0.55118110236220474" right="0.55118110236220474" top="0.39370078740157483" bottom="0.39370078740157483" header="0" footer="0"/>
  <pageSetup paperSize="9" scale="8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ДЧБ</vt:lpstr>
      <vt:lpstr>ДЧБ!APPT</vt:lpstr>
      <vt:lpstr>ДЧБ!FIO</vt:lpstr>
      <vt:lpstr>ДЧБ!LAST_CELL</vt:lpstr>
      <vt:lpstr>ДЧБ!SIGN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Аликовна Гималова</dc:creator>
  <dc:description>POI HSSF rep:2.54.0.52</dc:description>
  <cp:lastModifiedBy>ksv</cp:lastModifiedBy>
  <cp:lastPrinted>2022-01-27T05:59:45Z</cp:lastPrinted>
  <dcterms:created xsi:type="dcterms:W3CDTF">2022-01-21T11:11:55Z</dcterms:created>
  <dcterms:modified xsi:type="dcterms:W3CDTF">2022-01-27T12:20:01Z</dcterms:modified>
</cp:coreProperties>
</file>