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712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/>
  <c r="D83"/>
  <c r="D84"/>
  <c r="E124"/>
  <c r="E79"/>
  <c r="E80"/>
  <c r="C114"/>
  <c r="D114"/>
  <c r="C115"/>
  <c r="E115" s="1"/>
  <c r="D115"/>
  <c r="C116"/>
  <c r="D116"/>
  <c r="D113"/>
  <c r="C113"/>
  <c r="D127"/>
  <c r="C127"/>
  <c r="C74"/>
  <c r="D74"/>
  <c r="C75"/>
  <c r="D75"/>
  <c r="C76"/>
  <c r="D76"/>
  <c r="D73"/>
  <c r="C73"/>
  <c r="C43"/>
  <c r="C33"/>
  <c r="C34"/>
  <c r="D34"/>
  <c r="C35"/>
  <c r="D35"/>
  <c r="C36"/>
  <c r="D36"/>
  <c r="D33"/>
  <c r="C84"/>
  <c r="C85"/>
  <c r="C86"/>
  <c r="C83"/>
  <c r="E116" l="1"/>
  <c r="E114"/>
  <c r="C87"/>
  <c r="E127"/>
  <c r="E38"/>
  <c r="E48"/>
  <c r="E58"/>
  <c r="E68"/>
  <c r="E78"/>
  <c r="E88"/>
  <c r="E89"/>
  <c r="E98"/>
  <c r="E99"/>
  <c r="E100"/>
  <c r="E108"/>
  <c r="E118"/>
  <c r="D63"/>
  <c r="E34" l="1"/>
  <c r="E33"/>
  <c r="D103"/>
  <c r="D104"/>
  <c r="D105"/>
  <c r="D95" s="1"/>
  <c r="C104"/>
  <c r="C94" s="1"/>
  <c r="C105"/>
  <c r="C103"/>
  <c r="D93"/>
  <c r="D94"/>
  <c r="C93"/>
  <c r="D122"/>
  <c r="D117" s="1"/>
  <c r="C122"/>
  <c r="C117" s="1"/>
  <c r="D112"/>
  <c r="C112"/>
  <c r="D102"/>
  <c r="C102"/>
  <c r="C92"/>
  <c r="C106"/>
  <c r="C96" s="1"/>
  <c r="D106"/>
  <c r="D96" s="1"/>
  <c r="D86" s="1"/>
  <c r="D92"/>
  <c r="C44"/>
  <c r="D44"/>
  <c r="C45"/>
  <c r="D45"/>
  <c r="C46"/>
  <c r="D46"/>
  <c r="D43"/>
  <c r="E85" l="1"/>
  <c r="E94"/>
  <c r="E84"/>
  <c r="D87"/>
  <c r="E87" s="1"/>
  <c r="E83"/>
  <c r="E122"/>
  <c r="E113"/>
  <c r="E103"/>
  <c r="E112"/>
  <c r="E102"/>
  <c r="E93"/>
  <c r="E92"/>
  <c r="E75"/>
  <c r="E74"/>
  <c r="E73"/>
  <c r="E43"/>
  <c r="C95"/>
  <c r="E117"/>
  <c r="D107"/>
  <c r="C107"/>
  <c r="D97"/>
  <c r="E107" l="1"/>
  <c r="E95"/>
  <c r="C97"/>
  <c r="E97" s="1"/>
  <c r="D42"/>
  <c r="D37" s="1"/>
  <c r="C42"/>
  <c r="C37" s="1"/>
  <c r="D52"/>
  <c r="C52"/>
  <c r="D62"/>
  <c r="C62"/>
  <c r="D72"/>
  <c r="C72"/>
  <c r="D82"/>
  <c r="C82"/>
  <c r="C53"/>
  <c r="D56"/>
  <c r="C56"/>
  <c r="D55"/>
  <c r="C55"/>
  <c r="D54"/>
  <c r="C54"/>
  <c r="D53"/>
  <c r="D64"/>
  <c r="D65"/>
  <c r="D66"/>
  <c r="C64"/>
  <c r="C65"/>
  <c r="C30" s="1"/>
  <c r="C66"/>
  <c r="C63"/>
  <c r="C28" s="1"/>
  <c r="C57" l="1"/>
  <c r="D29"/>
  <c r="D31"/>
  <c r="C29"/>
  <c r="C31"/>
  <c r="D30"/>
  <c r="E30" s="1"/>
  <c r="D57"/>
  <c r="D28"/>
  <c r="D67"/>
  <c r="E82"/>
  <c r="E72"/>
  <c r="C67"/>
  <c r="E63"/>
  <c r="E62"/>
  <c r="E53"/>
  <c r="C47"/>
  <c r="E52"/>
  <c r="E42"/>
  <c r="D47"/>
  <c r="C77"/>
  <c r="D77"/>
  <c r="E37"/>
  <c r="E57" l="1"/>
  <c r="D32"/>
  <c r="E29"/>
  <c r="C32"/>
  <c r="E31"/>
  <c r="E67"/>
  <c r="E77"/>
  <c r="E47"/>
  <c r="E28"/>
  <c r="E32" l="1"/>
  <c r="G32"/>
</calcChain>
</file>

<file path=xl/sharedStrings.xml><?xml version="1.0" encoding="utf-8"?>
<sst xmlns="http://schemas.openxmlformats.org/spreadsheetml/2006/main" count="192" uniqueCount="88">
  <si>
    <t>ГОДОВОЙ ОТЧЕТ</t>
  </si>
  <si>
    <t>о выполнении муниципальной программы</t>
  </si>
  <si>
    <t>Уинского муниципального округа</t>
  </si>
  <si>
    <t>Муниципальная программа</t>
  </si>
  <si>
    <t>1. Оценка достигнутых результатов, показателей.</t>
  </si>
  <si>
    <t>Наименование подпрограмм, мероприятий</t>
  </si>
  <si>
    <t>Наименование показателя</t>
  </si>
  <si>
    <t>ответственный исполнитель</t>
  </si>
  <si>
    <t>Ед.изм.</t>
  </si>
  <si>
    <t>Отчетный год</t>
  </si>
  <si>
    <t>план</t>
  </si>
  <si>
    <t>факт</t>
  </si>
  <si>
    <t>Обоснование отклонений</t>
  </si>
  <si>
    <t>от плановых значений</t>
  </si>
  <si>
    <t>2. Данные об использовании бюджетных ассигнований и иных средств на выполнение мероприятий</t>
  </si>
  <si>
    <t xml:space="preserve">Наименование муниципальной программы, подпрограммы, основного мероприятия </t>
  </si>
  <si>
    <t>Объемы и источники финансирования</t>
  </si>
  <si>
    <t>Причины неосвоения средств</t>
  </si>
  <si>
    <t>Источник финансирования</t>
  </si>
  <si>
    <t>План</t>
  </si>
  <si>
    <t>% исполнения</t>
  </si>
  <si>
    <t>Бюджет Уинского муниципального округа,  руб.</t>
  </si>
  <si>
    <t>Краевой бюджет, руб.</t>
  </si>
  <si>
    <t>Федеральный бюджет,руб.</t>
  </si>
  <si>
    <t>Внебюджетные источники, руб.</t>
  </si>
  <si>
    <t>Итого, руб.</t>
  </si>
  <si>
    <t>Федеральный бюджет, руб.</t>
  </si>
  <si>
    <t>Внебюджетные источники,  руб.</t>
  </si>
  <si>
    <t>Бюджет Уинского муниципального округа, руб.</t>
  </si>
  <si>
    <t>Муниципальная программа: "Благоустройство на территории Уинского муниципального округа Пермского края" на 2020-2022 годы</t>
  </si>
  <si>
    <t>Мероприятие: Реализация мероприятий по организации и содержанию мест захоронения на территории Уигского муниципального округа Пермского края</t>
  </si>
  <si>
    <t>Основное мероприятие 2: "Участие в организации деятельности по накоплениею (в том числе раздельному накоплению), сбору, транспортированию, утилизации, обезврежтванию, захоронению твердых коммунальных отходов"</t>
  </si>
  <si>
    <t>Мероприятие: Реализация прочих мероприятий по накоплениею (в том числе раздельному накоплению), сбору, транспортированию, утилизации, обезврежтванию, захоронению твердых коммунальных отходов на территории Уинского муниципального округа</t>
  </si>
  <si>
    <t xml:space="preserve">Основное мероприятие 3 "Уличное освещение": </t>
  </si>
  <si>
    <t>Мероприятие: Реализация мероприятий по уличному освещению на территории  Уинского муниципального округа Пермского края</t>
  </si>
  <si>
    <t>Основное мероприятие 4: "Озеленение"</t>
  </si>
  <si>
    <t>Мероприятие: Реализация мероприятий по озеленению на территории  Уинского муниципального округа Пермского края</t>
  </si>
  <si>
    <t>Основное мероприятие 5 : "Создание и содержание объектов благоустройства"</t>
  </si>
  <si>
    <t>Мероприятие: Обеспечение деятельности (оказания услуг, выполнения работ) муниципальных учреждений</t>
  </si>
  <si>
    <t>Основное мероприятие 1: "Организация и содержание мест захоронения"</t>
  </si>
  <si>
    <t xml:space="preserve">Мероприятие: Реализация мероприятий по содержанию объектов благоустройства на территории  Уинского муниципального округа </t>
  </si>
  <si>
    <t xml:space="preserve">Мероприятие: Реализация программ формирования современной городской среды </t>
  </si>
  <si>
    <t>Мероприятие: Реализация проектов инициативного бюджетирования</t>
  </si>
  <si>
    <t>Основное мероприятие 6 : "Реализация проектов инициативного бюджетирования"</t>
  </si>
  <si>
    <t>Основное мероприятие 7 : "Поддержка муниципальных программ формирования современной городской среды"</t>
  </si>
  <si>
    <t>Основное мероприятие 8 : "Осуществление мероприятий по благоустройству Уинского муниципального округа"</t>
  </si>
  <si>
    <t>Основное мероприятие 9 : "Проведение противоэпидемиологических мероприятий"</t>
  </si>
  <si>
    <t>Мероприятия по отлову бездомных животных, их транспортировке, учету и регистрации, содержанию, лечению, кастрации (стерилизации), эфтаназии, утилизации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</si>
  <si>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</si>
  <si>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перераспределение средств, оплата по вывозу веток, за услуги по скашиванию сорной травы произведена с мероприятий по благоустройству</t>
  </si>
  <si>
    <t>Основное мероприятие «Организация и содержание мест захоронения»</t>
  </si>
  <si>
    <t>МКУ "Управление по благоустройству Уинского муниципального округа Пермского края, МКУ "УКС и ЖКХ"</t>
  </si>
  <si>
    <t>%</t>
  </si>
  <si>
    <t>Количество установленных энергосберегающих светильников</t>
  </si>
  <si>
    <t>шт.</t>
  </si>
  <si>
    <t>Обеспечение вырубки аварийных деревьев и сухостоя</t>
  </si>
  <si>
    <t>Приобретение и посадка саженцев и рассады цветов, уход за зелеными насаждениями</t>
  </si>
  <si>
    <t>Уровень достижения показателей Программы (от общего количества установленных Программой целевых показателей)</t>
  </si>
  <si>
    <t>не менее 90%</t>
  </si>
  <si>
    <t>Уровень обеспеченности затрат на содержание кладбищ</t>
  </si>
  <si>
    <t>МКУ "Управление по благоустройству Уинского муниципального округа Пермского края</t>
  </si>
  <si>
    <t>перераспределение средств, оплата по уборке территорий кладбищ частично произведена с мероприятий по благоустройству</t>
  </si>
  <si>
    <t>Основное мероприятие «Реализация прочих мероприятий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Уинского муниципального округа"</t>
  </si>
  <si>
    <t>Содержание и устройство мест (площадок) накопления твердых коммунальных отходов</t>
  </si>
  <si>
    <t>Участие в ликвидации выявленных несанкционированных свалок</t>
  </si>
  <si>
    <t>ед.</t>
  </si>
  <si>
    <t>Основное мероприятие "Реализация мероприятий по уличному освещению на территории Уинского муниципального округа Пермского края"</t>
  </si>
  <si>
    <t>Основное мероприятие "Реализация мероприятий по озеленению на территории Уинского муниципального округа Пермского края"</t>
  </si>
  <si>
    <t>проведена ликвидация несанкционированных свалок по представлению прокуратуры</t>
  </si>
  <si>
    <t>проведена уборка аварийных деревьев за счет дополнительного финансирования</t>
  </si>
  <si>
    <t>Основное мероприятие "Реализация мероприятий, направленных на комплексное развитие сельских территорий (Благоустройство сельских территорий)"</t>
  </si>
  <si>
    <t>Устройство уличного освещения в населенных пунктах округа</t>
  </si>
  <si>
    <t>м</t>
  </si>
  <si>
    <t>Основное мероприятие "Реализация программ формирования современной городской среды (благоустройство общественных территорий с. Уинское, с. Суда)</t>
  </si>
  <si>
    <t>Благоустройство общественных территорий с. Уинское, с. Суда</t>
  </si>
  <si>
    <t>Основное мероприятие "Обеспечение деятельности (оказания услуг, выполнения работ) муниципальных учреждений"</t>
  </si>
  <si>
    <t>МКУ "Управление по благоустройству Уинского муниципального округа Пермского края"</t>
  </si>
  <si>
    <t>Благоустройство на территории Уинского муниципального округа Пермского края на 2021-2023 годы</t>
  </si>
  <si>
    <t>Оценка эффективности муниципальной программы</t>
  </si>
  <si>
    <t>Информация о внесенных ответственным исполнителем изменениях в муниципальную программу и причинах внесения изменений</t>
  </si>
  <si>
    <t>ЭИС=(Зф/Зп)х100%=10491050,40/10406661,34х100=100,81%</t>
  </si>
  <si>
    <t>Е=13,6/9х100=151%</t>
  </si>
  <si>
    <t>1. Постановление администрации Уинского муниципального округа от 05.02.2021 № 259-01-03-34 "О внесении изменений в муниципальную программу "Благоустройство на территории Уинского муниципального округа Пермского края" на 2021-2023 годы", утвержденную постановлением  администрации Уинского муниципального округа Пермского края от 21.10.2020 № 259-01-03-443</t>
  </si>
  <si>
    <t>2. Постановление администрации Уинского муниципального округа от 31.03.2021 № 259-01-03-105 "О внесении изменений и дополнений в муниципальную программу "Благоустройство на территории Уинского муниципального округа Пермского края" на 2021-2023 годы", утвержденную постановлением  администрации Уинского муниципального округа от 21.10.2020 № 259-01-03-443</t>
  </si>
  <si>
    <t>3. Постановление администрации Уинского муниципального округа от 27.07.2021 № 259-01-03-221 "О внесении изменений и дополнений в муниципальную программу "Благоустройство на территории Уинского муниципального округа Пермского края" на 2021-2023 годы", утвержденную постановлением  администрации Уинского муниципального округа от 21.10.2020 № 259-01-03-443</t>
  </si>
  <si>
    <t>4. Постановление администрации Уинского муниципального округа от 13.08.2021 № 259-01-03-240 "О внесении изменений в муниципальную программу "Благоустройство на территории Уинского муниципального округа Пермского края" на 2021-2023 годы", утвержденную постановлением  администрации Уинского муниципального округа от 21.10.2020 № 259-01-03-443</t>
  </si>
  <si>
    <t>5. Постановление администрации Уинского муниципального округа от 06.10.2021 № 259-01-03-304 "О внесении изменений в муниципальную программу "Благоустройство на территории Уинского муниципального округа Пермского края" на 2021-2023 годы", утвержденную постановлением  администрации Уинского муниципального округа от 21.10.2020 № 259-01-03-443</t>
  </si>
  <si>
    <t>Изменения внесены в связи с уточнением финансовых средств и адресного перечня объектов благоустройства.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</si>
</sst>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justify" vertical="center" wrapText="1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topLeftCell="A79" zoomScaleNormal="100" zoomScaleSheetLayoutView="100" workbookViewId="0">
      <selection activeCell="L13" sqref="L13"/>
    </sheetView>
  </sheetViews>
  <sheetFormatPr defaultRowHeight="15"/>
  <cols>
    <col min="1" max="1" width="35.28515625" customWidth="1"/>
    <col min="2" max="2" width="33.42578125" customWidth="1"/>
    <col min="3" max="3" width="18" customWidth="1"/>
    <col min="4" max="4" width="19.85546875" style="20" customWidth="1"/>
    <col min="5" max="5" width="15.7109375" style="20" customWidth="1"/>
    <col min="6" max="6" width="27.85546875" style="20" customWidth="1"/>
    <col min="7" max="7" width="22.28515625" customWidth="1"/>
  </cols>
  <sheetData>
    <row r="1" spans="1:7" ht="18.75">
      <c r="A1" s="50" t="s">
        <v>0</v>
      </c>
      <c r="B1" s="50"/>
      <c r="C1" s="50"/>
      <c r="D1" s="50"/>
      <c r="E1" s="50"/>
      <c r="F1" s="50"/>
      <c r="G1" s="50"/>
    </row>
    <row r="2" spans="1:7" ht="18.75">
      <c r="A2" s="51" t="s">
        <v>1</v>
      </c>
      <c r="B2" s="51"/>
      <c r="C2" s="51"/>
      <c r="D2" s="51"/>
      <c r="E2" s="51"/>
      <c r="F2" s="51"/>
      <c r="G2" s="51"/>
    </row>
    <row r="3" spans="1:7" ht="18.75">
      <c r="A3" s="51" t="s">
        <v>2</v>
      </c>
      <c r="B3" s="51"/>
      <c r="C3" s="51"/>
      <c r="D3" s="51"/>
      <c r="E3" s="51"/>
      <c r="F3" s="51"/>
      <c r="G3" s="51"/>
    </row>
    <row r="4" spans="1:7" ht="16.5" thickBot="1">
      <c r="A4" s="1"/>
    </row>
    <row r="5" spans="1:7" ht="16.5" thickBot="1">
      <c r="A5" s="2" t="s">
        <v>3</v>
      </c>
      <c r="B5" s="43" t="s">
        <v>77</v>
      </c>
      <c r="C5" s="44"/>
      <c r="D5" s="44"/>
      <c r="E5" s="44"/>
      <c r="F5" s="44"/>
      <c r="G5" s="44"/>
    </row>
    <row r="6" spans="1:7" ht="15.75">
      <c r="A6" s="1"/>
    </row>
    <row r="7" spans="1:7" ht="18.75">
      <c r="A7" s="51" t="s">
        <v>4</v>
      </c>
      <c r="B7" s="51"/>
      <c r="C7" s="51"/>
      <c r="D7" s="51"/>
      <c r="E7" s="51"/>
      <c r="F7" s="51"/>
      <c r="G7" s="51"/>
    </row>
    <row r="8" spans="1:7" ht="16.5" thickBot="1">
      <c r="A8" s="1"/>
    </row>
    <row r="9" spans="1:7" ht="16.5" thickBot="1">
      <c r="A9" s="48" t="s">
        <v>5</v>
      </c>
      <c r="B9" s="48" t="s">
        <v>6</v>
      </c>
      <c r="C9" s="48" t="s">
        <v>7</v>
      </c>
      <c r="D9" s="48" t="s">
        <v>8</v>
      </c>
      <c r="E9" s="45" t="s">
        <v>9</v>
      </c>
      <c r="F9" s="46"/>
      <c r="G9" s="47"/>
    </row>
    <row r="10" spans="1:7" ht="31.5">
      <c r="A10" s="52"/>
      <c r="B10" s="52"/>
      <c r="C10" s="52"/>
      <c r="D10" s="52"/>
      <c r="E10" s="48" t="s">
        <v>10</v>
      </c>
      <c r="F10" s="48" t="s">
        <v>11</v>
      </c>
      <c r="G10" s="3" t="s">
        <v>12</v>
      </c>
    </row>
    <row r="11" spans="1:7" ht="32.25" thickBot="1">
      <c r="A11" s="49"/>
      <c r="B11" s="49"/>
      <c r="C11" s="49"/>
      <c r="D11" s="49"/>
      <c r="E11" s="49"/>
      <c r="F11" s="49"/>
      <c r="G11" s="4" t="s">
        <v>13</v>
      </c>
    </row>
    <row r="12" spans="1:7" ht="16.5" thickBo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s="16" customFormat="1" ht="111" thickBot="1">
      <c r="A13" s="14" t="s">
        <v>50</v>
      </c>
      <c r="B13" s="14" t="s">
        <v>59</v>
      </c>
      <c r="C13" s="15" t="s">
        <v>60</v>
      </c>
      <c r="D13" s="21" t="s">
        <v>52</v>
      </c>
      <c r="E13" s="21">
        <v>100</v>
      </c>
      <c r="F13" s="21">
        <v>94.26</v>
      </c>
      <c r="G13" s="4" t="s">
        <v>61</v>
      </c>
    </row>
    <row r="14" spans="1:7" ht="84.75" thickBot="1">
      <c r="A14" s="18" t="s">
        <v>62</v>
      </c>
      <c r="B14" s="17" t="s">
        <v>63</v>
      </c>
      <c r="C14" s="15" t="s">
        <v>60</v>
      </c>
      <c r="D14" s="21" t="s">
        <v>52</v>
      </c>
      <c r="E14" s="21">
        <v>100</v>
      </c>
      <c r="F14" s="21">
        <v>110.63</v>
      </c>
      <c r="G14" s="15"/>
    </row>
    <row r="15" spans="1:7" s="19" customFormat="1" ht="72.75" thickBot="1">
      <c r="A15" s="18"/>
      <c r="B15" s="17" t="s">
        <v>64</v>
      </c>
      <c r="C15" s="15" t="s">
        <v>60</v>
      </c>
      <c r="D15" s="21" t="s">
        <v>65</v>
      </c>
      <c r="E15" s="21">
        <v>3</v>
      </c>
      <c r="F15" s="21">
        <v>7</v>
      </c>
      <c r="G15" s="15" t="s">
        <v>68</v>
      </c>
    </row>
    <row r="16" spans="1:7" s="19" customFormat="1" ht="72.75" thickBot="1">
      <c r="A16" s="18" t="s">
        <v>66</v>
      </c>
      <c r="B16" s="17" t="s">
        <v>53</v>
      </c>
      <c r="C16" s="15" t="s">
        <v>60</v>
      </c>
      <c r="D16" s="21" t="s">
        <v>54</v>
      </c>
      <c r="E16" s="21">
        <v>100</v>
      </c>
      <c r="F16" s="21">
        <v>100</v>
      </c>
      <c r="G16" s="15"/>
    </row>
    <row r="17" spans="1:7" s="19" customFormat="1" ht="72.75" thickBot="1">
      <c r="A17" s="18" t="s">
        <v>67</v>
      </c>
      <c r="B17" s="17" t="s">
        <v>55</v>
      </c>
      <c r="C17" s="15" t="s">
        <v>60</v>
      </c>
      <c r="D17" s="21" t="s">
        <v>54</v>
      </c>
      <c r="E17" s="21">
        <v>10</v>
      </c>
      <c r="F17" s="21">
        <v>41</v>
      </c>
      <c r="G17" s="15" t="s">
        <v>69</v>
      </c>
    </row>
    <row r="18" spans="1:7" s="19" customFormat="1" ht="72.75" thickBot="1">
      <c r="A18" s="18"/>
      <c r="B18" s="17" t="s">
        <v>56</v>
      </c>
      <c r="C18" s="15" t="s">
        <v>60</v>
      </c>
      <c r="D18" s="21" t="s">
        <v>54</v>
      </c>
      <c r="E18" s="21">
        <v>100</v>
      </c>
      <c r="F18" s="25">
        <v>100</v>
      </c>
      <c r="G18" s="15"/>
    </row>
    <row r="19" spans="1:7" s="19" customFormat="1" ht="84.75" thickBot="1">
      <c r="A19" s="18" t="s">
        <v>70</v>
      </c>
      <c r="B19" s="17" t="s">
        <v>71</v>
      </c>
      <c r="C19" s="15" t="s">
        <v>51</v>
      </c>
      <c r="D19" s="21" t="s">
        <v>72</v>
      </c>
      <c r="E19" s="21">
        <v>100</v>
      </c>
      <c r="F19" s="25">
        <v>100</v>
      </c>
      <c r="G19" s="15"/>
    </row>
    <row r="20" spans="1:7" s="19" customFormat="1" ht="84.75" thickBot="1">
      <c r="A20" s="18" t="s">
        <v>73</v>
      </c>
      <c r="B20" s="17" t="s">
        <v>74</v>
      </c>
      <c r="C20" s="15" t="s">
        <v>51</v>
      </c>
      <c r="D20" s="21" t="s">
        <v>65</v>
      </c>
      <c r="E20" s="21">
        <v>2</v>
      </c>
      <c r="F20" s="25">
        <v>2</v>
      </c>
      <c r="G20" s="15"/>
    </row>
    <row r="21" spans="1:7" s="19" customFormat="1" ht="72.75" thickBot="1">
      <c r="A21" s="18" t="s">
        <v>75</v>
      </c>
      <c r="B21" s="17" t="s">
        <v>57</v>
      </c>
      <c r="C21" s="15" t="s">
        <v>76</v>
      </c>
      <c r="D21" s="21" t="s">
        <v>52</v>
      </c>
      <c r="E21" s="21" t="s">
        <v>58</v>
      </c>
      <c r="F21" s="25">
        <v>99.5</v>
      </c>
      <c r="G21" s="15"/>
    </row>
    <row r="22" spans="1:7" ht="15.75">
      <c r="A22" s="1"/>
    </row>
    <row r="23" spans="1:7" ht="18.75">
      <c r="A23" s="6" t="s">
        <v>14</v>
      </c>
    </row>
    <row r="24" spans="1:7" ht="16.5" thickBot="1">
      <c r="A24" s="1"/>
    </row>
    <row r="25" spans="1:7" ht="109.5" customHeight="1" thickBot="1">
      <c r="A25" s="48" t="s">
        <v>15</v>
      </c>
      <c r="B25" s="45" t="s">
        <v>16</v>
      </c>
      <c r="C25" s="46"/>
      <c r="D25" s="46"/>
      <c r="E25" s="47"/>
      <c r="F25" s="48" t="s">
        <v>17</v>
      </c>
    </row>
    <row r="26" spans="1:7" ht="16.5" thickBot="1">
      <c r="A26" s="49"/>
      <c r="B26" s="4" t="s">
        <v>18</v>
      </c>
      <c r="C26" s="4" t="s">
        <v>19</v>
      </c>
      <c r="D26" s="4" t="s">
        <v>11</v>
      </c>
      <c r="E26" s="4" t="s">
        <v>20</v>
      </c>
      <c r="F26" s="49"/>
    </row>
    <row r="27" spans="1:7" ht="16.5" thickBot="1">
      <c r="A27" s="5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</row>
    <row r="28" spans="1:7" ht="33" customHeight="1" thickBot="1">
      <c r="A28" s="40" t="s">
        <v>29</v>
      </c>
      <c r="B28" s="7" t="s">
        <v>21</v>
      </c>
      <c r="C28" s="8">
        <f>C33+C43+C63+C73+C53+C93+C103+C113+C83</f>
        <v>10406661.34</v>
      </c>
      <c r="D28" s="22">
        <f>D33+D43+D63+D73+D53+D93+D103+D113+D83</f>
        <v>10491050.4</v>
      </c>
      <c r="E28" s="26">
        <f>D28/C28*100</f>
        <v>100.81091386798218</v>
      </c>
      <c r="F28" s="32"/>
    </row>
    <row r="29" spans="1:7" ht="27.75" customHeight="1" thickBot="1">
      <c r="A29" s="41"/>
      <c r="B29" s="7" t="s">
        <v>22</v>
      </c>
      <c r="C29" s="8">
        <f>C34+C44+C64+C74+C54+C94+C104+C114+C84</f>
        <v>1296590.6200000001</v>
      </c>
      <c r="D29" s="22">
        <f>D34+D44+D64+D74+D54+D94+D104+D114+D84</f>
        <v>1293125.45</v>
      </c>
      <c r="E29" s="26">
        <f t="shared" ref="E29:E82" si="0">D29/C29*100</f>
        <v>99.732747565303214</v>
      </c>
      <c r="F29" s="12"/>
    </row>
    <row r="30" spans="1:7" ht="27.75" customHeight="1" thickBot="1">
      <c r="A30" s="41"/>
      <c r="B30" s="7" t="s">
        <v>23</v>
      </c>
      <c r="C30" s="8">
        <f>C35+C45+C65+C75+C55+C95+C105+C115</f>
        <v>6344757.8099999996</v>
      </c>
      <c r="D30" s="22">
        <f>D35+D45+D65+D75+D55+D95+D105+D115</f>
        <v>6344757.8099999996</v>
      </c>
      <c r="E30" s="26">
        <f t="shared" si="0"/>
        <v>100</v>
      </c>
      <c r="F30" s="12"/>
    </row>
    <row r="31" spans="1:7" ht="27.75" customHeight="1" thickBot="1">
      <c r="A31" s="41"/>
      <c r="B31" s="7" t="s">
        <v>24</v>
      </c>
      <c r="C31" s="8">
        <f>C36+C46+C66+C76+C56+C96+C106+C116</f>
        <v>0</v>
      </c>
      <c r="D31" s="22">
        <f>D36+D46+D66+D76+D56+D96+D106+D116</f>
        <v>0</v>
      </c>
      <c r="E31" s="26" t="e">
        <f t="shared" si="0"/>
        <v>#DIV/0!</v>
      </c>
      <c r="F31" s="12"/>
    </row>
    <row r="32" spans="1:7" ht="27.75" customHeight="1" thickBot="1">
      <c r="A32" s="42"/>
      <c r="B32" s="7" t="s">
        <v>25</v>
      </c>
      <c r="C32" s="8">
        <f>SUM(C28:C31)</f>
        <v>18048009.77</v>
      </c>
      <c r="D32" s="22">
        <f>SUM(D28:D31)</f>
        <v>18128933.66</v>
      </c>
      <c r="E32" s="26">
        <f t="shared" si="0"/>
        <v>100.44838123998868</v>
      </c>
      <c r="F32" s="12"/>
      <c r="G32">
        <f>D32/C32*100</f>
        <v>100.44838123998868</v>
      </c>
    </row>
    <row r="33" spans="1:6" s="11" customFormat="1" ht="34.5" customHeight="1" thickBot="1">
      <c r="A33" s="37" t="s">
        <v>39</v>
      </c>
      <c r="B33" s="9" t="s">
        <v>21</v>
      </c>
      <c r="C33" s="10">
        <f>C38</f>
        <v>142868.63</v>
      </c>
      <c r="D33" s="23">
        <f>D38</f>
        <v>134665.09</v>
      </c>
      <c r="E33" s="26">
        <f t="shared" si="0"/>
        <v>94.25798371552942</v>
      </c>
      <c r="F33" s="33"/>
    </row>
    <row r="34" spans="1:6" s="11" customFormat="1" ht="27.75" customHeight="1" thickBot="1">
      <c r="A34" s="38"/>
      <c r="B34" s="9" t="s">
        <v>22</v>
      </c>
      <c r="C34" s="10">
        <f t="shared" ref="C34:D34" si="1">C39</f>
        <v>0</v>
      </c>
      <c r="D34" s="23">
        <f t="shared" si="1"/>
        <v>0</v>
      </c>
      <c r="E34" s="26" t="e">
        <f t="shared" si="0"/>
        <v>#DIV/0!</v>
      </c>
      <c r="F34" s="33"/>
    </row>
    <row r="35" spans="1:6" s="11" customFormat="1" ht="27.75" customHeight="1" thickBot="1">
      <c r="A35" s="38"/>
      <c r="B35" s="9" t="s">
        <v>26</v>
      </c>
      <c r="C35" s="10">
        <f t="shared" ref="C35:D35" si="2">C40</f>
        <v>0</v>
      </c>
      <c r="D35" s="23">
        <f t="shared" si="2"/>
        <v>0</v>
      </c>
      <c r="E35" s="26"/>
      <c r="F35" s="33"/>
    </row>
    <row r="36" spans="1:6" s="11" customFormat="1" ht="33.75" customHeight="1" thickBot="1">
      <c r="A36" s="38"/>
      <c r="B36" s="9" t="s">
        <v>27</v>
      </c>
      <c r="C36" s="10">
        <f t="shared" ref="C36:D36" si="3">C41</f>
        <v>0</v>
      </c>
      <c r="D36" s="23">
        <f t="shared" si="3"/>
        <v>0</v>
      </c>
      <c r="E36" s="26"/>
      <c r="F36" s="33"/>
    </row>
    <row r="37" spans="1:6" s="11" customFormat="1" ht="27.75" customHeight="1" thickBot="1">
      <c r="A37" s="39"/>
      <c r="B37" s="9" t="s">
        <v>25</v>
      </c>
      <c r="C37" s="10">
        <f t="shared" ref="C37:D37" si="4">C42</f>
        <v>142868.63</v>
      </c>
      <c r="D37" s="23">
        <f t="shared" si="4"/>
        <v>134665.09</v>
      </c>
      <c r="E37" s="26">
        <f t="shared" si="0"/>
        <v>94.25798371552942</v>
      </c>
      <c r="F37" s="33"/>
    </row>
    <row r="38" spans="1:6" ht="33.75" customHeight="1" thickBot="1">
      <c r="A38" s="40" t="s">
        <v>30</v>
      </c>
      <c r="B38" s="7" t="s">
        <v>28</v>
      </c>
      <c r="C38" s="8">
        <v>142868.63</v>
      </c>
      <c r="D38" s="22">
        <v>134665.09</v>
      </c>
      <c r="E38" s="26">
        <f t="shared" si="0"/>
        <v>94.25798371552942</v>
      </c>
      <c r="F38" s="48"/>
    </row>
    <row r="39" spans="1:6" ht="27.75" customHeight="1" thickBot="1">
      <c r="A39" s="41"/>
      <c r="B39" s="7" t="s">
        <v>22</v>
      </c>
      <c r="C39" s="8"/>
      <c r="D39" s="22"/>
      <c r="E39" s="26"/>
      <c r="F39" s="49"/>
    </row>
    <row r="40" spans="1:6" ht="27.75" customHeight="1" thickBot="1">
      <c r="A40" s="41"/>
      <c r="B40" s="7" t="s">
        <v>26</v>
      </c>
      <c r="C40" s="8"/>
      <c r="D40" s="22"/>
      <c r="E40" s="26"/>
      <c r="F40" s="12"/>
    </row>
    <row r="41" spans="1:6" ht="27.75" customHeight="1" thickBot="1">
      <c r="A41" s="41"/>
      <c r="B41" s="7" t="s">
        <v>27</v>
      </c>
      <c r="C41" s="8"/>
      <c r="D41" s="22"/>
      <c r="E41" s="26"/>
      <c r="F41" s="12"/>
    </row>
    <row r="42" spans="1:6" ht="27.75" customHeight="1" thickBot="1">
      <c r="A42" s="42"/>
      <c r="B42" s="7" t="s">
        <v>25</v>
      </c>
      <c r="C42" s="8">
        <f>SUM(C38:C41)</f>
        <v>142868.63</v>
      </c>
      <c r="D42" s="22">
        <f>SUM(D38:D41)</f>
        <v>134665.09</v>
      </c>
      <c r="E42" s="26">
        <f t="shared" si="0"/>
        <v>94.25798371552942</v>
      </c>
      <c r="F42" s="12"/>
    </row>
    <row r="43" spans="1:6" s="11" customFormat="1" ht="37.5" customHeight="1" thickBot="1">
      <c r="A43" s="37" t="s">
        <v>31</v>
      </c>
      <c r="B43" s="9" t="s">
        <v>21</v>
      </c>
      <c r="C43" s="10">
        <f>C48</f>
        <v>478733.91</v>
      </c>
      <c r="D43" s="23">
        <f>D48</f>
        <v>529611.44999999995</v>
      </c>
      <c r="E43" s="26">
        <f t="shared" si="0"/>
        <v>110.6275195755404</v>
      </c>
      <c r="F43" s="33"/>
    </row>
    <row r="44" spans="1:6" s="11" customFormat="1" ht="27.75" customHeight="1" thickBot="1">
      <c r="A44" s="38"/>
      <c r="B44" s="9" t="s">
        <v>22</v>
      </c>
      <c r="C44" s="10">
        <f t="shared" ref="C44:D44" si="5">C49</f>
        <v>0</v>
      </c>
      <c r="D44" s="23">
        <f t="shared" si="5"/>
        <v>0</v>
      </c>
      <c r="E44" s="26"/>
      <c r="F44" s="33"/>
    </row>
    <row r="45" spans="1:6" s="11" customFormat="1" ht="27.75" customHeight="1" thickBot="1">
      <c r="A45" s="38"/>
      <c r="B45" s="9" t="s">
        <v>26</v>
      </c>
      <c r="C45" s="10">
        <f t="shared" ref="C45:D45" si="6">C50</f>
        <v>0</v>
      </c>
      <c r="D45" s="23">
        <f t="shared" si="6"/>
        <v>0</v>
      </c>
      <c r="E45" s="26"/>
      <c r="F45" s="33"/>
    </row>
    <row r="46" spans="1:6" s="11" customFormat="1" ht="27.75" customHeight="1" thickBot="1">
      <c r="A46" s="38"/>
      <c r="B46" s="9" t="s">
        <v>27</v>
      </c>
      <c r="C46" s="10">
        <f t="shared" ref="C46:D46" si="7">C51</f>
        <v>0</v>
      </c>
      <c r="D46" s="23">
        <f t="shared" si="7"/>
        <v>0</v>
      </c>
      <c r="E46" s="26"/>
      <c r="F46" s="33"/>
    </row>
    <row r="47" spans="1:6" s="11" customFormat="1" ht="27.75" customHeight="1" thickBot="1">
      <c r="A47" s="39"/>
      <c r="B47" s="9" t="s">
        <v>25</v>
      </c>
      <c r="C47" s="10">
        <f t="shared" ref="C47:D47" si="8">C52</f>
        <v>478733.91</v>
      </c>
      <c r="D47" s="23">
        <f t="shared" si="8"/>
        <v>529611.44999999995</v>
      </c>
      <c r="E47" s="26">
        <f t="shared" si="0"/>
        <v>110.6275195755404</v>
      </c>
      <c r="F47" s="33"/>
    </row>
    <row r="48" spans="1:6" ht="33.75" customHeight="1" thickBot="1">
      <c r="A48" s="40" t="s">
        <v>32</v>
      </c>
      <c r="B48" s="7" t="s">
        <v>28</v>
      </c>
      <c r="C48" s="8">
        <v>478733.91</v>
      </c>
      <c r="D48" s="22">
        <v>529611.44999999995</v>
      </c>
      <c r="E48" s="26">
        <f t="shared" si="0"/>
        <v>110.6275195755404</v>
      </c>
      <c r="F48" s="12"/>
    </row>
    <row r="49" spans="1:6" ht="27.75" customHeight="1" thickBot="1">
      <c r="A49" s="41"/>
      <c r="B49" s="7" t="s">
        <v>22</v>
      </c>
      <c r="C49" s="8"/>
      <c r="D49" s="22"/>
      <c r="E49" s="26"/>
      <c r="F49" s="12"/>
    </row>
    <row r="50" spans="1:6" ht="27.75" customHeight="1" thickBot="1">
      <c r="A50" s="41"/>
      <c r="B50" s="7" t="s">
        <v>26</v>
      </c>
      <c r="C50" s="8"/>
      <c r="D50" s="22"/>
      <c r="E50" s="26"/>
      <c r="F50" s="12"/>
    </row>
    <row r="51" spans="1:6" ht="27.75" customHeight="1" thickBot="1">
      <c r="A51" s="41"/>
      <c r="B51" s="7" t="s">
        <v>27</v>
      </c>
      <c r="C51" s="8"/>
      <c r="D51" s="22"/>
      <c r="E51" s="26"/>
      <c r="F51" s="12"/>
    </row>
    <row r="52" spans="1:6" ht="27.75" customHeight="1" thickBot="1">
      <c r="A52" s="42"/>
      <c r="B52" s="7" t="s">
        <v>25</v>
      </c>
      <c r="C52" s="8">
        <f>SUM(C48:C51)</f>
        <v>478733.91</v>
      </c>
      <c r="D52" s="22">
        <f>SUM(D48:D51)</f>
        <v>529611.44999999995</v>
      </c>
      <c r="E52" s="26">
        <f t="shared" si="0"/>
        <v>110.6275195755404</v>
      </c>
      <c r="F52" s="12"/>
    </row>
    <row r="53" spans="1:6" s="11" customFormat="1" ht="39.75" customHeight="1" thickBot="1">
      <c r="A53" s="37" t="s">
        <v>33</v>
      </c>
      <c r="B53" s="9" t="s">
        <v>21</v>
      </c>
      <c r="C53" s="10">
        <f>C58</f>
        <v>2099758.9</v>
      </c>
      <c r="D53" s="23">
        <f>D58</f>
        <v>2421149.69</v>
      </c>
      <c r="E53" s="26">
        <f t="shared" si="0"/>
        <v>115.30608061716039</v>
      </c>
      <c r="F53" s="33"/>
    </row>
    <row r="54" spans="1:6" s="11" customFormat="1" ht="27.75" customHeight="1" thickBot="1">
      <c r="A54" s="38"/>
      <c r="B54" s="9" t="s">
        <v>22</v>
      </c>
      <c r="C54" s="10">
        <f t="shared" ref="C54:D54" si="9">C59</f>
        <v>0</v>
      </c>
      <c r="D54" s="23">
        <f t="shared" si="9"/>
        <v>0</v>
      </c>
      <c r="E54" s="26"/>
      <c r="F54" s="33"/>
    </row>
    <row r="55" spans="1:6" s="11" customFormat="1" ht="27.75" customHeight="1" thickBot="1">
      <c r="A55" s="38"/>
      <c r="B55" s="9" t="s">
        <v>26</v>
      </c>
      <c r="C55" s="10">
        <f t="shared" ref="C55:D55" si="10">C60</f>
        <v>0</v>
      </c>
      <c r="D55" s="23">
        <f t="shared" si="10"/>
        <v>0</v>
      </c>
      <c r="E55" s="26"/>
      <c r="F55" s="33"/>
    </row>
    <row r="56" spans="1:6" s="11" customFormat="1" ht="27.75" customHeight="1" thickBot="1">
      <c r="A56" s="38"/>
      <c r="B56" s="9" t="s">
        <v>27</v>
      </c>
      <c r="C56" s="10">
        <f t="shared" ref="C56:D56" si="11">C61</f>
        <v>0</v>
      </c>
      <c r="D56" s="23">
        <f t="shared" si="11"/>
        <v>0</v>
      </c>
      <c r="E56" s="26"/>
      <c r="F56" s="33"/>
    </row>
    <row r="57" spans="1:6" s="11" customFormat="1" ht="27.75" customHeight="1" thickBot="1">
      <c r="A57" s="39"/>
      <c r="B57" s="9" t="s">
        <v>25</v>
      </c>
      <c r="C57" s="10">
        <f>SUM(C53:C56)</f>
        <v>2099758.9</v>
      </c>
      <c r="D57" s="23">
        <f>SUM(D53:D56)</f>
        <v>2421149.69</v>
      </c>
      <c r="E57" s="26">
        <f t="shared" si="0"/>
        <v>115.30608061716039</v>
      </c>
      <c r="F57" s="33"/>
    </row>
    <row r="58" spans="1:6" ht="35.25" customHeight="1" thickBot="1">
      <c r="A58" s="40" t="s">
        <v>34</v>
      </c>
      <c r="B58" s="7" t="s">
        <v>28</v>
      </c>
      <c r="C58" s="8">
        <v>2099758.9</v>
      </c>
      <c r="D58" s="22">
        <v>2421149.69</v>
      </c>
      <c r="E58" s="26">
        <f t="shared" si="0"/>
        <v>115.30608061716039</v>
      </c>
      <c r="F58" s="12"/>
    </row>
    <row r="59" spans="1:6" ht="27.75" customHeight="1" thickBot="1">
      <c r="A59" s="41"/>
      <c r="B59" s="7" t="s">
        <v>22</v>
      </c>
      <c r="C59" s="8"/>
      <c r="D59" s="22"/>
      <c r="E59" s="26"/>
      <c r="F59" s="12"/>
    </row>
    <row r="60" spans="1:6" ht="27.75" customHeight="1" thickBot="1">
      <c r="A60" s="41"/>
      <c r="B60" s="7" t="s">
        <v>26</v>
      </c>
      <c r="C60" s="8"/>
      <c r="D60" s="22"/>
      <c r="E60" s="26"/>
      <c r="F60" s="12"/>
    </row>
    <row r="61" spans="1:6" ht="27.75" customHeight="1" thickBot="1">
      <c r="A61" s="41"/>
      <c r="B61" s="7" t="s">
        <v>27</v>
      </c>
      <c r="C61" s="8"/>
      <c r="D61" s="22"/>
      <c r="E61" s="26"/>
      <c r="F61" s="12"/>
    </row>
    <row r="62" spans="1:6" ht="27.75" customHeight="1" thickBot="1">
      <c r="A62" s="42"/>
      <c r="B62" s="7" t="s">
        <v>25</v>
      </c>
      <c r="C62" s="8">
        <f>SUM(C58:C61)</f>
        <v>2099758.9</v>
      </c>
      <c r="D62" s="22">
        <f>SUM(D58:D61)</f>
        <v>2421149.69</v>
      </c>
      <c r="E62" s="26">
        <f t="shared" si="0"/>
        <v>115.30608061716039</v>
      </c>
      <c r="F62" s="12"/>
    </row>
    <row r="63" spans="1:6" s="11" customFormat="1" ht="35.25" customHeight="1" thickBot="1">
      <c r="A63" s="37" t="s">
        <v>35</v>
      </c>
      <c r="B63" s="9" t="s">
        <v>21</v>
      </c>
      <c r="C63" s="10">
        <f>C68</f>
        <v>40400</v>
      </c>
      <c r="D63" s="23">
        <f>D68</f>
        <v>12544</v>
      </c>
      <c r="E63" s="26">
        <f t="shared" si="0"/>
        <v>31.049504950495049</v>
      </c>
      <c r="F63" s="33"/>
    </row>
    <row r="64" spans="1:6" s="11" customFormat="1" ht="27.75" customHeight="1" thickBot="1">
      <c r="A64" s="38"/>
      <c r="B64" s="9" t="s">
        <v>22</v>
      </c>
      <c r="C64" s="10">
        <f t="shared" ref="C64:D66" si="12">C69</f>
        <v>0</v>
      </c>
      <c r="D64" s="23">
        <f t="shared" si="12"/>
        <v>0</v>
      </c>
      <c r="E64" s="26"/>
      <c r="F64" s="33"/>
    </row>
    <row r="65" spans="1:6" s="11" customFormat="1" ht="27.75" customHeight="1" thickBot="1">
      <c r="A65" s="38"/>
      <c r="B65" s="9" t="s">
        <v>26</v>
      </c>
      <c r="C65" s="10">
        <f t="shared" si="12"/>
        <v>0</v>
      </c>
      <c r="D65" s="23">
        <f t="shared" si="12"/>
        <v>0</v>
      </c>
      <c r="E65" s="26"/>
      <c r="F65" s="33"/>
    </row>
    <row r="66" spans="1:6" s="11" customFormat="1" ht="34.5" customHeight="1" thickBot="1">
      <c r="A66" s="38"/>
      <c r="B66" s="9" t="s">
        <v>27</v>
      </c>
      <c r="C66" s="10">
        <f t="shared" si="12"/>
        <v>0</v>
      </c>
      <c r="D66" s="23">
        <f t="shared" si="12"/>
        <v>0</v>
      </c>
      <c r="E66" s="26"/>
      <c r="F66" s="33"/>
    </row>
    <row r="67" spans="1:6" s="11" customFormat="1" ht="115.5" customHeight="1" thickBot="1">
      <c r="A67" s="39"/>
      <c r="B67" s="9" t="s">
        <v>25</v>
      </c>
      <c r="C67" s="10">
        <f>SUM(C63:C66)</f>
        <v>40400</v>
      </c>
      <c r="D67" s="23">
        <f>SUM(D63:D66)</f>
        <v>12544</v>
      </c>
      <c r="E67" s="26">
        <f t="shared" si="0"/>
        <v>31.049504950495049</v>
      </c>
      <c r="F67" s="12" t="s">
        <v>49</v>
      </c>
    </row>
    <row r="68" spans="1:6" ht="36" customHeight="1" thickBot="1">
      <c r="A68" s="40" t="s">
        <v>36</v>
      </c>
      <c r="B68" s="7" t="s">
        <v>28</v>
      </c>
      <c r="C68" s="8">
        <v>40400</v>
      </c>
      <c r="D68" s="22">
        <v>12544</v>
      </c>
      <c r="E68" s="26">
        <f t="shared" si="0"/>
        <v>31.049504950495049</v>
      </c>
      <c r="F68" s="12"/>
    </row>
    <row r="69" spans="1:6" ht="27.75" customHeight="1" thickBot="1">
      <c r="A69" s="41"/>
      <c r="B69" s="7" t="s">
        <v>22</v>
      </c>
      <c r="C69" s="8"/>
      <c r="D69" s="22"/>
      <c r="E69" s="26"/>
      <c r="F69" s="12"/>
    </row>
    <row r="70" spans="1:6" ht="27.75" customHeight="1" thickBot="1">
      <c r="A70" s="41"/>
      <c r="B70" s="7" t="s">
        <v>26</v>
      </c>
      <c r="C70" s="8"/>
      <c r="D70" s="22"/>
      <c r="E70" s="26"/>
      <c r="F70" s="12"/>
    </row>
    <row r="71" spans="1:6" ht="27.75" customHeight="1" thickBot="1">
      <c r="A71" s="41"/>
      <c r="B71" s="7" t="s">
        <v>27</v>
      </c>
      <c r="C71" s="8"/>
      <c r="D71" s="22"/>
      <c r="E71" s="26"/>
      <c r="F71" s="12"/>
    </row>
    <row r="72" spans="1:6" ht="27.75" customHeight="1" thickBot="1">
      <c r="A72" s="42"/>
      <c r="B72" s="7" t="s">
        <v>25</v>
      </c>
      <c r="C72" s="8">
        <f>SUM(C68:C71)</f>
        <v>40400</v>
      </c>
      <c r="D72" s="22">
        <f>SUM(D68:D71)</f>
        <v>12544</v>
      </c>
      <c r="E72" s="26">
        <f t="shared" si="0"/>
        <v>31.049504950495049</v>
      </c>
      <c r="F72" s="12"/>
    </row>
    <row r="73" spans="1:6" s="11" customFormat="1" ht="35.25" customHeight="1" thickBot="1">
      <c r="A73" s="37" t="s">
        <v>37</v>
      </c>
      <c r="B73" s="9" t="s">
        <v>21</v>
      </c>
      <c r="C73" s="10">
        <f>C78</f>
        <v>2892383.03</v>
      </c>
      <c r="D73" s="23">
        <f>D78</f>
        <v>2658955.98</v>
      </c>
      <c r="E73" s="26">
        <f t="shared" si="0"/>
        <v>91.929594124330066</v>
      </c>
      <c r="F73" s="33"/>
    </row>
    <row r="74" spans="1:6" s="11" customFormat="1" ht="27.75" customHeight="1" thickBot="1">
      <c r="A74" s="38"/>
      <c r="B74" s="9" t="s">
        <v>22</v>
      </c>
      <c r="C74" s="10">
        <f t="shared" ref="C74:D74" si="13">C79</f>
        <v>70626.87</v>
      </c>
      <c r="D74" s="23">
        <f t="shared" si="13"/>
        <v>70626.87</v>
      </c>
      <c r="E74" s="26">
        <f t="shared" si="0"/>
        <v>100</v>
      </c>
      <c r="F74" s="33"/>
    </row>
    <row r="75" spans="1:6" s="11" customFormat="1" ht="27.75" customHeight="1" thickBot="1">
      <c r="A75" s="38"/>
      <c r="B75" s="9" t="s">
        <v>26</v>
      </c>
      <c r="C75" s="10">
        <f t="shared" ref="C75:D75" si="14">C80</f>
        <v>1341910.46</v>
      </c>
      <c r="D75" s="23">
        <f t="shared" si="14"/>
        <v>1341910.46</v>
      </c>
      <c r="E75" s="26">
        <f t="shared" si="0"/>
        <v>100</v>
      </c>
      <c r="F75" s="33"/>
    </row>
    <row r="76" spans="1:6" s="11" customFormat="1" ht="27.75" customHeight="1" thickBot="1">
      <c r="A76" s="38"/>
      <c r="B76" s="9" t="s">
        <v>27</v>
      </c>
      <c r="C76" s="10">
        <f t="shared" ref="C76:D76" si="15">C81</f>
        <v>0</v>
      </c>
      <c r="D76" s="23">
        <f t="shared" si="15"/>
        <v>0</v>
      </c>
      <c r="E76" s="26"/>
      <c r="F76" s="33"/>
    </row>
    <row r="77" spans="1:6" s="11" customFormat="1" ht="27.75" customHeight="1" thickBot="1">
      <c r="A77" s="39"/>
      <c r="B77" s="9" t="s">
        <v>25</v>
      </c>
      <c r="C77" s="10">
        <f>SUM(C73:C76)</f>
        <v>4304920.3599999994</v>
      </c>
      <c r="D77" s="23">
        <f>SUM(D73:D76)</f>
        <v>4071493.31</v>
      </c>
      <c r="E77" s="26">
        <f t="shared" si="0"/>
        <v>94.577668563420318</v>
      </c>
      <c r="F77" s="33"/>
    </row>
    <row r="78" spans="1:6" ht="36" customHeight="1" thickBot="1">
      <c r="A78" s="40" t="s">
        <v>40</v>
      </c>
      <c r="B78" s="7" t="s">
        <v>28</v>
      </c>
      <c r="C78" s="8">
        <v>2892383.03</v>
      </c>
      <c r="D78" s="22">
        <v>2658955.98</v>
      </c>
      <c r="E78" s="26">
        <f t="shared" si="0"/>
        <v>91.929594124330066</v>
      </c>
      <c r="F78" s="13"/>
    </row>
    <row r="79" spans="1:6" ht="27.75" customHeight="1" thickBot="1">
      <c r="A79" s="41"/>
      <c r="B79" s="7" t="s">
        <v>22</v>
      </c>
      <c r="C79" s="8">
        <v>70626.87</v>
      </c>
      <c r="D79" s="22">
        <v>70626.87</v>
      </c>
      <c r="E79" s="26">
        <f t="shared" si="0"/>
        <v>100</v>
      </c>
      <c r="F79" s="34"/>
    </row>
    <row r="80" spans="1:6" ht="27.75" customHeight="1" thickBot="1">
      <c r="A80" s="41"/>
      <c r="B80" s="7" t="s">
        <v>26</v>
      </c>
      <c r="C80" s="8">
        <v>1341910.46</v>
      </c>
      <c r="D80" s="22">
        <v>1341910.46</v>
      </c>
      <c r="E80" s="26">
        <f t="shared" si="0"/>
        <v>100</v>
      </c>
      <c r="F80" s="35"/>
    </row>
    <row r="81" spans="1:6" ht="27.75" customHeight="1" thickBot="1">
      <c r="A81" s="41"/>
      <c r="B81" s="7" t="s">
        <v>27</v>
      </c>
      <c r="C81" s="8"/>
      <c r="D81" s="22"/>
      <c r="E81" s="26"/>
      <c r="F81" s="35"/>
    </row>
    <row r="82" spans="1:6" ht="27.75" customHeight="1" thickBot="1">
      <c r="A82" s="42"/>
      <c r="B82" s="7" t="s">
        <v>25</v>
      </c>
      <c r="C82" s="8">
        <f>SUM(C78:C81)</f>
        <v>4304920.3599999994</v>
      </c>
      <c r="D82" s="24">
        <f>SUM(D78:D81)</f>
        <v>4071493.31</v>
      </c>
      <c r="E82" s="26">
        <f t="shared" si="0"/>
        <v>94.577668563420318</v>
      </c>
      <c r="F82" s="35"/>
    </row>
    <row r="83" spans="1:6" ht="36" customHeight="1" thickBot="1">
      <c r="A83" s="37" t="s">
        <v>43</v>
      </c>
      <c r="B83" s="9" t="s">
        <v>21</v>
      </c>
      <c r="C83" s="10">
        <f>C88</f>
        <v>477516.58</v>
      </c>
      <c r="D83" s="23">
        <f>D88</f>
        <v>477516.58</v>
      </c>
      <c r="E83" s="26">
        <f t="shared" ref="E83:E85" si="16">D83/C83*100</f>
        <v>100</v>
      </c>
      <c r="F83" s="35"/>
    </row>
    <row r="84" spans="1:6" ht="27.75" customHeight="1" thickBot="1">
      <c r="A84" s="38"/>
      <c r="B84" s="9" t="s">
        <v>22</v>
      </c>
      <c r="C84" s="10">
        <f t="shared" ref="C84:D86" si="17">C89</f>
        <v>819000</v>
      </c>
      <c r="D84" s="23">
        <f t="shared" si="17"/>
        <v>819000</v>
      </c>
      <c r="E84" s="26">
        <f t="shared" si="16"/>
        <v>100</v>
      </c>
      <c r="F84" s="34"/>
    </row>
    <row r="85" spans="1:6" ht="27.75" customHeight="1" thickBot="1">
      <c r="A85" s="38"/>
      <c r="B85" s="9" t="s">
        <v>26</v>
      </c>
      <c r="C85" s="10">
        <f t="shared" si="17"/>
        <v>0</v>
      </c>
      <c r="D85" s="23">
        <f t="shared" si="17"/>
        <v>0</v>
      </c>
      <c r="E85" s="26" t="e">
        <f t="shared" si="16"/>
        <v>#DIV/0!</v>
      </c>
      <c r="F85" s="35"/>
    </row>
    <row r="86" spans="1:6" ht="30" customHeight="1" thickBot="1">
      <c r="A86" s="38"/>
      <c r="B86" s="9" t="s">
        <v>27</v>
      </c>
      <c r="C86" s="10">
        <f t="shared" si="17"/>
        <v>0</v>
      </c>
      <c r="D86" s="23">
        <f t="shared" ref="D86" si="18">D91+D96+D101</f>
        <v>0</v>
      </c>
      <c r="E86" s="26"/>
      <c r="F86" s="35"/>
    </row>
    <row r="87" spans="1:6" ht="27.75" customHeight="1" thickBot="1">
      <c r="A87" s="39"/>
      <c r="B87" s="9" t="s">
        <v>25</v>
      </c>
      <c r="C87" s="10">
        <f>SUM(C83:C86)</f>
        <v>1296516.58</v>
      </c>
      <c r="D87" s="23">
        <f>SUM(D83:D86)</f>
        <v>1296516.58</v>
      </c>
      <c r="E87" s="26">
        <f t="shared" ref="E87" si="19">D87/C87*100</f>
        <v>100</v>
      </c>
      <c r="F87" s="35"/>
    </row>
    <row r="88" spans="1:6" ht="38.25" customHeight="1" thickBot="1">
      <c r="A88" s="53" t="s">
        <v>42</v>
      </c>
      <c r="B88" s="7" t="s">
        <v>28</v>
      </c>
      <c r="C88" s="8">
        <v>477516.58</v>
      </c>
      <c r="D88" s="22">
        <v>477516.58</v>
      </c>
      <c r="E88" s="26">
        <f t="shared" ref="E88:E124" si="20">D88/C88*100</f>
        <v>100</v>
      </c>
      <c r="F88" s="35"/>
    </row>
    <row r="89" spans="1:6" ht="27.75" customHeight="1" thickBot="1">
      <c r="A89" s="54"/>
      <c r="B89" s="7" t="s">
        <v>22</v>
      </c>
      <c r="C89" s="8">
        <v>819000</v>
      </c>
      <c r="D89" s="22">
        <v>819000</v>
      </c>
      <c r="E89" s="26">
        <f t="shared" si="20"/>
        <v>100</v>
      </c>
      <c r="F89" s="34"/>
    </row>
    <row r="90" spans="1:6" ht="27.75" customHeight="1" thickBot="1">
      <c r="A90" s="54"/>
      <c r="B90" s="7" t="s">
        <v>26</v>
      </c>
      <c r="C90" s="8"/>
      <c r="D90" s="22"/>
      <c r="E90" s="26"/>
      <c r="F90" s="35"/>
    </row>
    <row r="91" spans="1:6" ht="27.75" customHeight="1" thickBot="1">
      <c r="A91" s="54"/>
      <c r="B91" s="7" t="s">
        <v>27</v>
      </c>
      <c r="C91" s="8"/>
      <c r="D91" s="22"/>
      <c r="E91" s="26"/>
      <c r="F91" s="12"/>
    </row>
    <row r="92" spans="1:6" ht="27.75" customHeight="1" thickBot="1">
      <c r="A92" s="55"/>
      <c r="B92" s="7" t="s">
        <v>25</v>
      </c>
      <c r="C92" s="8">
        <f>SUM(C88:C91)</f>
        <v>1296516.58</v>
      </c>
      <c r="D92" s="22">
        <f>SUM(D88:D91)</f>
        <v>1296516.58</v>
      </c>
      <c r="E92" s="26">
        <f t="shared" si="20"/>
        <v>100</v>
      </c>
      <c r="F92" s="12"/>
    </row>
    <row r="93" spans="1:6" s="11" customFormat="1" ht="27.75" customHeight="1" thickBot="1">
      <c r="A93" s="37" t="s">
        <v>44</v>
      </c>
      <c r="B93" s="9" t="s">
        <v>21</v>
      </c>
      <c r="C93" s="10">
        <f>C98</f>
        <v>585128.35</v>
      </c>
      <c r="D93" s="23">
        <f>D98</f>
        <v>585128.34</v>
      </c>
      <c r="E93" s="26">
        <f t="shared" si="20"/>
        <v>99.999998290973252</v>
      </c>
      <c r="F93" s="33"/>
    </row>
    <row r="94" spans="1:6" s="11" customFormat="1" ht="27.75" customHeight="1" thickBot="1">
      <c r="A94" s="38"/>
      <c r="B94" s="9" t="s">
        <v>22</v>
      </c>
      <c r="C94" s="10">
        <f t="shared" ref="C94" si="21">C99+C104+C109</f>
        <v>263307.75</v>
      </c>
      <c r="D94" s="23">
        <f t="shared" ref="D94" si="22">D99+D104+D109</f>
        <v>263307.75</v>
      </c>
      <c r="E94" s="26">
        <f t="shared" si="20"/>
        <v>100</v>
      </c>
      <c r="F94" s="33"/>
    </row>
    <row r="95" spans="1:6" s="11" customFormat="1" ht="27.75" customHeight="1" thickBot="1">
      <c r="A95" s="38"/>
      <c r="B95" s="9" t="s">
        <v>26</v>
      </c>
      <c r="C95" s="10">
        <f t="shared" ref="C95" si="23">C100+C105+C110</f>
        <v>5002847.3499999996</v>
      </c>
      <c r="D95" s="23">
        <f t="shared" ref="D95" si="24">D100+D105+D110</f>
        <v>5002847.3499999996</v>
      </c>
      <c r="E95" s="26">
        <f t="shared" si="20"/>
        <v>100</v>
      </c>
      <c r="F95" s="33"/>
    </row>
    <row r="96" spans="1:6" s="11" customFormat="1" ht="27.75" customHeight="1" thickBot="1">
      <c r="A96" s="38"/>
      <c r="B96" s="9" t="s">
        <v>27</v>
      </c>
      <c r="C96" s="10">
        <f t="shared" ref="C96" si="25">C101+C106+C111</f>
        <v>0</v>
      </c>
      <c r="D96" s="23">
        <f t="shared" ref="D96" si="26">D101+D106+D111</f>
        <v>0</v>
      </c>
      <c r="E96" s="26"/>
      <c r="F96" s="33"/>
    </row>
    <row r="97" spans="1:6" s="11" customFormat="1" ht="27.75" customHeight="1" thickBot="1">
      <c r="A97" s="39"/>
      <c r="B97" s="9" t="s">
        <v>25</v>
      </c>
      <c r="C97" s="10">
        <f>SUM(C93:C96)</f>
        <v>5851283.4499999993</v>
      </c>
      <c r="D97" s="23">
        <f>SUM(D93:D96)</f>
        <v>5851283.4399999995</v>
      </c>
      <c r="E97" s="26">
        <f t="shared" si="20"/>
        <v>99.999999829097334</v>
      </c>
      <c r="F97" s="33"/>
    </row>
    <row r="98" spans="1:6" ht="27.75" customHeight="1" thickBot="1">
      <c r="A98" s="40" t="s">
        <v>41</v>
      </c>
      <c r="B98" s="7" t="s">
        <v>28</v>
      </c>
      <c r="C98" s="8">
        <v>585128.35</v>
      </c>
      <c r="D98" s="22">
        <v>585128.34</v>
      </c>
      <c r="E98" s="26">
        <f t="shared" si="20"/>
        <v>99.999998290973252</v>
      </c>
      <c r="F98" s="13"/>
    </row>
    <row r="99" spans="1:6" ht="27.75" customHeight="1" thickBot="1">
      <c r="A99" s="41"/>
      <c r="B99" s="7" t="s">
        <v>22</v>
      </c>
      <c r="C99" s="8">
        <v>263307.75</v>
      </c>
      <c r="D99" s="22">
        <v>263307.75</v>
      </c>
      <c r="E99" s="26">
        <f t="shared" si="20"/>
        <v>100</v>
      </c>
      <c r="F99" s="34"/>
    </row>
    <row r="100" spans="1:6" ht="27.75" customHeight="1" thickBot="1">
      <c r="A100" s="41"/>
      <c r="B100" s="7" t="s">
        <v>26</v>
      </c>
      <c r="C100" s="8">
        <v>5002847.3499999996</v>
      </c>
      <c r="D100" s="22">
        <v>5002847.3499999996</v>
      </c>
      <c r="E100" s="26">
        <f t="shared" si="20"/>
        <v>100</v>
      </c>
      <c r="F100" s="35"/>
    </row>
    <row r="101" spans="1:6" ht="27.75" customHeight="1" thickBot="1">
      <c r="A101" s="41"/>
      <c r="B101" s="7" t="s">
        <v>27</v>
      </c>
      <c r="C101" s="8"/>
      <c r="D101" s="22"/>
      <c r="E101" s="26"/>
      <c r="F101" s="12"/>
    </row>
    <row r="102" spans="1:6" ht="27.75" customHeight="1" thickBot="1">
      <c r="A102" s="42"/>
      <c r="B102" s="7" t="s">
        <v>25</v>
      </c>
      <c r="C102" s="8">
        <f>SUM(C98:C101)</f>
        <v>5851283.4499999993</v>
      </c>
      <c r="D102" s="22">
        <f>SUM(D98:D101)</f>
        <v>5851283.4399999995</v>
      </c>
      <c r="E102" s="26">
        <f t="shared" si="20"/>
        <v>99.999999829097334</v>
      </c>
      <c r="F102" s="12"/>
    </row>
    <row r="103" spans="1:6" s="11" customFormat="1" ht="34.5" customHeight="1" thickBot="1">
      <c r="A103" s="37" t="s">
        <v>45</v>
      </c>
      <c r="B103" s="9" t="s">
        <v>21</v>
      </c>
      <c r="C103" s="10">
        <f>C108</f>
        <v>3689871.94</v>
      </c>
      <c r="D103" s="23">
        <f>D108</f>
        <v>3671479.27</v>
      </c>
      <c r="E103" s="26">
        <f t="shared" si="20"/>
        <v>99.501536359551821</v>
      </c>
      <c r="F103" s="33"/>
    </row>
    <row r="104" spans="1:6" s="11" customFormat="1" ht="27.75" customHeight="1" thickBot="1">
      <c r="A104" s="38"/>
      <c r="B104" s="9" t="s">
        <v>22</v>
      </c>
      <c r="C104" s="10">
        <f t="shared" ref="C104:D105" si="27">C109</f>
        <v>0</v>
      </c>
      <c r="D104" s="23">
        <f t="shared" si="27"/>
        <v>0</v>
      </c>
      <c r="E104" s="26"/>
      <c r="F104" s="33"/>
    </row>
    <row r="105" spans="1:6" s="11" customFormat="1" ht="27.75" customHeight="1" thickBot="1">
      <c r="A105" s="38"/>
      <c r="B105" s="9" t="s">
        <v>26</v>
      </c>
      <c r="C105" s="10">
        <f t="shared" si="27"/>
        <v>0</v>
      </c>
      <c r="D105" s="23">
        <f t="shared" si="27"/>
        <v>0</v>
      </c>
      <c r="E105" s="26"/>
      <c r="F105" s="33"/>
    </row>
    <row r="106" spans="1:6" s="11" customFormat="1" ht="27.75" customHeight="1" thickBot="1">
      <c r="A106" s="38"/>
      <c r="B106" s="9" t="s">
        <v>27</v>
      </c>
      <c r="C106" s="10">
        <f t="shared" ref="C106:D106" si="28">C111+C116+C121</f>
        <v>0</v>
      </c>
      <c r="D106" s="23">
        <f t="shared" si="28"/>
        <v>0</v>
      </c>
      <c r="E106" s="26"/>
      <c r="F106" s="33"/>
    </row>
    <row r="107" spans="1:6" s="11" customFormat="1" ht="27.75" customHeight="1" thickBot="1">
      <c r="A107" s="39"/>
      <c r="B107" s="9" t="s">
        <v>25</v>
      </c>
      <c r="C107" s="10">
        <f>SUM(C103:C106)</f>
        <v>3689871.94</v>
      </c>
      <c r="D107" s="23">
        <f>SUM(D103:D106)</f>
        <v>3671479.27</v>
      </c>
      <c r="E107" s="26">
        <f t="shared" si="20"/>
        <v>99.501536359551821</v>
      </c>
      <c r="F107" s="33"/>
    </row>
    <row r="108" spans="1:6" ht="35.25" customHeight="1" thickBot="1">
      <c r="A108" s="40" t="s">
        <v>38</v>
      </c>
      <c r="B108" s="7" t="s">
        <v>28</v>
      </c>
      <c r="C108" s="8">
        <v>3689871.94</v>
      </c>
      <c r="D108" s="22">
        <v>3671479.27</v>
      </c>
      <c r="E108" s="26">
        <f t="shared" si="20"/>
        <v>99.501536359551821</v>
      </c>
      <c r="F108" s="13"/>
    </row>
    <row r="109" spans="1:6" ht="27.75" customHeight="1" thickBot="1">
      <c r="A109" s="41"/>
      <c r="B109" s="7" t="s">
        <v>22</v>
      </c>
      <c r="C109" s="8"/>
      <c r="D109" s="22"/>
      <c r="E109" s="26"/>
      <c r="F109" s="34"/>
    </row>
    <row r="110" spans="1:6" ht="27.75" customHeight="1" thickBot="1">
      <c r="A110" s="41"/>
      <c r="B110" s="7" t="s">
        <v>26</v>
      </c>
      <c r="C110" s="8"/>
      <c r="D110" s="22"/>
      <c r="E110" s="26"/>
      <c r="F110" s="35"/>
    </row>
    <row r="111" spans="1:6" ht="27.75" customHeight="1" thickBot="1">
      <c r="A111" s="41"/>
      <c r="B111" s="7" t="s">
        <v>27</v>
      </c>
      <c r="C111" s="8"/>
      <c r="D111" s="22"/>
      <c r="E111" s="26"/>
      <c r="F111" s="12"/>
    </row>
    <row r="112" spans="1:6" ht="27.75" customHeight="1" thickBot="1">
      <c r="A112" s="42"/>
      <c r="B112" s="7" t="s">
        <v>25</v>
      </c>
      <c r="C112" s="8">
        <f>SUM(C108:C111)</f>
        <v>3689871.94</v>
      </c>
      <c r="D112" s="22">
        <f>SUM(D108:D111)</f>
        <v>3671479.27</v>
      </c>
      <c r="E112" s="26">
        <f t="shared" si="20"/>
        <v>99.501536359551821</v>
      </c>
      <c r="F112" s="12"/>
    </row>
    <row r="113" spans="1:6" s="11" customFormat="1" ht="27.75" customHeight="1" thickBot="1">
      <c r="A113" s="37" t="s">
        <v>46</v>
      </c>
      <c r="B113" s="9" t="s">
        <v>21</v>
      </c>
      <c r="C113" s="10">
        <f>C118+C123</f>
        <v>0</v>
      </c>
      <c r="D113" s="23">
        <f>D118+D123</f>
        <v>0</v>
      </c>
      <c r="E113" s="26" t="e">
        <f t="shared" si="20"/>
        <v>#DIV/0!</v>
      </c>
      <c r="F113" s="33"/>
    </row>
    <row r="114" spans="1:6" s="11" customFormat="1" ht="27.75" customHeight="1" thickBot="1">
      <c r="A114" s="38"/>
      <c r="B114" s="9" t="s">
        <v>22</v>
      </c>
      <c r="C114" s="10">
        <f t="shared" ref="C114:D114" si="29">C119+C124</f>
        <v>143656</v>
      </c>
      <c r="D114" s="23">
        <f t="shared" si="29"/>
        <v>140190.82999999999</v>
      </c>
      <c r="E114" s="26">
        <f t="shared" si="20"/>
        <v>97.58786963301219</v>
      </c>
      <c r="F114" s="33"/>
    </row>
    <row r="115" spans="1:6" s="11" customFormat="1" ht="27.75" customHeight="1" thickBot="1">
      <c r="A115" s="38"/>
      <c r="B115" s="9" t="s">
        <v>26</v>
      </c>
      <c r="C115" s="10">
        <f t="shared" ref="C115:D115" si="30">C120+C125</f>
        <v>0</v>
      </c>
      <c r="D115" s="23">
        <f t="shared" si="30"/>
        <v>0</v>
      </c>
      <c r="E115" s="26" t="e">
        <f t="shared" si="20"/>
        <v>#DIV/0!</v>
      </c>
      <c r="F115" s="33"/>
    </row>
    <row r="116" spans="1:6" s="11" customFormat="1" ht="27.75" customHeight="1" thickBot="1">
      <c r="A116" s="38"/>
      <c r="B116" s="9" t="s">
        <v>27</v>
      </c>
      <c r="C116" s="10">
        <f t="shared" ref="C116:D116" si="31">C121+C126</f>
        <v>0</v>
      </c>
      <c r="D116" s="23">
        <f t="shared" si="31"/>
        <v>0</v>
      </c>
      <c r="E116" s="26" t="e">
        <f t="shared" si="20"/>
        <v>#DIV/0!</v>
      </c>
      <c r="F116" s="33"/>
    </row>
    <row r="117" spans="1:6" s="11" customFormat="1" ht="27.75" customHeight="1" thickBot="1">
      <c r="A117" s="39"/>
      <c r="B117" s="9" t="s">
        <v>25</v>
      </c>
      <c r="C117" s="10">
        <f t="shared" ref="C117:D117" si="32">C122+C127</f>
        <v>143656</v>
      </c>
      <c r="D117" s="23">
        <f t="shared" si="32"/>
        <v>140190.82999999999</v>
      </c>
      <c r="E117" s="26">
        <f t="shared" si="20"/>
        <v>97.58786963301219</v>
      </c>
      <c r="F117" s="33"/>
    </row>
    <row r="118" spans="1:6" ht="36.75" customHeight="1" thickBot="1">
      <c r="A118" s="40" t="s">
        <v>47</v>
      </c>
      <c r="B118" s="7" t="s">
        <v>28</v>
      </c>
      <c r="C118" s="8"/>
      <c r="D118" s="22"/>
      <c r="E118" s="26" t="e">
        <f t="shared" si="20"/>
        <v>#DIV/0!</v>
      </c>
      <c r="F118" s="13"/>
    </row>
    <row r="119" spans="1:6" ht="27.75" customHeight="1" thickBot="1">
      <c r="A119" s="41"/>
      <c r="B119" s="7" t="s">
        <v>22</v>
      </c>
      <c r="C119" s="8">
        <v>138100</v>
      </c>
      <c r="D119" s="22">
        <v>134634.82999999999</v>
      </c>
      <c r="E119" s="26"/>
      <c r="F119" s="34"/>
    </row>
    <row r="120" spans="1:6" ht="27.75" customHeight="1" thickBot="1">
      <c r="A120" s="41"/>
      <c r="B120" s="7" t="s">
        <v>26</v>
      </c>
      <c r="C120" s="8"/>
      <c r="D120" s="22"/>
      <c r="E120" s="26"/>
      <c r="F120" s="35"/>
    </row>
    <row r="121" spans="1:6" ht="27.75" customHeight="1" thickBot="1">
      <c r="A121" s="41"/>
      <c r="B121" s="7" t="s">
        <v>27</v>
      </c>
      <c r="C121" s="8"/>
      <c r="D121" s="22"/>
      <c r="E121" s="26"/>
      <c r="F121" s="35"/>
    </row>
    <row r="122" spans="1:6" ht="27.75" customHeight="1" thickBot="1">
      <c r="A122" s="42"/>
      <c r="B122" s="7" t="s">
        <v>25</v>
      </c>
      <c r="C122" s="8">
        <f>SUM(C118:C121)</f>
        <v>138100</v>
      </c>
      <c r="D122" s="22">
        <f>SUM(D118:D121)</f>
        <v>134634.82999999999</v>
      </c>
      <c r="E122" s="26">
        <f t="shared" si="20"/>
        <v>97.490825488776238</v>
      </c>
      <c r="F122" s="35"/>
    </row>
    <row r="123" spans="1:6" ht="35.25" customHeight="1" thickBot="1">
      <c r="A123" s="40" t="s">
        <v>48</v>
      </c>
      <c r="B123" s="7" t="s">
        <v>28</v>
      </c>
      <c r="C123" s="8"/>
      <c r="D123" s="22"/>
      <c r="E123" s="26"/>
      <c r="F123" s="35"/>
    </row>
    <row r="124" spans="1:6" ht="27.75" customHeight="1" thickBot="1">
      <c r="A124" s="41"/>
      <c r="B124" s="7" t="s">
        <v>22</v>
      </c>
      <c r="C124" s="8">
        <v>5556</v>
      </c>
      <c r="D124" s="22">
        <v>5556</v>
      </c>
      <c r="E124" s="26">
        <f t="shared" si="20"/>
        <v>100</v>
      </c>
      <c r="F124" s="34"/>
    </row>
    <row r="125" spans="1:6" ht="27.75" customHeight="1" thickBot="1">
      <c r="A125" s="41"/>
      <c r="B125" s="7" t="s">
        <v>26</v>
      </c>
      <c r="C125" s="8"/>
      <c r="D125" s="22"/>
      <c r="E125" s="26"/>
      <c r="F125" s="35"/>
    </row>
    <row r="126" spans="1:6" ht="27.75" customHeight="1" thickBot="1">
      <c r="A126" s="41"/>
      <c r="B126" s="7" t="s">
        <v>27</v>
      </c>
      <c r="C126" s="8"/>
      <c r="D126" s="22"/>
      <c r="E126" s="26"/>
      <c r="F126" s="12"/>
    </row>
    <row r="127" spans="1:6" ht="27.75" customHeight="1" thickBot="1">
      <c r="A127" s="42"/>
      <c r="B127" s="7" t="s">
        <v>25</v>
      </c>
      <c r="C127" s="8">
        <f>SUM(C123:C126)</f>
        <v>5556</v>
      </c>
      <c r="D127" s="22">
        <f>SUM(D123:D126)</f>
        <v>5556</v>
      </c>
      <c r="E127" s="26">
        <f t="shared" ref="E127" si="33">D127/C127*100</f>
        <v>100</v>
      </c>
      <c r="F127" s="32"/>
    </row>
    <row r="128" spans="1:6" ht="27.75" customHeight="1">
      <c r="A128" s="27"/>
      <c r="B128" s="27"/>
      <c r="C128" s="28"/>
      <c r="D128" s="29"/>
      <c r="E128" s="29"/>
      <c r="F128" s="30"/>
    </row>
    <row r="129" spans="1:7" ht="15.75">
      <c r="A129" s="11" t="s">
        <v>78</v>
      </c>
      <c r="D129"/>
      <c r="E129"/>
      <c r="F129" s="31"/>
    </row>
    <row r="130" spans="1:7">
      <c r="A130" t="s">
        <v>80</v>
      </c>
      <c r="D130"/>
      <c r="E130"/>
      <c r="F130"/>
    </row>
    <row r="131" spans="1:7">
      <c r="A131" t="s">
        <v>81</v>
      </c>
      <c r="D131"/>
      <c r="E131"/>
      <c r="F131"/>
    </row>
    <row r="132" spans="1:7">
      <c r="D132"/>
      <c r="E132"/>
      <c r="F132"/>
    </row>
    <row r="133" spans="1:7">
      <c r="A133" s="11" t="s">
        <v>79</v>
      </c>
      <c r="D133"/>
      <c r="E133"/>
      <c r="F133"/>
    </row>
    <row r="134" spans="1:7" ht="46.5" customHeight="1">
      <c r="A134" s="36" t="s">
        <v>82</v>
      </c>
      <c r="B134" s="36"/>
      <c r="C134" s="36"/>
      <c r="D134" s="36"/>
      <c r="E134" s="36"/>
      <c r="F134" s="36"/>
      <c r="G134" s="36"/>
    </row>
    <row r="135" spans="1:7" ht="46.5" customHeight="1">
      <c r="A135" s="36" t="s">
        <v>83</v>
      </c>
      <c r="B135" s="36"/>
      <c r="C135" s="36"/>
      <c r="D135" s="36"/>
      <c r="E135" s="36"/>
      <c r="F135" s="36"/>
      <c r="G135" s="36"/>
    </row>
    <row r="136" spans="1:7" ht="46.5" customHeight="1">
      <c r="A136" s="36" t="s">
        <v>84</v>
      </c>
      <c r="B136" s="36"/>
      <c r="C136" s="36"/>
      <c r="D136" s="36"/>
      <c r="E136" s="36"/>
      <c r="F136" s="36"/>
      <c r="G136" s="36"/>
    </row>
    <row r="137" spans="1:7" ht="33" customHeight="1">
      <c r="A137" s="36" t="s">
        <v>85</v>
      </c>
      <c r="B137" s="36"/>
      <c r="C137" s="36"/>
      <c r="D137" s="36"/>
      <c r="E137" s="36"/>
      <c r="F137" s="36"/>
      <c r="G137" s="36"/>
    </row>
    <row r="138" spans="1:7" ht="33" customHeight="1">
      <c r="A138" s="36" t="s">
        <v>86</v>
      </c>
      <c r="B138" s="36"/>
      <c r="C138" s="36"/>
      <c r="D138" s="36"/>
      <c r="E138" s="36"/>
      <c r="F138" s="36"/>
      <c r="G138" s="36"/>
    </row>
    <row r="139" spans="1:7" ht="19.5" customHeight="1">
      <c r="A139" s="11" t="s">
        <v>87</v>
      </c>
      <c r="D139"/>
      <c r="E139"/>
      <c r="F139"/>
    </row>
  </sheetData>
  <mergeCells count="41">
    <mergeCell ref="A93:A97"/>
    <mergeCell ref="A98:A102"/>
    <mergeCell ref="A1:G1"/>
    <mergeCell ref="A2:G2"/>
    <mergeCell ref="A3:G3"/>
    <mergeCell ref="A7:G7"/>
    <mergeCell ref="A43:A47"/>
    <mergeCell ref="F38:F39"/>
    <mergeCell ref="A25:A26"/>
    <mergeCell ref="B25:E25"/>
    <mergeCell ref="F25:F26"/>
    <mergeCell ref="A28:A32"/>
    <mergeCell ref="A33:A37"/>
    <mergeCell ref="A9:A11"/>
    <mergeCell ref="B9:B11"/>
    <mergeCell ref="C9:C11"/>
    <mergeCell ref="D9:D11"/>
    <mergeCell ref="A38:A42"/>
    <mergeCell ref="B5:G5"/>
    <mergeCell ref="A134:G134"/>
    <mergeCell ref="E9:G9"/>
    <mergeCell ref="E10:E11"/>
    <mergeCell ref="F10:F11"/>
    <mergeCell ref="A83:A87"/>
    <mergeCell ref="A48:A52"/>
    <mergeCell ref="A123:A127"/>
    <mergeCell ref="A63:A67"/>
    <mergeCell ref="A68:A72"/>
    <mergeCell ref="A73:A77"/>
    <mergeCell ref="A78:A82"/>
    <mergeCell ref="A53:A57"/>
    <mergeCell ref="A58:A62"/>
    <mergeCell ref="A118:A122"/>
    <mergeCell ref="A88:A92"/>
    <mergeCell ref="A135:G135"/>
    <mergeCell ref="A136:G136"/>
    <mergeCell ref="A137:G137"/>
    <mergeCell ref="A138:G138"/>
    <mergeCell ref="A103:A107"/>
    <mergeCell ref="A108:A112"/>
    <mergeCell ref="A113:A11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pervy</dc:creator>
  <cp:lastModifiedBy>zamgl</cp:lastModifiedBy>
  <cp:lastPrinted>2021-02-09T06:26:37Z</cp:lastPrinted>
  <dcterms:created xsi:type="dcterms:W3CDTF">2021-02-09T05:14:10Z</dcterms:created>
  <dcterms:modified xsi:type="dcterms:W3CDTF">2022-04-12T06:47:56Z</dcterms:modified>
</cp:coreProperties>
</file>