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9440" windowHeight="11952"/>
  </bookViews>
  <sheets>
    <sheet name="2022 год" sheetId="1" r:id="rId1"/>
  </sheets>
  <definedNames>
    <definedName name="_xlnm.Print_Titles" localSheetId="0">'2022 год'!$8:$11</definedName>
  </definedNames>
  <calcPr calcId="145621"/>
</workbook>
</file>

<file path=xl/calcChain.xml><?xml version="1.0" encoding="utf-8"?>
<calcChain xmlns="http://schemas.openxmlformats.org/spreadsheetml/2006/main">
  <c r="I125" i="1" l="1"/>
  <c r="K125" i="1"/>
  <c r="K126" i="1"/>
  <c r="J125" i="1"/>
  <c r="J170" i="1"/>
  <c r="K183" i="1"/>
  <c r="K16" i="1"/>
  <c r="K17" i="1"/>
  <c r="K18" i="1"/>
  <c r="K19" i="1"/>
  <c r="K23" i="1"/>
  <c r="K25" i="1"/>
  <c r="K27" i="1"/>
  <c r="K29" i="1"/>
  <c r="K32" i="1"/>
  <c r="K34" i="1"/>
  <c r="K37" i="1"/>
  <c r="K39" i="1"/>
  <c r="K40" i="1"/>
  <c r="K43" i="1"/>
  <c r="K45" i="1"/>
  <c r="K48" i="1"/>
  <c r="K52" i="1"/>
  <c r="K54" i="1"/>
  <c r="K56" i="1"/>
  <c r="K58" i="1"/>
  <c r="K61" i="1"/>
  <c r="K64" i="1"/>
  <c r="K67" i="1"/>
  <c r="K70" i="1"/>
  <c r="K71" i="1"/>
  <c r="K75" i="1"/>
  <c r="K78" i="1"/>
  <c r="K82" i="1"/>
  <c r="K85" i="1"/>
  <c r="K87" i="1"/>
  <c r="K90" i="1"/>
  <c r="K94" i="1"/>
  <c r="K96" i="1"/>
  <c r="K98" i="1"/>
  <c r="K100" i="1"/>
  <c r="K102" i="1"/>
  <c r="K104" i="1"/>
  <c r="K106" i="1"/>
  <c r="K108" i="1"/>
  <c r="K110" i="1"/>
  <c r="K112" i="1"/>
  <c r="K115" i="1"/>
  <c r="K117" i="1"/>
  <c r="K122" i="1"/>
  <c r="K124" i="1"/>
  <c r="K128" i="1"/>
  <c r="K132" i="1"/>
  <c r="K133" i="1"/>
  <c r="K135" i="1"/>
  <c r="K138" i="1"/>
  <c r="K139" i="1"/>
  <c r="K142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5" i="1"/>
  <c r="K187" i="1"/>
  <c r="K189" i="1"/>
  <c r="K191" i="1"/>
  <c r="K194" i="1"/>
  <c r="K197" i="1"/>
  <c r="K200" i="1"/>
  <c r="K201" i="1"/>
  <c r="K202" i="1"/>
  <c r="K203" i="1"/>
  <c r="K204" i="1"/>
  <c r="K205" i="1"/>
  <c r="K206" i="1"/>
  <c r="K207" i="1"/>
  <c r="K208" i="1"/>
  <c r="K211" i="1"/>
  <c r="J210" i="1"/>
  <c r="J209" i="1" s="1"/>
  <c r="J199" i="1"/>
  <c r="J198" i="1" s="1"/>
  <c r="J196" i="1"/>
  <c r="J193" i="1"/>
  <c r="J192" i="1" s="1"/>
  <c r="J190" i="1"/>
  <c r="J188" i="1"/>
  <c r="J186" i="1"/>
  <c r="J184" i="1"/>
  <c r="J169" i="1"/>
  <c r="J144" i="1"/>
  <c r="J143" i="1" s="1"/>
  <c r="J141" i="1"/>
  <c r="J140" i="1" s="1"/>
  <c r="J137" i="1"/>
  <c r="J136" i="1" s="1"/>
  <c r="J134" i="1"/>
  <c r="J131" i="1"/>
  <c r="J130" i="1" s="1"/>
  <c r="J127" i="1"/>
  <c r="J123" i="1"/>
  <c r="J121" i="1"/>
  <c r="J116" i="1"/>
  <c r="J114" i="1"/>
  <c r="J111" i="1"/>
  <c r="J109" i="1"/>
  <c r="J107" i="1"/>
  <c r="J105" i="1"/>
  <c r="J103" i="1"/>
  <c r="J101" i="1"/>
  <c r="J99" i="1"/>
  <c r="J97" i="1"/>
  <c r="J95" i="1"/>
  <c r="J93" i="1"/>
  <c r="J89" i="1"/>
  <c r="J88" i="1" s="1"/>
  <c r="J86" i="1"/>
  <c r="J84" i="1"/>
  <c r="J81" i="1"/>
  <c r="J80" i="1" s="1"/>
  <c r="J77" i="1"/>
  <c r="J76" i="1" s="1"/>
  <c r="J74" i="1"/>
  <c r="J73" i="1" s="1"/>
  <c r="J69" i="1"/>
  <c r="J68" i="1" s="1"/>
  <c r="J66" i="1"/>
  <c r="J65" i="1" s="1"/>
  <c r="J63" i="1"/>
  <c r="J62" i="1" s="1"/>
  <c r="J60" i="1"/>
  <c r="J59" i="1" s="1"/>
  <c r="J57" i="1"/>
  <c r="J55" i="1"/>
  <c r="J53" i="1"/>
  <c r="J51" i="1"/>
  <c r="J50" i="1" s="1"/>
  <c r="J47" i="1"/>
  <c r="J46" i="1" s="1"/>
  <c r="J44" i="1"/>
  <c r="J42" i="1"/>
  <c r="J38" i="1"/>
  <c r="J36" i="1"/>
  <c r="J33" i="1"/>
  <c r="J31" i="1"/>
  <c r="J30" i="1"/>
  <c r="J28" i="1"/>
  <c r="J26" i="1"/>
  <c r="J24" i="1"/>
  <c r="J22" i="1"/>
  <c r="J21" i="1" s="1"/>
  <c r="J20" i="1" s="1"/>
  <c r="J15" i="1"/>
  <c r="J14" i="1"/>
  <c r="I210" i="1"/>
  <c r="K210" i="1" s="1"/>
  <c r="I144" i="1"/>
  <c r="I143" i="1" s="1"/>
  <c r="I199" i="1"/>
  <c r="I198" i="1" s="1"/>
  <c r="H199" i="1"/>
  <c r="H198" i="1" s="1"/>
  <c r="I114" i="1"/>
  <c r="K114" i="1" s="1"/>
  <c r="I196" i="1"/>
  <c r="I193" i="1"/>
  <c r="I192" i="1" s="1"/>
  <c r="I190" i="1"/>
  <c r="I188" i="1"/>
  <c r="I186" i="1"/>
  <c r="I184" i="1"/>
  <c r="I170" i="1"/>
  <c r="I169" i="1" s="1"/>
  <c r="I141" i="1"/>
  <c r="I140" i="1" s="1"/>
  <c r="I137" i="1"/>
  <c r="I136" i="1" s="1"/>
  <c r="I134" i="1"/>
  <c r="I131" i="1"/>
  <c r="I130" i="1" s="1"/>
  <c r="I127" i="1"/>
  <c r="I123" i="1"/>
  <c r="I121" i="1"/>
  <c r="I116" i="1"/>
  <c r="I111" i="1"/>
  <c r="I109" i="1"/>
  <c r="I107" i="1"/>
  <c r="I105" i="1"/>
  <c r="I103" i="1"/>
  <c r="I101" i="1"/>
  <c r="I99" i="1"/>
  <c r="I97" i="1"/>
  <c r="I95" i="1"/>
  <c r="I93" i="1"/>
  <c r="I89" i="1"/>
  <c r="I88" i="1" s="1"/>
  <c r="I86" i="1"/>
  <c r="I84" i="1"/>
  <c r="I81" i="1"/>
  <c r="I80" i="1" s="1"/>
  <c r="I77" i="1"/>
  <c r="I76" i="1" s="1"/>
  <c r="I74" i="1"/>
  <c r="I73" i="1" s="1"/>
  <c r="I69" i="1"/>
  <c r="I68" i="1" s="1"/>
  <c r="I66" i="1"/>
  <c r="I65" i="1" s="1"/>
  <c r="I63" i="1"/>
  <c r="I62" i="1" s="1"/>
  <c r="I60" i="1"/>
  <c r="I59" i="1" s="1"/>
  <c r="I57" i="1"/>
  <c r="I55" i="1"/>
  <c r="I53" i="1"/>
  <c r="I51" i="1"/>
  <c r="I47" i="1"/>
  <c r="I46" i="1" s="1"/>
  <c r="I44" i="1"/>
  <c r="I42" i="1"/>
  <c r="I38" i="1"/>
  <c r="I36" i="1"/>
  <c r="I33" i="1"/>
  <c r="I31" i="1"/>
  <c r="I28" i="1"/>
  <c r="I26" i="1"/>
  <c r="I24" i="1"/>
  <c r="I22" i="1"/>
  <c r="I15" i="1"/>
  <c r="I14" i="1" s="1"/>
  <c r="H144" i="1"/>
  <c r="H143" i="1" s="1"/>
  <c r="H81" i="1"/>
  <c r="H80" i="1" s="1"/>
  <c r="H84" i="1"/>
  <c r="H86" i="1"/>
  <c r="H89" i="1"/>
  <c r="H88" i="1" s="1"/>
  <c r="H93" i="1"/>
  <c r="H95" i="1"/>
  <c r="H97" i="1"/>
  <c r="H99" i="1"/>
  <c r="H101" i="1"/>
  <c r="H103" i="1"/>
  <c r="H105" i="1"/>
  <c r="H107" i="1"/>
  <c r="H109" i="1"/>
  <c r="H111" i="1"/>
  <c r="H116" i="1"/>
  <c r="H113" i="1" s="1"/>
  <c r="H121" i="1"/>
  <c r="H123" i="1"/>
  <c r="H127" i="1"/>
  <c r="H131" i="1"/>
  <c r="H130" i="1" s="1"/>
  <c r="H134" i="1"/>
  <c r="H137" i="1"/>
  <c r="H136" i="1" s="1"/>
  <c r="H141" i="1"/>
  <c r="H140" i="1" s="1"/>
  <c r="H170" i="1"/>
  <c r="H169" i="1" s="1"/>
  <c r="H184" i="1"/>
  <c r="H186" i="1"/>
  <c r="H188" i="1"/>
  <c r="H190" i="1"/>
  <c r="H193" i="1"/>
  <c r="H192" i="1" s="1"/>
  <c r="H196" i="1"/>
  <c r="J120" i="1" l="1"/>
  <c r="J113" i="1"/>
  <c r="J72" i="1"/>
  <c r="J49" i="1"/>
  <c r="J129" i="1"/>
  <c r="J41" i="1"/>
  <c r="J168" i="1"/>
  <c r="J195" i="1"/>
  <c r="I209" i="1"/>
  <c r="K209" i="1" s="1"/>
  <c r="J35" i="1"/>
  <c r="J83" i="1"/>
  <c r="J92" i="1"/>
  <c r="J91" i="1" s="1"/>
  <c r="J79" i="1"/>
  <c r="I30" i="1"/>
  <c r="I41" i="1"/>
  <c r="I35" i="1" s="1"/>
  <c r="H83" i="1"/>
  <c r="I113" i="1"/>
  <c r="I195" i="1"/>
  <c r="I50" i="1"/>
  <c r="I49" i="1" s="1"/>
  <c r="I83" i="1"/>
  <c r="I79" i="1" s="1"/>
  <c r="I92" i="1"/>
  <c r="I91" i="1" s="1"/>
  <c r="I72" i="1"/>
  <c r="I21" i="1"/>
  <c r="I20" i="1" s="1"/>
  <c r="I120" i="1"/>
  <c r="I168" i="1"/>
  <c r="I129" i="1"/>
  <c r="H195" i="1"/>
  <c r="H168" i="1"/>
  <c r="H120" i="1"/>
  <c r="H92" i="1"/>
  <c r="H91" i="1" s="1"/>
  <c r="H129" i="1"/>
  <c r="H77" i="1"/>
  <c r="H76" i="1" s="1"/>
  <c r="H74" i="1"/>
  <c r="H73" i="1" s="1"/>
  <c r="H69" i="1"/>
  <c r="H68" i="1" s="1"/>
  <c r="H66" i="1"/>
  <c r="H65" i="1" s="1"/>
  <c r="H63" i="1"/>
  <c r="H62" i="1" s="1"/>
  <c r="H60" i="1"/>
  <c r="H59" i="1" s="1"/>
  <c r="H57" i="1"/>
  <c r="H55" i="1"/>
  <c r="H53" i="1"/>
  <c r="H51" i="1"/>
  <c r="H47" i="1"/>
  <c r="H46" i="1" s="1"/>
  <c r="H44" i="1"/>
  <c r="H42" i="1"/>
  <c r="H38" i="1"/>
  <c r="H36" i="1"/>
  <c r="H33" i="1"/>
  <c r="H31" i="1"/>
  <c r="H28" i="1"/>
  <c r="H26" i="1"/>
  <c r="H24" i="1"/>
  <c r="H22" i="1"/>
  <c r="H15" i="1"/>
  <c r="H14" i="1" s="1"/>
  <c r="J119" i="1" l="1"/>
  <c r="J13" i="1"/>
  <c r="I13" i="1"/>
  <c r="I119" i="1"/>
  <c r="I118" i="1" s="1"/>
  <c r="H41" i="1"/>
  <c r="H35" i="1" s="1"/>
  <c r="H119" i="1"/>
  <c r="H118" i="1" s="1"/>
  <c r="H21" i="1"/>
  <c r="H20" i="1" s="1"/>
  <c r="H50" i="1"/>
  <c r="H49" i="1" s="1"/>
  <c r="H30" i="1"/>
  <c r="H79" i="1"/>
  <c r="H72" i="1"/>
  <c r="J118" i="1" l="1"/>
  <c r="J12" i="1" s="1"/>
  <c r="I12" i="1"/>
  <c r="H13" i="1"/>
  <c r="H12" i="1" s="1"/>
  <c r="G144" i="1" l="1"/>
  <c r="G143" i="1" s="1"/>
  <c r="G199" i="1"/>
  <c r="G198" i="1" s="1"/>
  <c r="G196" i="1"/>
  <c r="G193" i="1"/>
  <c r="G192" i="1" s="1"/>
  <c r="G190" i="1"/>
  <c r="G188" i="1"/>
  <c r="G186" i="1"/>
  <c r="G184" i="1"/>
  <c r="G170" i="1"/>
  <c r="G169" i="1" s="1"/>
  <c r="G141" i="1"/>
  <c r="G140" i="1" s="1"/>
  <c r="G137" i="1"/>
  <c r="G136" i="1" s="1"/>
  <c r="G134" i="1"/>
  <c r="G131" i="1"/>
  <c r="G130" i="1" s="1"/>
  <c r="G127" i="1"/>
  <c r="G123" i="1"/>
  <c r="G121" i="1"/>
  <c r="G116" i="1"/>
  <c r="G113" i="1" s="1"/>
  <c r="G111" i="1"/>
  <c r="G109" i="1"/>
  <c r="G107" i="1"/>
  <c r="G105" i="1"/>
  <c r="G103" i="1"/>
  <c r="G101" i="1"/>
  <c r="G99" i="1"/>
  <c r="G97" i="1"/>
  <c r="G95" i="1"/>
  <c r="G93" i="1"/>
  <c r="G89" i="1"/>
  <c r="G88" i="1" s="1"/>
  <c r="G86" i="1"/>
  <c r="G84" i="1"/>
  <c r="G81" i="1"/>
  <c r="G80" i="1" s="1"/>
  <c r="G77" i="1"/>
  <c r="G76" i="1" s="1"/>
  <c r="G74" i="1"/>
  <c r="G73" i="1" s="1"/>
  <c r="G69" i="1"/>
  <c r="G68" i="1" s="1"/>
  <c r="G66" i="1"/>
  <c r="G65" i="1" s="1"/>
  <c r="G63" i="1"/>
  <c r="G62" i="1" s="1"/>
  <c r="G60" i="1"/>
  <c r="G59" i="1" s="1"/>
  <c r="G57" i="1"/>
  <c r="G55" i="1"/>
  <c r="G53" i="1"/>
  <c r="G51" i="1"/>
  <c r="G47" i="1"/>
  <c r="G46" i="1" s="1"/>
  <c r="G44" i="1"/>
  <c r="G42" i="1"/>
  <c r="G38" i="1"/>
  <c r="G36" i="1"/>
  <c r="G33" i="1"/>
  <c r="G31" i="1"/>
  <c r="G28" i="1"/>
  <c r="G26" i="1"/>
  <c r="G24" i="1"/>
  <c r="G22" i="1"/>
  <c r="G15" i="1"/>
  <c r="G14" i="1" s="1"/>
  <c r="G30" i="1" l="1"/>
  <c r="G168" i="1"/>
  <c r="G83" i="1"/>
  <c r="G79" i="1" s="1"/>
  <c r="G50" i="1"/>
  <c r="G49" i="1" s="1"/>
  <c r="G21" i="1"/>
  <c r="G20" i="1" s="1"/>
  <c r="G41" i="1"/>
  <c r="G35" i="1" s="1"/>
  <c r="G120" i="1"/>
  <c r="G72" i="1"/>
  <c r="G92" i="1"/>
  <c r="G91" i="1" s="1"/>
  <c r="G129" i="1"/>
  <c r="G195" i="1"/>
  <c r="F199" i="1"/>
  <c r="F198" i="1" s="1"/>
  <c r="F196" i="1"/>
  <c r="F193" i="1"/>
  <c r="F192" i="1" s="1"/>
  <c r="F190" i="1"/>
  <c r="F188" i="1"/>
  <c r="F186" i="1"/>
  <c r="F184" i="1"/>
  <c r="F170" i="1"/>
  <c r="F169" i="1" s="1"/>
  <c r="F144" i="1"/>
  <c r="F143" i="1" s="1"/>
  <c r="F141" i="1"/>
  <c r="F140" i="1" s="1"/>
  <c r="F137" i="1"/>
  <c r="F136" i="1" s="1"/>
  <c r="F134" i="1"/>
  <c r="F131" i="1"/>
  <c r="F130" i="1" s="1"/>
  <c r="F127" i="1"/>
  <c r="F123" i="1"/>
  <c r="F121" i="1"/>
  <c r="F116" i="1"/>
  <c r="F113" i="1" s="1"/>
  <c r="F111" i="1"/>
  <c r="F109" i="1"/>
  <c r="F107" i="1"/>
  <c r="F105" i="1"/>
  <c r="F103" i="1"/>
  <c r="F101" i="1"/>
  <c r="F99" i="1"/>
  <c r="F97" i="1"/>
  <c r="F95" i="1"/>
  <c r="F93" i="1"/>
  <c r="F89" i="1"/>
  <c r="F88" i="1" s="1"/>
  <c r="F86" i="1"/>
  <c r="F84" i="1"/>
  <c r="F81" i="1"/>
  <c r="F80" i="1" s="1"/>
  <c r="F77" i="1"/>
  <c r="F76" i="1" s="1"/>
  <c r="F74" i="1"/>
  <c r="F73" i="1" s="1"/>
  <c r="F69" i="1"/>
  <c r="F68" i="1" s="1"/>
  <c r="F66" i="1"/>
  <c r="F65" i="1" s="1"/>
  <c r="F63" i="1"/>
  <c r="F62" i="1" s="1"/>
  <c r="F60" i="1"/>
  <c r="F59" i="1" s="1"/>
  <c r="F57" i="1"/>
  <c r="F55" i="1"/>
  <c r="F53" i="1"/>
  <c r="F51" i="1"/>
  <c r="F47" i="1"/>
  <c r="F46" i="1" s="1"/>
  <c r="F44" i="1"/>
  <c r="F42" i="1"/>
  <c r="F38" i="1"/>
  <c r="F36" i="1"/>
  <c r="F33" i="1"/>
  <c r="F31" i="1"/>
  <c r="F28" i="1"/>
  <c r="F26" i="1"/>
  <c r="F24" i="1"/>
  <c r="F22" i="1"/>
  <c r="F15" i="1"/>
  <c r="F14" i="1" s="1"/>
  <c r="G13" i="1" l="1"/>
  <c r="G119" i="1"/>
  <c r="F195" i="1"/>
  <c r="F120" i="1"/>
  <c r="F30" i="1"/>
  <c r="F50" i="1"/>
  <c r="F49" i="1" s="1"/>
  <c r="F41" i="1"/>
  <c r="F35" i="1" s="1"/>
  <c r="F21" i="1"/>
  <c r="F20" i="1" s="1"/>
  <c r="F83" i="1"/>
  <c r="F79" i="1" s="1"/>
  <c r="F72" i="1"/>
  <c r="F92" i="1"/>
  <c r="F91" i="1" s="1"/>
  <c r="F129" i="1"/>
  <c r="F168" i="1"/>
  <c r="G118" i="1" l="1"/>
  <c r="F13" i="1"/>
  <c r="F119" i="1"/>
  <c r="F118" i="1" s="1"/>
  <c r="E199" i="1"/>
  <c r="G12" i="1" l="1"/>
  <c r="F12" i="1"/>
  <c r="E134" i="1"/>
  <c r="K134" i="1" s="1"/>
  <c r="E198" i="1" l="1"/>
  <c r="E196" i="1"/>
  <c r="E193" i="1"/>
  <c r="E192" i="1" s="1"/>
  <c r="E190" i="1"/>
  <c r="E188" i="1"/>
  <c r="E186" i="1"/>
  <c r="E184" i="1"/>
  <c r="E170" i="1"/>
  <c r="E169" i="1" s="1"/>
  <c r="E144" i="1"/>
  <c r="E143" i="1" s="1"/>
  <c r="E141" i="1"/>
  <c r="E140" i="1" s="1"/>
  <c r="E137" i="1"/>
  <c r="E136" i="1" s="1"/>
  <c r="E131" i="1"/>
  <c r="E130" i="1" s="1"/>
  <c r="E127" i="1"/>
  <c r="E123" i="1"/>
  <c r="E121" i="1"/>
  <c r="E116" i="1"/>
  <c r="E113" i="1" s="1"/>
  <c r="E111" i="1"/>
  <c r="E109" i="1"/>
  <c r="E107" i="1"/>
  <c r="E105" i="1"/>
  <c r="E103" i="1"/>
  <c r="E101" i="1"/>
  <c r="E99" i="1"/>
  <c r="E97" i="1"/>
  <c r="E95" i="1"/>
  <c r="E93" i="1"/>
  <c r="E89" i="1"/>
  <c r="E88" i="1" s="1"/>
  <c r="E86" i="1"/>
  <c r="E84" i="1"/>
  <c r="E81" i="1"/>
  <c r="E80" i="1" s="1"/>
  <c r="E77" i="1"/>
  <c r="E76" i="1" s="1"/>
  <c r="E74" i="1"/>
  <c r="E73" i="1" s="1"/>
  <c r="E69" i="1"/>
  <c r="E68" i="1" s="1"/>
  <c r="E66" i="1"/>
  <c r="E65" i="1" s="1"/>
  <c r="E63" i="1"/>
  <c r="E62" i="1" s="1"/>
  <c r="E60" i="1"/>
  <c r="E59" i="1" s="1"/>
  <c r="E57" i="1"/>
  <c r="E55" i="1"/>
  <c r="E53" i="1"/>
  <c r="E51" i="1"/>
  <c r="E47" i="1"/>
  <c r="E46" i="1" s="1"/>
  <c r="E44" i="1"/>
  <c r="E42" i="1"/>
  <c r="E38" i="1"/>
  <c r="E36" i="1"/>
  <c r="E33" i="1"/>
  <c r="E31" i="1"/>
  <c r="E28" i="1"/>
  <c r="E26" i="1"/>
  <c r="E24" i="1"/>
  <c r="E22" i="1"/>
  <c r="E15" i="1"/>
  <c r="E14" i="1" s="1"/>
  <c r="D144" i="1"/>
  <c r="E21" i="1" l="1"/>
  <c r="E20" i="1" s="1"/>
  <c r="E129" i="1"/>
  <c r="E120" i="1"/>
  <c r="E92" i="1"/>
  <c r="E91" i="1" s="1"/>
  <c r="E83" i="1"/>
  <c r="E79" i="1" s="1"/>
  <c r="E30" i="1"/>
  <c r="E41" i="1"/>
  <c r="E35" i="1" s="1"/>
  <c r="E50" i="1"/>
  <c r="E49" i="1" s="1"/>
  <c r="E72" i="1"/>
  <c r="E195" i="1"/>
  <c r="E168" i="1"/>
  <c r="D199" i="1"/>
  <c r="E13" i="1" l="1"/>
  <c r="E119" i="1"/>
  <c r="E118" i="1" l="1"/>
  <c r="E12" i="1" l="1"/>
  <c r="D184" i="1" l="1"/>
  <c r="D198" i="1"/>
  <c r="D196" i="1"/>
  <c r="D193" i="1"/>
  <c r="D192" i="1" s="1"/>
  <c r="D190" i="1"/>
  <c r="D188" i="1"/>
  <c r="D186" i="1"/>
  <c r="D170" i="1"/>
  <c r="D169" i="1" s="1"/>
  <c r="D143" i="1"/>
  <c r="D141" i="1"/>
  <c r="D140" i="1" s="1"/>
  <c r="D137" i="1"/>
  <c r="D136" i="1" s="1"/>
  <c r="D131" i="1"/>
  <c r="D130" i="1" s="1"/>
  <c r="D127" i="1"/>
  <c r="D123" i="1"/>
  <c r="D121" i="1"/>
  <c r="D116" i="1"/>
  <c r="D113" i="1" s="1"/>
  <c r="D111" i="1"/>
  <c r="D109" i="1"/>
  <c r="D107" i="1"/>
  <c r="D105" i="1"/>
  <c r="D103" i="1"/>
  <c r="D101" i="1"/>
  <c r="D99" i="1"/>
  <c r="D97" i="1"/>
  <c r="D95" i="1"/>
  <c r="D93" i="1"/>
  <c r="D89" i="1"/>
  <c r="D88" i="1" s="1"/>
  <c r="D86" i="1"/>
  <c r="D84" i="1"/>
  <c r="D81" i="1"/>
  <c r="D80" i="1" s="1"/>
  <c r="D77" i="1"/>
  <c r="D76" i="1" s="1"/>
  <c r="D74" i="1"/>
  <c r="D73" i="1" s="1"/>
  <c r="D69" i="1"/>
  <c r="D68" i="1" s="1"/>
  <c r="D66" i="1"/>
  <c r="D65" i="1" s="1"/>
  <c r="D63" i="1"/>
  <c r="D62" i="1" s="1"/>
  <c r="D60" i="1"/>
  <c r="D59" i="1" s="1"/>
  <c r="D57" i="1"/>
  <c r="D55" i="1"/>
  <c r="D53" i="1"/>
  <c r="D51" i="1"/>
  <c r="D47" i="1"/>
  <c r="D46" i="1" s="1"/>
  <c r="D44" i="1"/>
  <c r="D42" i="1"/>
  <c r="D38" i="1"/>
  <c r="D36" i="1"/>
  <c r="D33" i="1"/>
  <c r="D31" i="1"/>
  <c r="D28" i="1"/>
  <c r="D26" i="1"/>
  <c r="D24" i="1"/>
  <c r="D22" i="1"/>
  <c r="D15" i="1"/>
  <c r="D14" i="1" s="1"/>
  <c r="C116" i="1"/>
  <c r="K116" i="1" s="1"/>
  <c r="C113" i="1" l="1"/>
  <c r="K113" i="1" s="1"/>
  <c r="D50" i="1"/>
  <c r="D49" i="1" s="1"/>
  <c r="D195" i="1"/>
  <c r="D168" i="1"/>
  <c r="D120" i="1"/>
  <c r="D92" i="1"/>
  <c r="D91" i="1" s="1"/>
  <c r="D83" i="1"/>
  <c r="D79" i="1" s="1"/>
  <c r="D72" i="1"/>
  <c r="D41" i="1"/>
  <c r="D35" i="1" s="1"/>
  <c r="D30" i="1"/>
  <c r="D21" i="1"/>
  <c r="D20" i="1" s="1"/>
  <c r="D129" i="1"/>
  <c r="D119" i="1" l="1"/>
  <c r="D118" i="1" s="1"/>
  <c r="D13" i="1"/>
  <c r="C97" i="1"/>
  <c r="K97" i="1" s="1"/>
  <c r="D12" i="1" l="1"/>
  <c r="C101" i="1"/>
  <c r="K101" i="1" s="1"/>
  <c r="C199" i="1"/>
  <c r="K199" i="1" s="1"/>
  <c r="C170" i="1"/>
  <c r="K170" i="1" s="1"/>
  <c r="C144" i="1"/>
  <c r="K144" i="1" s="1"/>
  <c r="C131" i="1"/>
  <c r="K131" i="1" s="1"/>
  <c r="C137" i="1" l="1"/>
  <c r="K137" i="1" s="1"/>
  <c r="C127" i="1"/>
  <c r="K127" i="1" s="1"/>
  <c r="C99" i="1" l="1"/>
  <c r="K99" i="1" s="1"/>
  <c r="C89" i="1"/>
  <c r="K89" i="1" s="1"/>
  <c r="C69" i="1"/>
  <c r="K69" i="1" s="1"/>
  <c r="C60" i="1"/>
  <c r="K60" i="1" s="1"/>
  <c r="C33" i="1"/>
  <c r="K33" i="1" s="1"/>
  <c r="C15" i="1"/>
  <c r="K15" i="1" s="1"/>
  <c r="C59" i="1" l="1"/>
  <c r="K59" i="1" s="1"/>
  <c r="C88" i="1"/>
  <c r="K88" i="1" s="1"/>
  <c r="C193" i="1"/>
  <c r="K193" i="1" s="1"/>
  <c r="C196" i="1"/>
  <c r="K196" i="1" s="1"/>
  <c r="C141" i="1"/>
  <c r="K141" i="1" s="1"/>
  <c r="C123" i="1" l="1"/>
  <c r="K123" i="1" s="1"/>
  <c r="C103" i="1"/>
  <c r="K103" i="1" s="1"/>
  <c r="C93" i="1"/>
  <c r="K93" i="1" s="1"/>
  <c r="C107" i="1"/>
  <c r="K107" i="1" s="1"/>
  <c r="C109" i="1"/>
  <c r="K109" i="1" s="1"/>
  <c r="C111" i="1"/>
  <c r="K111" i="1" s="1"/>
  <c r="C105" i="1"/>
  <c r="K105" i="1" s="1"/>
  <c r="C95" i="1"/>
  <c r="K95" i="1" s="1"/>
  <c r="C81" i="1"/>
  <c r="K81" i="1" s="1"/>
  <c r="C92" i="1" l="1"/>
  <c r="K92" i="1" s="1"/>
  <c r="C22" i="1"/>
  <c r="K22" i="1" s="1"/>
  <c r="C91" i="1" l="1"/>
  <c r="K91" i="1" s="1"/>
  <c r="C66" i="1"/>
  <c r="K66" i="1" s="1"/>
  <c r="C65" i="1" l="1"/>
  <c r="K65" i="1" s="1"/>
  <c r="C136" i="1"/>
  <c r="K136" i="1" s="1"/>
  <c r="C24" i="1"/>
  <c r="K24" i="1" s="1"/>
  <c r="C26" i="1"/>
  <c r="K26" i="1" s="1"/>
  <c r="C28" i="1"/>
  <c r="K28" i="1" s="1"/>
  <c r="C31" i="1"/>
  <c r="K31" i="1" s="1"/>
  <c r="C36" i="1"/>
  <c r="K36" i="1" s="1"/>
  <c r="C38" i="1"/>
  <c r="K38" i="1" s="1"/>
  <c r="C42" i="1"/>
  <c r="K42" i="1" s="1"/>
  <c r="C44" i="1"/>
  <c r="K44" i="1" s="1"/>
  <c r="C47" i="1"/>
  <c r="K47" i="1" s="1"/>
  <c r="C51" i="1"/>
  <c r="K51" i="1" s="1"/>
  <c r="C53" i="1"/>
  <c r="K53" i="1" s="1"/>
  <c r="C55" i="1"/>
  <c r="K55" i="1" s="1"/>
  <c r="C57" i="1"/>
  <c r="K57" i="1" s="1"/>
  <c r="C63" i="1"/>
  <c r="K63" i="1" s="1"/>
  <c r="C74" i="1"/>
  <c r="K74" i="1" s="1"/>
  <c r="C77" i="1"/>
  <c r="K77" i="1" s="1"/>
  <c r="C80" i="1"/>
  <c r="K80" i="1" s="1"/>
  <c r="C84" i="1"/>
  <c r="K84" i="1" s="1"/>
  <c r="C86" i="1"/>
  <c r="K86" i="1" s="1"/>
  <c r="C121" i="1"/>
  <c r="K121" i="1" s="1"/>
  <c r="C184" i="1"/>
  <c r="K184" i="1" s="1"/>
  <c r="C186" i="1"/>
  <c r="K186" i="1" s="1"/>
  <c r="C188" i="1"/>
  <c r="K188" i="1" s="1"/>
  <c r="C190" i="1"/>
  <c r="K190" i="1" s="1"/>
  <c r="C120" i="1" l="1"/>
  <c r="K120" i="1" s="1"/>
  <c r="C50" i="1"/>
  <c r="K50" i="1" s="1"/>
  <c r="C143" i="1"/>
  <c r="K143" i="1" s="1"/>
  <c r="C14" i="1"/>
  <c r="K14" i="1" s="1"/>
  <c r="C130" i="1"/>
  <c r="K130" i="1" s="1"/>
  <c r="C83" i="1"/>
  <c r="K83" i="1" s="1"/>
  <c r="C192" i="1"/>
  <c r="K192" i="1" s="1"/>
  <c r="C169" i="1"/>
  <c r="K169" i="1" s="1"/>
  <c r="C73" i="1"/>
  <c r="K73" i="1" s="1"/>
  <c r="C41" i="1"/>
  <c r="K41" i="1" s="1"/>
  <c r="C76" i="1"/>
  <c r="K76" i="1" s="1"/>
  <c r="C46" i="1"/>
  <c r="K46" i="1" s="1"/>
  <c r="C140" i="1"/>
  <c r="K140" i="1" s="1"/>
  <c r="C62" i="1"/>
  <c r="K62" i="1" s="1"/>
  <c r="C198" i="1"/>
  <c r="K198" i="1" s="1"/>
  <c r="C30" i="1"/>
  <c r="K30" i="1" s="1"/>
  <c r="C21" i="1"/>
  <c r="K21" i="1" s="1"/>
  <c r="C79" i="1" l="1"/>
  <c r="K79" i="1" s="1"/>
  <c r="C168" i="1"/>
  <c r="K168" i="1" s="1"/>
  <c r="C129" i="1"/>
  <c r="K129" i="1" s="1"/>
  <c r="C49" i="1"/>
  <c r="K49" i="1" s="1"/>
  <c r="C195" i="1"/>
  <c r="K195" i="1" s="1"/>
  <c r="C20" i="1"/>
  <c r="K20" i="1" s="1"/>
  <c r="C68" i="1"/>
  <c r="K68" i="1" s="1"/>
  <c r="C72" i="1"/>
  <c r="K72" i="1" s="1"/>
  <c r="C35" i="1"/>
  <c r="K35" i="1" s="1"/>
  <c r="C13" i="1" l="1"/>
  <c r="K13" i="1" s="1"/>
  <c r="C119" i="1"/>
  <c r="K119" i="1" s="1"/>
  <c r="C118" i="1" l="1"/>
  <c r="K118" i="1" s="1"/>
  <c r="C12" i="1" l="1"/>
  <c r="K12" i="1" s="1"/>
</calcChain>
</file>

<file path=xl/sharedStrings.xml><?xml version="1.0" encoding="utf-8"?>
<sst xmlns="http://schemas.openxmlformats.org/spreadsheetml/2006/main" count="375" uniqueCount="372">
  <si>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</si>
  <si>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</si>
  <si>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</si>
  <si>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</si>
  <si>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</si>
  <si>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</si>
  <si>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</si>
  <si>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</si>
  <si>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</si>
  <si>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</si>
  <si>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</si>
  <si>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</si>
  <si>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</si>
  <si>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</si>
  <si>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</si>
  <si>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</si>
  <si>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</si>
  <si>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</si>
  <si>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</si>
  <si>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</si>
  <si>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</si>
  <si>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</si>
  <si>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</si>
  <si>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</si>
  <si>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</si>
  <si>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</si>
  <si>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</si>
  <si>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</si>
  <si>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</si>
  <si>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</si>
  <si>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</si>
  <si>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</si>
  <si>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</si>
  <si>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</si>
  <si>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</si>
  <si>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</si>
  <si>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</si>
  <si>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</si>
  <si>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</si>
  <si>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</si>
  <si>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</si>
  <si>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</si>
  <si>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</si>
  <si>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</si>
  <si>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</si>
  <si>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</si>
  <si>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</si>
  <si>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</si>
  <si>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</si>
  <si>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</si>
  <si>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</si>
  <si>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</si>
  <si>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</si>
  <si>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</si>
  <si>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</si>
  <si>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</si>
  <si>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</si>
  <si>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</si>
  <si>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</si>
  <si>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</si>
  <si>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</si>
  <si>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</si>
  <si>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</si>
  <si>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</si>
  <si>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</si>
  <si>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</si>
  <si>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</si>
  <si>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</si>
  <si>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</si>
  <si>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</si>
  <si>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</si>
  <si>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</si>
  <si>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</si>
  <si>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</si>
  <si>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</si>
  <si>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</si>
  <si>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</si>
  <si>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</si>
  <si>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</si>
  <si>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</si>
  <si>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</si>
  <si>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</si>
  <si>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</si>
  <si>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</si>
  <si>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</si>
  <si>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</si>
  <si>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</si>
  <si>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</si>
  <si>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</si>
  <si>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</si>
  <si>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</si>
  <si>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</si>
  <si>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</si>
  <si>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</si>
  <si>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</si>
  <si>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</si>
  <si>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</si>
  <si>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</si>
  <si>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</si>
  <si>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</si>
  <si>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</si>
  <si>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</si>
  <si>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</si>
  <si>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</si>
  <si>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</si>
  <si>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</si>
  <si>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</si>
  <si>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</si>
  <si>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</si>
  <si>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</si>
  <si>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</si>
  <si>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</si>
  <si>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</si>
  <si>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</si>
  <si>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</si>
  <si>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</si>
  <si>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</si>
  <si>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</si>
  <si>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</si>
  <si>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</si>
  <si>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</si>
  <si>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</si>
  <si>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</si>
  <si>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</si>
  <si>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</si>
  <si>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</si>
  <si>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</si>
  <si>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</si>
  <si>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</si>
  <si>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</si>
  <si>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</si>
  <si>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</si>
  <si>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</si>
  <si>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</si>
  <si>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</si>
  <si>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</si>
  <si>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</si>
  <si>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</si>
  <si>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</si>
  <si>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</si>
  <si>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</si>
  <si>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</si>
  <si>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</si>
  <si>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</si>
  <si>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</si>
  <si>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</si>
  <si>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</si>
  <si>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</si>
  <si>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</si>
  <si>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</si>
  <si>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</si>
  <si>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</si>
  <si>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</si>
  <si>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</si>
  <si>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</si>
  <si>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</si>
  <si>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</si>
  <si>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</si>
  <si>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</si>
  <si>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</si>
  <si>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</si>
  <si>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</si>
  <si>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</si>
  <si>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</si>
  <si>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</si>
  <si>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</si>
  <si>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</si>
  <si>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</si>
  <si>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</si>
  <si>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</si>
  <si>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</si>
  <si>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</si>
  <si>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</si>
  <si>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</si>
  <si>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</si>
  <si>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</si>
  <si>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</si>
  <si>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</si>
  <si>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</si>
  <si>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</si>
  <si>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</si>
  <si>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</si>
  <si>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</si>
  <si>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</si>
  <si>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</si>
  <si>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</si>
  <si>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</si>
  <si>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</si>
  <si>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</si>
  <si>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</si>
  <si>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</si>
  <si>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</si>
  <si>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</si>
  <si>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</si>
  <si>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</si>
  <si>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</si>
  <si>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</si>
  <si>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</si>
  <si>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</si>
  <si>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</si>
  <si>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</si>
  <si>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</si>
  <si>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</si>
  <si>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</si>
  <si>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</si>
  <si>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</si>
  <si>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</si>
  <si>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</si>
  <si>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</si>
  <si>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</si>
  <si>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</si>
  <si>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</si>
  <si>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</si>
  <si>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</si>
  <si>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</si>
  <si>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</si>
  <si>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</si>
  <si>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</si>
  <si>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</si>
  <si>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</si>
  <si>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</si>
  <si>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</si>
  <si>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</si>
  <si>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</si>
  <si>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</si>
  <si>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</si>
  <si>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</si>
  <si>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</si>
  <si>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</si>
  <si>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</si>
  <si>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</si>
  <si>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</si>
  <si>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</si>
  <si>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</si>
  <si>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</si>
  <si>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</si>
  <si>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</si>
  <si>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</si>
  <si>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</si>
  <si>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</si>
  <si>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</si>
  <si>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</si>
  <si>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</si>
  <si>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</si>
  <si>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</si>
  <si>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</si>
  <si>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</si>
  <si>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</si>
  <si>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</si>
  <si>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</si>
  <si>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</si>
  <si>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</si>
  <si>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</si>
  <si>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</si>
  <si>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</si>
  <si>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</si>
  <si>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</si>
  <si>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</si>
  <si>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</si>
  <si>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</si>
  <si>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</si>
  <si>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</si>
  <si>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</si>
  <si>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</si>
  <si>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</si>
  <si>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</si>
  <si>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</si>
  <si>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</si>
  <si>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</si>
  <si>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</si>
  <si>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</si>
  <si>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</si>
  <si>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</si>
  <si>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</si>
  <si>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</si>
  <si>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</si>
  <si>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</si>
  <si>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</si>
  <si>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</si>
  <si>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</si>
  <si>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</si>
  <si>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</si>
  <si>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</si>
  <si>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</si>
  <si>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</si>
  <si>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</si>
  <si>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</si>
  <si>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</si>
  <si>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</si>
  <si>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</si>
  <si>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</si>
  <si>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000 2 02 19 999 00 0000 150 </t>
  </si>
  <si>
    <t xml:space="preserve">000 2 02 19 999 14 0000 150 </t>
  </si>
  <si>
    <t>Прочие дотации</t>
  </si>
  <si>
    <t>Прочие дотации бюджетам муниципальных округов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</si>
  <si>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</si>
  <si>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</si>
  <si>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</si>
  <si>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</si>
  <si>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</si>
  <si>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</si>
  <si>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</si>
  <si>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</si>
  <si>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</si>
  <si>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</si>
  <si>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</si>
  <si>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</si>
  <si>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</si>
  <si>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</si>
  <si>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</si>
  <si>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</si>
  <si>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000 1 17 15 020 14 0000 150 </t>
  </si>
  <si>
    <t>Инициативные платежи, зачисляемые в бюджеты муниципальных округов</t>
  </si>
  <si>
    <t>Первоначальный бюджет</t>
  </si>
  <si>
    <t>Изменения 27.01.2022</t>
  </si>
  <si>
    <t>Изменения по отдельным строкам доходов бюджета Уинского муниципального округа на 2022 год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</si>
  <si>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</si>
  <si>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</si>
  <si>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</si>
  <si>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организацию занятий физической культурой в образовательных организациях</t>
  </si>
  <si>
    <t>5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</si>
  <si>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</si>
  <si>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</si>
  <si>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</si>
  <si>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</si>
  <si>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приобретение пожарно-технического вооружения, боевой одежды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</si>
  <si>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</si>
  <si>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</si>
  <si>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</si>
  <si>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</si>
  <si>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</si>
  <si>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</si>
  <si>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>Изменения 24.02.2022</t>
  </si>
  <si>
    <t>Иные межбюджетные трансферты на обеспечение жильем молодых семей</t>
  </si>
  <si>
    <t xml:space="preserve">000 2 02 25 497 00 0000 150 </t>
  </si>
  <si>
    <t xml:space="preserve">000 2 02 25 497 14 0000 150 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</si>
  <si>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</si>
  <si>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</si>
  <si>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</si>
  <si>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</si>
  <si>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Изменения 24.03.2022</t>
  </si>
  <si>
    <t>6</t>
  </si>
  <si>
    <t>Изменения 26.05.2022</t>
  </si>
  <si>
    <t>7</t>
  </si>
  <si>
    <t>Субсидии на 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</si>
  <si>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Изменения 28.07.2022</t>
  </si>
  <si>
    <t>8</t>
  </si>
  <si>
    <t>Субсидии на реализацию мероприятий в сфере молодежной политики</t>
  </si>
  <si>
    <t>Иные межбюджетные трансферты на конкурс глав</t>
  </si>
  <si>
    <t>Иные межбюджетные трансферты на краевой конкурс "Лучший староста сельского населенного пункта в Пермском крае"</t>
  </si>
  <si>
    <t>Изменения 27.10.2022</t>
  </si>
  <si>
    <t>9</t>
  </si>
  <si>
    <t>000 1 17 05 040 14 0000 180</t>
  </si>
  <si>
    <t>Прочие неналоговые доходы бюджетов муниципальных округов</t>
  </si>
  <si>
    <t>000 1 17 05 000 00 0000 180</t>
  </si>
  <si>
    <t>Прочие неналоговые доходы</t>
  </si>
  <si>
    <t>Иные межбюджетные трансферты на ввод в эксплуатацию модульных зданий</t>
  </si>
  <si>
    <t>Субсидии на улучшение качества систем теплоснабжения на территориях муниципальных образований Пермского края</t>
  </si>
  <si>
    <t>Субсидия на оборудование передвижных спасательных постов</t>
  </si>
  <si>
    <t xml:space="preserve">000 2 07 00 000 00 0000 000 </t>
  </si>
  <si>
    <t>ПРОЧИЕ БЕЗВОЗМЕЗДНЫЕ ПОСТУПЛЕНИЯ</t>
  </si>
  <si>
    <t xml:space="preserve">000 2 07 04 000 14 0000 150 </t>
  </si>
  <si>
    <t>Прочие безвозмездные поступления в бюджеты муниципальных округов</t>
  </si>
  <si>
    <t xml:space="preserve">000 2 07 04 050 14 0000 150 </t>
  </si>
  <si>
    <t>Изменения 24.11.2022</t>
  </si>
  <si>
    <t>10</t>
  </si>
  <si>
    <t>Субвенции на планирование использования земель сельскохозяйственного назначения</t>
  </si>
  <si>
    <t xml:space="preserve">000 2 02 16 549 14 0000 150 </t>
  </si>
  <si>
    <t xml:space="preserve">000 2 02 16 549 00 0000 150 </t>
  </si>
  <si>
    <t>Дотации (гранты) бюджетам муниципальных округов за достижение показателей деятельности органов местного самоуправления</t>
  </si>
  <si>
    <t>Дотации (гранты) бюджетам за достижение показателей деятельности органов местного самоуправления</t>
  </si>
  <si>
    <t>от 24 ноября 2022 г. №  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</si>
</sst>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right" vertical="center"/>
    </xf>
    <xf numFmtId="0" fontId="6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3" fillId="0" borderId="2" xfId="0" applyFont="1" applyBorder="1"/>
    <xf numFmtId="4" fontId="10" fillId="0" borderId="2" xfId="0" applyNumberFormat="1" applyFont="1" applyBorder="1"/>
    <xf numFmtId="2" fontId="8" fillId="0" borderId="2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1"/>
  <sheetViews>
    <sheetView tabSelected="1" workbookViewId="0">
      <selection activeCell="O4" sqref="O4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19.6640625" style="4" hidden="1" customWidth="1"/>
    <col min="4" max="4" width="18" style="4" hidden="1" customWidth="1"/>
    <col min="5" max="7" width="16.44140625" style="4" hidden="1" customWidth="1"/>
    <col min="8" max="10" width="18" style="4" hidden="1" customWidth="1"/>
    <col min="11" max="11" width="39.33203125" style="4" customWidth="1"/>
    <col min="12" max="12" width="9.88671875" style="4" customWidth="1"/>
    <col min="13" max="16384" width="9.109375" style="4"/>
  </cols>
  <sheetData>
    <row r="1" spans="1:12" ht="18" customHeight="1" x14ac:dyDescent="0.35">
      <c r="C1" s="10"/>
      <c r="D1" s="10"/>
      <c r="E1" s="10"/>
      <c r="F1" s="10"/>
      <c r="G1" s="10"/>
      <c r="H1" s="10"/>
      <c r="I1" s="10"/>
      <c r="J1" s="10"/>
      <c r="K1" s="10" t="s">
        <v>166</v>
      </c>
      <c r="L1" s="10"/>
    </row>
    <row r="2" spans="1:12" ht="18" customHeight="1" x14ac:dyDescent="0.35">
      <c r="C2" s="10"/>
      <c r="D2" s="10"/>
      <c r="E2" s="10"/>
      <c r="F2" s="10"/>
      <c r="G2" s="10"/>
      <c r="H2" s="10"/>
      <c r="I2" s="10"/>
      <c r="J2" s="10"/>
      <c r="K2" s="10" t="s">
        <v>167</v>
      </c>
      <c r="L2" s="10"/>
    </row>
    <row r="3" spans="1:12" ht="18" customHeight="1" x14ac:dyDescent="0.35">
      <c r="C3" s="10"/>
      <c r="D3" s="10"/>
      <c r="E3" s="10"/>
      <c r="F3" s="10"/>
      <c r="G3" s="10"/>
      <c r="H3" s="10"/>
      <c r="I3" s="10"/>
      <c r="J3" s="10"/>
      <c r="K3" s="10" t="s">
        <v>168</v>
      </c>
      <c r="L3" s="10"/>
    </row>
    <row r="4" spans="1:12" ht="18" customHeight="1" x14ac:dyDescent="0.35">
      <c r="C4" s="10"/>
      <c r="D4" s="10"/>
      <c r="E4" s="10"/>
      <c r="F4" s="10"/>
      <c r="G4" s="10"/>
      <c r="H4" s="10"/>
      <c r="I4" s="10"/>
      <c r="J4" s="10"/>
      <c r="K4" s="10" t="s">
        <v>371</v>
      </c>
      <c r="L4" s="10"/>
    </row>
    <row r="5" spans="1:12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51.75" customHeight="1" x14ac:dyDescent="0.35">
      <c r="A6" s="48" t="s">
        <v>315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8" spans="1:12" ht="15" customHeight="1" x14ac:dyDescent="0.35">
      <c r="A8" s="49" t="s">
        <v>141</v>
      </c>
      <c r="B8" s="49" t="s">
        <v>272</v>
      </c>
      <c r="C8" s="45" t="s">
        <v>313</v>
      </c>
      <c r="D8" s="45" t="s">
        <v>314</v>
      </c>
      <c r="E8" s="45" t="s">
        <v>332</v>
      </c>
      <c r="F8" s="45" t="s">
        <v>340</v>
      </c>
      <c r="G8" s="45" t="s">
        <v>342</v>
      </c>
      <c r="H8" s="45" t="s">
        <v>345</v>
      </c>
      <c r="I8" s="45" t="s">
        <v>350</v>
      </c>
      <c r="J8" s="45" t="s">
        <v>364</v>
      </c>
      <c r="K8" s="45" t="s">
        <v>169</v>
      </c>
      <c r="L8" s="27"/>
    </row>
    <row r="9" spans="1:12" ht="15" customHeight="1" x14ac:dyDescent="0.35">
      <c r="A9" s="49"/>
      <c r="B9" s="49"/>
      <c r="C9" s="46"/>
      <c r="D9" s="46"/>
      <c r="E9" s="46"/>
      <c r="F9" s="46"/>
      <c r="G9" s="46"/>
      <c r="H9" s="46"/>
      <c r="I9" s="46"/>
      <c r="J9" s="46"/>
      <c r="K9" s="46"/>
      <c r="L9" s="27"/>
    </row>
    <row r="10" spans="1:12" ht="24.75" customHeight="1" x14ac:dyDescent="0.35">
      <c r="A10" s="49"/>
      <c r="B10" s="49"/>
      <c r="C10" s="47"/>
      <c r="D10" s="47"/>
      <c r="E10" s="47"/>
      <c r="F10" s="47"/>
      <c r="G10" s="47"/>
      <c r="H10" s="47"/>
      <c r="I10" s="47"/>
      <c r="J10" s="47"/>
      <c r="K10" s="47"/>
      <c r="L10" s="27"/>
    </row>
    <row r="11" spans="1:12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  <c r="E11" s="1" t="s">
        <v>320</v>
      </c>
      <c r="F11" s="1" t="s">
        <v>341</v>
      </c>
      <c r="G11" s="1" t="s">
        <v>343</v>
      </c>
      <c r="H11" s="1" t="s">
        <v>346</v>
      </c>
      <c r="I11" s="1" t="s">
        <v>351</v>
      </c>
      <c r="J11" s="1" t="s">
        <v>365</v>
      </c>
      <c r="K11" s="1" t="s">
        <v>2</v>
      </c>
      <c r="L11" s="28"/>
    </row>
    <row r="12" spans="1:12" s="2" customFormat="1" ht="31.5" customHeight="1" x14ac:dyDescent="0.35">
      <c r="A12" s="5"/>
      <c r="B12" s="6" t="s">
        <v>3</v>
      </c>
      <c r="C12" s="11">
        <f t="shared" ref="C12:H12" si="0">C13+C118</f>
        <v>561321663.79999995</v>
      </c>
      <c r="D12" s="11">
        <f t="shared" si="0"/>
        <v>10157129.529999997</v>
      </c>
      <c r="E12" s="11">
        <f t="shared" si="0"/>
        <v>9310995.3000000007</v>
      </c>
      <c r="F12" s="11">
        <f t="shared" si="0"/>
        <v>2509352.52</v>
      </c>
      <c r="G12" s="11">
        <f t="shared" si="0"/>
        <v>6400308.0699999994</v>
      </c>
      <c r="H12" s="11">
        <f t="shared" si="0"/>
        <v>17095804.91</v>
      </c>
      <c r="I12" s="11">
        <f t="shared" ref="I12:J12" si="1">I13+I118</f>
        <v>10546715.91</v>
      </c>
      <c r="J12" s="11">
        <f t="shared" si="1"/>
        <v>315093.37</v>
      </c>
      <c r="K12" s="11">
        <f>C12+D12+E12+F12+G12+H12+I12+J12</f>
        <v>617657063.40999985</v>
      </c>
      <c r="L12" s="29"/>
    </row>
    <row r="13" spans="1:12" ht="31.5" customHeight="1" x14ac:dyDescent="0.35">
      <c r="A13" s="5" t="s">
        <v>4</v>
      </c>
      <c r="B13" s="6" t="s">
        <v>5</v>
      </c>
      <c r="C13" s="11">
        <f t="shared" ref="C13:H13" si="2">C14+C20+C30+C35+C46+C49+C68+C72+C79+C91+C113</f>
        <v>80689619.420000002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16565850</v>
      </c>
      <c r="I13" s="11">
        <f t="shared" ref="I13:J13" si="3">I14+I20+I30+I35+I46+I49+I68+I72+I79+I91+I113</f>
        <v>2975390</v>
      </c>
      <c r="J13" s="11">
        <f t="shared" si="3"/>
        <v>55551.37</v>
      </c>
      <c r="K13" s="11">
        <f t="shared" ref="K13:K76" si="4">C13+D13+E13+F13+G13+H13+I13+J13</f>
        <v>100286410.79000001</v>
      </c>
      <c r="L13" s="29"/>
    </row>
    <row r="14" spans="1:12" ht="30.75" hidden="1" customHeight="1" x14ac:dyDescent="0.35">
      <c r="A14" s="5" t="s">
        <v>6</v>
      </c>
      <c r="B14" s="6" t="s">
        <v>7</v>
      </c>
      <c r="C14" s="11">
        <f t="shared" ref="C14:J14" si="5">C15</f>
        <v>20779100</v>
      </c>
      <c r="D14" s="11">
        <f t="shared" si="5"/>
        <v>0</v>
      </c>
      <c r="E14" s="11">
        <f t="shared" si="5"/>
        <v>0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5"/>
        <v>0</v>
      </c>
      <c r="K14" s="11">
        <f t="shared" si="4"/>
        <v>20779100</v>
      </c>
      <c r="L14" s="29"/>
    </row>
    <row r="15" spans="1:12" ht="27.75" hidden="1" customHeight="1" x14ac:dyDescent="0.35">
      <c r="A15" s="7" t="s">
        <v>8</v>
      </c>
      <c r="B15" s="8" t="s">
        <v>9</v>
      </c>
      <c r="C15" s="12">
        <f t="shared" ref="C15:H15" si="6">C16+C18+C17+C19</f>
        <v>20779100</v>
      </c>
      <c r="D15" s="12">
        <f t="shared" si="6"/>
        <v>0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0</v>
      </c>
      <c r="I15" s="12">
        <f t="shared" ref="I15:J15" si="7">I16+I18+I17+I19</f>
        <v>0</v>
      </c>
      <c r="J15" s="12">
        <f t="shared" si="7"/>
        <v>0</v>
      </c>
      <c r="K15" s="12">
        <f t="shared" si="4"/>
        <v>20779100</v>
      </c>
      <c r="L15" s="30"/>
    </row>
    <row r="16" spans="1:12" ht="72" hidden="1" x14ac:dyDescent="0.35">
      <c r="A16" s="7" t="s">
        <v>10</v>
      </c>
      <c r="B16" s="8" t="s">
        <v>278</v>
      </c>
      <c r="C16" s="12">
        <v>20527800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4"/>
        <v>20527800</v>
      </c>
      <c r="L16" s="30"/>
    </row>
    <row r="17" spans="1:12" ht="108" hidden="1" x14ac:dyDescent="0.35">
      <c r="A17" s="7" t="s">
        <v>170</v>
      </c>
      <c r="B17" s="8" t="s">
        <v>171</v>
      </c>
      <c r="C17" s="12">
        <v>19200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4"/>
        <v>19200</v>
      </c>
      <c r="L17" s="30"/>
    </row>
    <row r="18" spans="1:12" ht="48" hidden="1" customHeight="1" x14ac:dyDescent="0.35">
      <c r="A18" s="7" t="s">
        <v>11</v>
      </c>
      <c r="B18" s="8" t="s">
        <v>12</v>
      </c>
      <c r="C18" s="12">
        <v>200700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4"/>
        <v>200700</v>
      </c>
      <c r="L18" s="30"/>
    </row>
    <row r="19" spans="1:12" ht="72" hidden="1" x14ac:dyDescent="0.35">
      <c r="A19" s="7" t="s">
        <v>276</v>
      </c>
      <c r="B19" s="8" t="s">
        <v>277</v>
      </c>
      <c r="C19" s="12">
        <v>31400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4"/>
        <v>31400</v>
      </c>
      <c r="L19" s="30"/>
    </row>
    <row r="20" spans="1:12" ht="34.799999999999997" hidden="1" x14ac:dyDescent="0.35">
      <c r="A20" s="5" t="s">
        <v>13</v>
      </c>
      <c r="B20" s="6" t="s">
        <v>14</v>
      </c>
      <c r="C20" s="11">
        <f t="shared" ref="C20:J20" si="8">C21</f>
        <v>9227400</v>
      </c>
      <c r="D20" s="11">
        <f t="shared" si="8"/>
        <v>0</v>
      </c>
      <c r="E20" s="11">
        <f t="shared" si="8"/>
        <v>0</v>
      </c>
      <c r="F20" s="11">
        <f t="shared" si="8"/>
        <v>0</v>
      </c>
      <c r="G20" s="11">
        <f t="shared" si="8"/>
        <v>0</v>
      </c>
      <c r="H20" s="11">
        <f t="shared" si="8"/>
        <v>0</v>
      </c>
      <c r="I20" s="11">
        <f t="shared" si="8"/>
        <v>0</v>
      </c>
      <c r="J20" s="11">
        <f t="shared" si="8"/>
        <v>0</v>
      </c>
      <c r="K20" s="11">
        <f t="shared" si="4"/>
        <v>9227400</v>
      </c>
      <c r="L20" s="29"/>
    </row>
    <row r="21" spans="1:12" ht="36" hidden="1" x14ac:dyDescent="0.35">
      <c r="A21" s="7" t="s">
        <v>15</v>
      </c>
      <c r="B21" s="8" t="s">
        <v>16</v>
      </c>
      <c r="C21" s="12">
        <f t="shared" ref="C21:D21" si="9">C22+C24+C26+C28</f>
        <v>9227400</v>
      </c>
      <c r="D21" s="12">
        <f t="shared" si="9"/>
        <v>0</v>
      </c>
      <c r="E21" s="12">
        <f t="shared" ref="E21:F21" si="10">E22+E24+E26+E28</f>
        <v>0</v>
      </c>
      <c r="F21" s="12">
        <f t="shared" si="10"/>
        <v>0</v>
      </c>
      <c r="G21" s="12">
        <f t="shared" ref="G21:H21" si="11">G22+G24+G26+G28</f>
        <v>0</v>
      </c>
      <c r="H21" s="12">
        <f t="shared" si="11"/>
        <v>0</v>
      </c>
      <c r="I21" s="12">
        <f t="shared" ref="I21:J21" si="12">I22+I24+I26+I28</f>
        <v>0</v>
      </c>
      <c r="J21" s="12">
        <f t="shared" si="12"/>
        <v>0</v>
      </c>
      <c r="K21" s="12">
        <f t="shared" si="4"/>
        <v>9227400</v>
      </c>
      <c r="L21" s="30"/>
    </row>
    <row r="22" spans="1:12" ht="72" hidden="1" x14ac:dyDescent="0.35">
      <c r="A22" s="7" t="s">
        <v>17</v>
      </c>
      <c r="B22" s="8" t="s">
        <v>18</v>
      </c>
      <c r="C22" s="12">
        <f t="shared" ref="C22:J22" si="13">C23</f>
        <v>4174400</v>
      </c>
      <c r="D22" s="12">
        <f t="shared" si="13"/>
        <v>0</v>
      </c>
      <c r="E22" s="12">
        <f t="shared" si="13"/>
        <v>0</v>
      </c>
      <c r="F22" s="12">
        <f t="shared" si="13"/>
        <v>0</v>
      </c>
      <c r="G22" s="12">
        <f t="shared" si="13"/>
        <v>0</v>
      </c>
      <c r="H22" s="12">
        <f t="shared" si="13"/>
        <v>0</v>
      </c>
      <c r="I22" s="12">
        <f t="shared" si="13"/>
        <v>0</v>
      </c>
      <c r="J22" s="12">
        <f t="shared" si="13"/>
        <v>0</v>
      </c>
      <c r="K22" s="12">
        <f t="shared" si="4"/>
        <v>4174400</v>
      </c>
      <c r="L22" s="30"/>
    </row>
    <row r="23" spans="1:12" ht="108" hidden="1" x14ac:dyDescent="0.35">
      <c r="A23" s="7" t="s">
        <v>19</v>
      </c>
      <c r="B23" s="8" t="s">
        <v>20</v>
      </c>
      <c r="C23" s="12">
        <v>4174400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f t="shared" si="4"/>
        <v>4174400</v>
      </c>
      <c r="L23" s="30"/>
    </row>
    <row r="24" spans="1:12" ht="72" hidden="1" x14ac:dyDescent="0.35">
      <c r="A24" s="7" t="s">
        <v>21</v>
      </c>
      <c r="B24" s="8" t="s">
        <v>22</v>
      </c>
      <c r="C24" s="12">
        <f t="shared" ref="C24:J24" si="14">C25</f>
        <v>31100</v>
      </c>
      <c r="D24" s="12">
        <f t="shared" si="14"/>
        <v>0</v>
      </c>
      <c r="E24" s="12">
        <f t="shared" si="14"/>
        <v>0</v>
      </c>
      <c r="F24" s="12">
        <f t="shared" si="14"/>
        <v>0</v>
      </c>
      <c r="G24" s="12">
        <f t="shared" si="14"/>
        <v>0</v>
      </c>
      <c r="H24" s="12">
        <f t="shared" si="14"/>
        <v>0</v>
      </c>
      <c r="I24" s="12">
        <f t="shared" si="14"/>
        <v>0</v>
      </c>
      <c r="J24" s="12">
        <f t="shared" si="14"/>
        <v>0</v>
      </c>
      <c r="K24" s="12">
        <f t="shared" si="4"/>
        <v>31100</v>
      </c>
      <c r="L24" s="30"/>
    </row>
    <row r="25" spans="1:12" ht="108" hidden="1" x14ac:dyDescent="0.35">
      <c r="A25" s="7" t="s">
        <v>23</v>
      </c>
      <c r="B25" s="8" t="s">
        <v>24</v>
      </c>
      <c r="C25" s="12">
        <v>31100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 t="shared" si="4"/>
        <v>31100</v>
      </c>
      <c r="L25" s="30"/>
    </row>
    <row r="26" spans="1:12" ht="72" hidden="1" x14ac:dyDescent="0.35">
      <c r="A26" s="7" t="s">
        <v>25</v>
      </c>
      <c r="B26" s="8" t="s">
        <v>26</v>
      </c>
      <c r="C26" s="12">
        <f t="shared" ref="C26:J26" si="15">C27</f>
        <v>5793500</v>
      </c>
      <c r="D26" s="12">
        <f t="shared" si="15"/>
        <v>0</v>
      </c>
      <c r="E26" s="12">
        <f t="shared" si="15"/>
        <v>0</v>
      </c>
      <c r="F26" s="12">
        <f t="shared" si="15"/>
        <v>0</v>
      </c>
      <c r="G26" s="12">
        <f t="shared" si="15"/>
        <v>0</v>
      </c>
      <c r="H26" s="12">
        <f t="shared" si="15"/>
        <v>0</v>
      </c>
      <c r="I26" s="12">
        <f t="shared" si="15"/>
        <v>0</v>
      </c>
      <c r="J26" s="12">
        <f t="shared" si="15"/>
        <v>0</v>
      </c>
      <c r="K26" s="12">
        <f t="shared" si="4"/>
        <v>5793500</v>
      </c>
      <c r="L26" s="30"/>
    </row>
    <row r="27" spans="1:12" ht="108" hidden="1" x14ac:dyDescent="0.35">
      <c r="A27" s="7" t="s">
        <v>27</v>
      </c>
      <c r="B27" s="8" t="s">
        <v>28</v>
      </c>
      <c r="C27" s="12">
        <v>5793500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si="4"/>
        <v>5793500</v>
      </c>
      <c r="L27" s="30"/>
    </row>
    <row r="28" spans="1:12" ht="72" hidden="1" x14ac:dyDescent="0.35">
      <c r="A28" s="7" t="s">
        <v>29</v>
      </c>
      <c r="B28" s="8" t="s">
        <v>30</v>
      </c>
      <c r="C28" s="12">
        <f t="shared" ref="C28:J28" si="16">C29</f>
        <v>-771600</v>
      </c>
      <c r="D28" s="12">
        <f t="shared" si="16"/>
        <v>0</v>
      </c>
      <c r="E28" s="12">
        <f t="shared" si="16"/>
        <v>0</v>
      </c>
      <c r="F28" s="12">
        <f t="shared" si="16"/>
        <v>0</v>
      </c>
      <c r="G28" s="12">
        <f t="shared" si="16"/>
        <v>0</v>
      </c>
      <c r="H28" s="12">
        <f t="shared" si="16"/>
        <v>0</v>
      </c>
      <c r="I28" s="12">
        <f t="shared" si="16"/>
        <v>0</v>
      </c>
      <c r="J28" s="12">
        <f t="shared" si="16"/>
        <v>0</v>
      </c>
      <c r="K28" s="12">
        <f t="shared" si="4"/>
        <v>-771600</v>
      </c>
      <c r="L28" s="30"/>
    </row>
    <row r="29" spans="1:12" ht="108" hidden="1" x14ac:dyDescent="0.35">
      <c r="A29" s="7" t="s">
        <v>31</v>
      </c>
      <c r="B29" s="8" t="s">
        <v>32</v>
      </c>
      <c r="C29" s="12">
        <v>-771600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 t="shared" si="4"/>
        <v>-771600</v>
      </c>
      <c r="L29" s="30"/>
    </row>
    <row r="30" spans="1:12" ht="30.75" hidden="1" customHeight="1" x14ac:dyDescent="0.35">
      <c r="A30" s="5" t="s">
        <v>33</v>
      </c>
      <c r="B30" s="6" t="s">
        <v>34</v>
      </c>
      <c r="C30" s="11">
        <f t="shared" ref="C30:D30" si="17">C31+C33</f>
        <v>505000</v>
      </c>
      <c r="D30" s="11">
        <f t="shared" si="17"/>
        <v>0</v>
      </c>
      <c r="E30" s="11">
        <f t="shared" ref="E30:F30" si="18">E31+E33</f>
        <v>0</v>
      </c>
      <c r="F30" s="11">
        <f t="shared" si="18"/>
        <v>0</v>
      </c>
      <c r="G30" s="11">
        <f t="shared" ref="G30:H30" si="19">G31+G33</f>
        <v>0</v>
      </c>
      <c r="H30" s="11">
        <f t="shared" si="19"/>
        <v>0</v>
      </c>
      <c r="I30" s="11">
        <f t="shared" ref="I30:J30" si="20">I31+I33</f>
        <v>0</v>
      </c>
      <c r="J30" s="11">
        <f t="shared" si="20"/>
        <v>0</v>
      </c>
      <c r="K30" s="11">
        <f t="shared" si="4"/>
        <v>505000</v>
      </c>
      <c r="L30" s="29"/>
    </row>
    <row r="31" spans="1:12" ht="30" hidden="1" customHeight="1" x14ac:dyDescent="0.35">
      <c r="A31" s="7" t="s">
        <v>35</v>
      </c>
      <c r="B31" s="8" t="s">
        <v>36</v>
      </c>
      <c r="C31" s="12">
        <f t="shared" ref="C31:J31" si="21">C32</f>
        <v>85000</v>
      </c>
      <c r="D31" s="12">
        <f t="shared" si="21"/>
        <v>0</v>
      </c>
      <c r="E31" s="12">
        <f t="shared" si="21"/>
        <v>0</v>
      </c>
      <c r="F31" s="12">
        <f t="shared" si="21"/>
        <v>0</v>
      </c>
      <c r="G31" s="12">
        <f t="shared" si="21"/>
        <v>0</v>
      </c>
      <c r="H31" s="12">
        <f t="shared" si="21"/>
        <v>0</v>
      </c>
      <c r="I31" s="12">
        <f t="shared" si="21"/>
        <v>0</v>
      </c>
      <c r="J31" s="12">
        <f t="shared" si="21"/>
        <v>0</v>
      </c>
      <c r="K31" s="12">
        <f t="shared" si="4"/>
        <v>85000</v>
      </c>
      <c r="L31" s="30"/>
    </row>
    <row r="32" spans="1:12" ht="31.5" hidden="1" customHeight="1" x14ac:dyDescent="0.35">
      <c r="A32" s="7" t="s">
        <v>37</v>
      </c>
      <c r="B32" s="8" t="s">
        <v>36</v>
      </c>
      <c r="C32" s="12">
        <v>85000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4"/>
        <v>85000</v>
      </c>
      <c r="L32" s="30"/>
    </row>
    <row r="33" spans="1:12" hidden="1" x14ac:dyDescent="0.35">
      <c r="A33" s="7" t="s">
        <v>38</v>
      </c>
      <c r="B33" s="8" t="s">
        <v>39</v>
      </c>
      <c r="C33" s="12">
        <f t="shared" ref="C33:J33" si="22">C34</f>
        <v>420000</v>
      </c>
      <c r="D33" s="12">
        <f t="shared" si="22"/>
        <v>0</v>
      </c>
      <c r="E33" s="12">
        <f t="shared" si="22"/>
        <v>0</v>
      </c>
      <c r="F33" s="12">
        <f t="shared" si="22"/>
        <v>0</v>
      </c>
      <c r="G33" s="12">
        <f t="shared" si="22"/>
        <v>0</v>
      </c>
      <c r="H33" s="12">
        <f t="shared" si="22"/>
        <v>0</v>
      </c>
      <c r="I33" s="12">
        <f t="shared" si="22"/>
        <v>0</v>
      </c>
      <c r="J33" s="12">
        <f t="shared" si="22"/>
        <v>0</v>
      </c>
      <c r="K33" s="12">
        <f t="shared" si="4"/>
        <v>420000</v>
      </c>
      <c r="L33" s="30"/>
    </row>
    <row r="34" spans="1:12" ht="36" hidden="1" x14ac:dyDescent="0.35">
      <c r="A34" s="7" t="s">
        <v>273</v>
      </c>
      <c r="B34" s="8" t="s">
        <v>274</v>
      </c>
      <c r="C34" s="12">
        <v>420000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si="4"/>
        <v>420000</v>
      </c>
      <c r="L34" s="30"/>
    </row>
    <row r="35" spans="1:12" ht="28.5" hidden="1" customHeight="1" x14ac:dyDescent="0.35">
      <c r="A35" s="5" t="s">
        <v>40</v>
      </c>
      <c r="B35" s="6" t="s">
        <v>41</v>
      </c>
      <c r="C35" s="11">
        <f t="shared" ref="C35:D35" si="23">C36+C38+C41</f>
        <v>15280000</v>
      </c>
      <c r="D35" s="11">
        <f t="shared" si="23"/>
        <v>0</v>
      </c>
      <c r="E35" s="11">
        <f t="shared" ref="E35:F35" si="24">E36+E38+E41</f>
        <v>0</v>
      </c>
      <c r="F35" s="11">
        <f t="shared" si="24"/>
        <v>0</v>
      </c>
      <c r="G35" s="11">
        <f t="shared" ref="G35:H35" si="25">G36+G38+G41</f>
        <v>0</v>
      </c>
      <c r="H35" s="11">
        <f t="shared" si="25"/>
        <v>0</v>
      </c>
      <c r="I35" s="11">
        <f t="shared" ref="I35:J35" si="26">I36+I38+I41</f>
        <v>0</v>
      </c>
      <c r="J35" s="11">
        <f t="shared" si="26"/>
        <v>0</v>
      </c>
      <c r="K35" s="11">
        <f t="shared" si="4"/>
        <v>15280000</v>
      </c>
      <c r="L35" s="29"/>
    </row>
    <row r="36" spans="1:12" hidden="1" x14ac:dyDescent="0.35">
      <c r="A36" s="7" t="s">
        <v>42</v>
      </c>
      <c r="B36" s="8" t="s">
        <v>43</v>
      </c>
      <c r="C36" s="12">
        <f t="shared" ref="C36:J36" si="27">C37</f>
        <v>2250000</v>
      </c>
      <c r="D36" s="12">
        <f t="shared" si="27"/>
        <v>0</v>
      </c>
      <c r="E36" s="12">
        <f t="shared" si="27"/>
        <v>0</v>
      </c>
      <c r="F36" s="12">
        <f t="shared" si="27"/>
        <v>0</v>
      </c>
      <c r="G36" s="12">
        <f t="shared" si="27"/>
        <v>0</v>
      </c>
      <c r="H36" s="12">
        <f t="shared" si="27"/>
        <v>0</v>
      </c>
      <c r="I36" s="12">
        <f t="shared" si="27"/>
        <v>0</v>
      </c>
      <c r="J36" s="12">
        <f t="shared" si="27"/>
        <v>0</v>
      </c>
      <c r="K36" s="12">
        <f t="shared" si="4"/>
        <v>2250000</v>
      </c>
      <c r="L36" s="30"/>
    </row>
    <row r="37" spans="1:12" ht="36" hidden="1" x14ac:dyDescent="0.35">
      <c r="A37" s="7" t="s">
        <v>267</v>
      </c>
      <c r="B37" s="8" t="s">
        <v>266</v>
      </c>
      <c r="C37" s="12">
        <v>2250000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4"/>
        <v>2250000</v>
      </c>
      <c r="L37" s="30"/>
    </row>
    <row r="38" spans="1:12" ht="24" hidden="1" customHeight="1" x14ac:dyDescent="0.35">
      <c r="A38" s="7" t="s">
        <v>44</v>
      </c>
      <c r="B38" s="8" t="s">
        <v>45</v>
      </c>
      <c r="C38" s="12">
        <f t="shared" ref="C38:D38" si="28">C39+C40</f>
        <v>10750000</v>
      </c>
      <c r="D38" s="12">
        <f t="shared" si="28"/>
        <v>0</v>
      </c>
      <c r="E38" s="12">
        <f t="shared" ref="E38:F38" si="29">E39+E40</f>
        <v>0</v>
      </c>
      <c r="F38" s="12">
        <f t="shared" si="29"/>
        <v>0</v>
      </c>
      <c r="G38" s="12">
        <f t="shared" ref="G38:H38" si="30">G39+G40</f>
        <v>0</v>
      </c>
      <c r="H38" s="12">
        <f t="shared" si="30"/>
        <v>0</v>
      </c>
      <c r="I38" s="12">
        <f t="shared" ref="I38:J38" si="31">I39+I40</f>
        <v>0</v>
      </c>
      <c r="J38" s="12">
        <f t="shared" si="31"/>
        <v>0</v>
      </c>
      <c r="K38" s="12">
        <f t="shared" si="4"/>
        <v>10750000</v>
      </c>
      <c r="L38" s="30"/>
    </row>
    <row r="39" spans="1:12" hidden="1" x14ac:dyDescent="0.35">
      <c r="A39" s="7" t="s">
        <v>46</v>
      </c>
      <c r="B39" s="8" t="s">
        <v>47</v>
      </c>
      <c r="C39" s="12">
        <v>1010000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 t="shared" si="4"/>
        <v>1010000</v>
      </c>
      <c r="L39" s="30"/>
    </row>
    <row r="40" spans="1:12" hidden="1" x14ac:dyDescent="0.35">
      <c r="A40" s="7" t="s">
        <v>48</v>
      </c>
      <c r="B40" s="8" t="s">
        <v>49</v>
      </c>
      <c r="C40" s="12">
        <v>9740000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 t="shared" si="4"/>
        <v>9740000</v>
      </c>
      <c r="L40" s="30"/>
    </row>
    <row r="41" spans="1:12" hidden="1" x14ac:dyDescent="0.35">
      <c r="A41" s="7" t="s">
        <v>50</v>
      </c>
      <c r="B41" s="8" t="s">
        <v>51</v>
      </c>
      <c r="C41" s="12">
        <f t="shared" ref="C41:D41" si="32">C42+C44</f>
        <v>2280000</v>
      </c>
      <c r="D41" s="12">
        <f t="shared" si="32"/>
        <v>0</v>
      </c>
      <c r="E41" s="12">
        <f t="shared" ref="E41:F41" si="33">E42+E44</f>
        <v>0</v>
      </c>
      <c r="F41" s="12">
        <f t="shared" si="33"/>
        <v>0</v>
      </c>
      <c r="G41" s="12">
        <f t="shared" ref="G41:H41" si="34">G42+G44</f>
        <v>0</v>
      </c>
      <c r="H41" s="12">
        <f t="shared" si="34"/>
        <v>0</v>
      </c>
      <c r="I41" s="12">
        <f t="shared" ref="I41:J41" si="35">I42+I44</f>
        <v>0</v>
      </c>
      <c r="J41" s="12">
        <f t="shared" si="35"/>
        <v>0</v>
      </c>
      <c r="K41" s="12">
        <f t="shared" si="4"/>
        <v>2280000</v>
      </c>
      <c r="L41" s="30"/>
    </row>
    <row r="42" spans="1:12" hidden="1" x14ac:dyDescent="0.35">
      <c r="A42" s="7" t="s">
        <v>52</v>
      </c>
      <c r="B42" s="8" t="s">
        <v>53</v>
      </c>
      <c r="C42" s="12">
        <f t="shared" ref="C42:J42" si="36">C43</f>
        <v>816000</v>
      </c>
      <c r="D42" s="12">
        <f t="shared" si="36"/>
        <v>0</v>
      </c>
      <c r="E42" s="12">
        <f t="shared" si="36"/>
        <v>0</v>
      </c>
      <c r="F42" s="12">
        <f t="shared" si="36"/>
        <v>0</v>
      </c>
      <c r="G42" s="12">
        <f t="shared" si="36"/>
        <v>0</v>
      </c>
      <c r="H42" s="12">
        <f t="shared" si="36"/>
        <v>0</v>
      </c>
      <c r="I42" s="12">
        <f t="shared" si="36"/>
        <v>0</v>
      </c>
      <c r="J42" s="12">
        <f t="shared" si="36"/>
        <v>0</v>
      </c>
      <c r="K42" s="12">
        <f t="shared" si="4"/>
        <v>816000</v>
      </c>
      <c r="L42" s="30"/>
    </row>
    <row r="43" spans="1:12" ht="36" hidden="1" x14ac:dyDescent="0.35">
      <c r="A43" s="7" t="s">
        <v>268</v>
      </c>
      <c r="B43" s="8" t="s">
        <v>270</v>
      </c>
      <c r="C43" s="12">
        <v>816000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 t="shared" si="4"/>
        <v>816000</v>
      </c>
      <c r="L43" s="30"/>
    </row>
    <row r="44" spans="1:12" hidden="1" x14ac:dyDescent="0.35">
      <c r="A44" s="7" t="s">
        <v>54</v>
      </c>
      <c r="B44" s="8" t="s">
        <v>55</v>
      </c>
      <c r="C44" s="12">
        <f t="shared" ref="C44:J44" si="37">C45</f>
        <v>1464000</v>
      </c>
      <c r="D44" s="12">
        <f t="shared" si="37"/>
        <v>0</v>
      </c>
      <c r="E44" s="12">
        <f t="shared" si="37"/>
        <v>0</v>
      </c>
      <c r="F44" s="12">
        <f t="shared" si="37"/>
        <v>0</v>
      </c>
      <c r="G44" s="12">
        <f t="shared" si="37"/>
        <v>0</v>
      </c>
      <c r="H44" s="12">
        <f t="shared" si="37"/>
        <v>0</v>
      </c>
      <c r="I44" s="12">
        <f t="shared" si="37"/>
        <v>0</v>
      </c>
      <c r="J44" s="12">
        <f t="shared" si="37"/>
        <v>0</v>
      </c>
      <c r="K44" s="12">
        <f t="shared" si="4"/>
        <v>1464000</v>
      </c>
      <c r="L44" s="30"/>
    </row>
    <row r="45" spans="1:12" ht="36" hidden="1" x14ac:dyDescent="0.35">
      <c r="A45" s="7" t="s">
        <v>269</v>
      </c>
      <c r="B45" s="8" t="s">
        <v>271</v>
      </c>
      <c r="C45" s="12">
        <v>1464000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 t="shared" si="4"/>
        <v>1464000</v>
      </c>
      <c r="L45" s="30"/>
    </row>
    <row r="46" spans="1:12" ht="27.75" hidden="1" customHeight="1" x14ac:dyDescent="0.35">
      <c r="A46" s="5" t="s">
        <v>56</v>
      </c>
      <c r="B46" s="6" t="s">
        <v>57</v>
      </c>
      <c r="C46" s="11">
        <f t="shared" ref="C46:J47" si="38">C47</f>
        <v>744400</v>
      </c>
      <c r="D46" s="11">
        <f t="shared" si="38"/>
        <v>0</v>
      </c>
      <c r="E46" s="11">
        <f t="shared" si="38"/>
        <v>0</v>
      </c>
      <c r="F46" s="11">
        <f t="shared" si="38"/>
        <v>0</v>
      </c>
      <c r="G46" s="11">
        <f t="shared" si="38"/>
        <v>0</v>
      </c>
      <c r="H46" s="11">
        <f t="shared" si="38"/>
        <v>0</v>
      </c>
      <c r="I46" s="11">
        <f t="shared" si="38"/>
        <v>0</v>
      </c>
      <c r="J46" s="11">
        <f t="shared" si="38"/>
        <v>0</v>
      </c>
      <c r="K46" s="11">
        <f t="shared" si="4"/>
        <v>744400</v>
      </c>
      <c r="L46" s="29"/>
    </row>
    <row r="47" spans="1:12" ht="36" hidden="1" x14ac:dyDescent="0.35">
      <c r="A47" s="7" t="s">
        <v>58</v>
      </c>
      <c r="B47" s="8" t="s">
        <v>59</v>
      </c>
      <c r="C47" s="12">
        <f t="shared" si="38"/>
        <v>744400</v>
      </c>
      <c r="D47" s="12">
        <f t="shared" si="38"/>
        <v>0</v>
      </c>
      <c r="E47" s="12">
        <f t="shared" si="38"/>
        <v>0</v>
      </c>
      <c r="F47" s="12">
        <f t="shared" si="38"/>
        <v>0</v>
      </c>
      <c r="G47" s="12">
        <f t="shared" si="38"/>
        <v>0</v>
      </c>
      <c r="H47" s="12">
        <f t="shared" si="38"/>
        <v>0</v>
      </c>
      <c r="I47" s="12">
        <f t="shared" si="38"/>
        <v>0</v>
      </c>
      <c r="J47" s="12">
        <f t="shared" si="38"/>
        <v>0</v>
      </c>
      <c r="K47" s="12">
        <f t="shared" si="4"/>
        <v>744400</v>
      </c>
      <c r="L47" s="30"/>
    </row>
    <row r="48" spans="1:12" ht="36" hidden="1" x14ac:dyDescent="0.35">
      <c r="A48" s="7" t="s">
        <v>60</v>
      </c>
      <c r="B48" s="8" t="s">
        <v>61</v>
      </c>
      <c r="C48" s="12">
        <v>744400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f t="shared" si="4"/>
        <v>744400</v>
      </c>
      <c r="L48" s="30"/>
    </row>
    <row r="49" spans="1:12" ht="34.799999999999997" hidden="1" x14ac:dyDescent="0.35">
      <c r="A49" s="5" t="s">
        <v>62</v>
      </c>
      <c r="B49" s="6" t="s">
        <v>63</v>
      </c>
      <c r="C49" s="11">
        <f t="shared" ref="C49:H49" si="39">C50+C62+C65+C59</f>
        <v>22349700</v>
      </c>
      <c r="D49" s="11">
        <f t="shared" si="39"/>
        <v>0</v>
      </c>
      <c r="E49" s="11">
        <f t="shared" si="39"/>
        <v>0</v>
      </c>
      <c r="F49" s="11">
        <f t="shared" si="39"/>
        <v>0</v>
      </c>
      <c r="G49" s="11">
        <f t="shared" si="39"/>
        <v>0</v>
      </c>
      <c r="H49" s="11">
        <f t="shared" si="39"/>
        <v>0</v>
      </c>
      <c r="I49" s="11">
        <f t="shared" ref="I49:J49" si="40">I50+I62+I65+I59</f>
        <v>0</v>
      </c>
      <c r="J49" s="11">
        <f t="shared" si="40"/>
        <v>0</v>
      </c>
      <c r="K49" s="11">
        <f t="shared" si="4"/>
        <v>22349700</v>
      </c>
      <c r="L49" s="29"/>
    </row>
    <row r="50" spans="1:12" ht="72" hidden="1" x14ac:dyDescent="0.35">
      <c r="A50" s="7" t="s">
        <v>64</v>
      </c>
      <c r="B50" s="8" t="s">
        <v>65</v>
      </c>
      <c r="C50" s="12">
        <f t="shared" ref="C50:H50" si="41">C51+C53+C55+C57</f>
        <v>20063400</v>
      </c>
      <c r="D50" s="12">
        <f t="shared" si="41"/>
        <v>0</v>
      </c>
      <c r="E50" s="12">
        <f t="shared" si="41"/>
        <v>0</v>
      </c>
      <c r="F50" s="12">
        <f t="shared" si="41"/>
        <v>0</v>
      </c>
      <c r="G50" s="12">
        <f t="shared" si="41"/>
        <v>0</v>
      </c>
      <c r="H50" s="12">
        <f t="shared" si="41"/>
        <v>0</v>
      </c>
      <c r="I50" s="12">
        <f t="shared" ref="I50:J50" si="42">I51+I53+I55+I57</f>
        <v>0</v>
      </c>
      <c r="J50" s="12">
        <f t="shared" si="42"/>
        <v>0</v>
      </c>
      <c r="K50" s="12">
        <f t="shared" si="4"/>
        <v>20063400</v>
      </c>
      <c r="L50" s="30"/>
    </row>
    <row r="51" spans="1:12" ht="54" hidden="1" x14ac:dyDescent="0.35">
      <c r="A51" s="7" t="s">
        <v>66</v>
      </c>
      <c r="B51" s="8" t="s">
        <v>67</v>
      </c>
      <c r="C51" s="12">
        <f t="shared" ref="C51:J51" si="43">C52</f>
        <v>19023900</v>
      </c>
      <c r="D51" s="12">
        <f t="shared" si="43"/>
        <v>0</v>
      </c>
      <c r="E51" s="12">
        <f t="shared" si="43"/>
        <v>0</v>
      </c>
      <c r="F51" s="12">
        <f t="shared" si="43"/>
        <v>0</v>
      </c>
      <c r="G51" s="12">
        <f t="shared" si="43"/>
        <v>0</v>
      </c>
      <c r="H51" s="12">
        <f t="shared" si="43"/>
        <v>0</v>
      </c>
      <c r="I51" s="12">
        <f t="shared" si="43"/>
        <v>0</v>
      </c>
      <c r="J51" s="12">
        <f t="shared" si="43"/>
        <v>0</v>
      </c>
      <c r="K51" s="12">
        <f t="shared" si="4"/>
        <v>19023900</v>
      </c>
      <c r="L51" s="30"/>
    </row>
    <row r="52" spans="1:12" ht="72" hidden="1" x14ac:dyDescent="0.35">
      <c r="A52" s="7" t="s">
        <v>218</v>
      </c>
      <c r="B52" s="8" t="s">
        <v>217</v>
      </c>
      <c r="C52" s="12">
        <v>19023900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f t="shared" si="4"/>
        <v>19023900</v>
      </c>
      <c r="L52" s="30"/>
    </row>
    <row r="53" spans="1:12" ht="72" hidden="1" x14ac:dyDescent="0.35">
      <c r="A53" s="7" t="s">
        <v>68</v>
      </c>
      <c r="B53" s="8" t="s">
        <v>69</v>
      </c>
      <c r="C53" s="12">
        <f t="shared" ref="C53:J53" si="44">C54</f>
        <v>99400</v>
      </c>
      <c r="D53" s="12">
        <f t="shared" si="44"/>
        <v>0</v>
      </c>
      <c r="E53" s="12">
        <f t="shared" si="44"/>
        <v>0</v>
      </c>
      <c r="F53" s="12">
        <f t="shared" si="44"/>
        <v>0</v>
      </c>
      <c r="G53" s="12">
        <f t="shared" si="44"/>
        <v>0</v>
      </c>
      <c r="H53" s="12">
        <f t="shared" si="44"/>
        <v>0</v>
      </c>
      <c r="I53" s="12">
        <f t="shared" si="44"/>
        <v>0</v>
      </c>
      <c r="J53" s="12">
        <f t="shared" si="44"/>
        <v>0</v>
      </c>
      <c r="K53" s="12">
        <f t="shared" si="4"/>
        <v>99400</v>
      </c>
      <c r="L53" s="30"/>
    </row>
    <row r="54" spans="1:12" ht="72" hidden="1" x14ac:dyDescent="0.35">
      <c r="A54" s="7" t="s">
        <v>219</v>
      </c>
      <c r="B54" s="8" t="s">
        <v>220</v>
      </c>
      <c r="C54" s="12">
        <v>99400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f t="shared" si="4"/>
        <v>99400</v>
      </c>
      <c r="L54" s="30"/>
    </row>
    <row r="55" spans="1:12" ht="72" hidden="1" x14ac:dyDescent="0.35">
      <c r="A55" s="7" t="s">
        <v>70</v>
      </c>
      <c r="B55" s="8" t="s">
        <v>71</v>
      </c>
      <c r="C55" s="12">
        <f t="shared" ref="C55:J55" si="45">C56</f>
        <v>156400</v>
      </c>
      <c r="D55" s="12">
        <f t="shared" si="45"/>
        <v>0</v>
      </c>
      <c r="E55" s="12">
        <f t="shared" si="45"/>
        <v>0</v>
      </c>
      <c r="F55" s="12">
        <f t="shared" si="45"/>
        <v>0</v>
      </c>
      <c r="G55" s="12">
        <f t="shared" si="45"/>
        <v>0</v>
      </c>
      <c r="H55" s="12">
        <f t="shared" si="45"/>
        <v>0</v>
      </c>
      <c r="I55" s="12">
        <f t="shared" si="45"/>
        <v>0</v>
      </c>
      <c r="J55" s="12">
        <f t="shared" si="45"/>
        <v>0</v>
      </c>
      <c r="K55" s="12">
        <f t="shared" si="4"/>
        <v>156400</v>
      </c>
      <c r="L55" s="30"/>
    </row>
    <row r="56" spans="1:12" ht="54" hidden="1" x14ac:dyDescent="0.35">
      <c r="A56" s="7" t="s">
        <v>221</v>
      </c>
      <c r="B56" s="8" t="s">
        <v>222</v>
      </c>
      <c r="C56" s="12">
        <v>156400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f t="shared" si="4"/>
        <v>156400</v>
      </c>
      <c r="L56" s="30"/>
    </row>
    <row r="57" spans="1:12" ht="36" hidden="1" x14ac:dyDescent="0.35">
      <c r="A57" s="7" t="s">
        <v>72</v>
      </c>
      <c r="B57" s="8" t="s">
        <v>73</v>
      </c>
      <c r="C57" s="12">
        <f t="shared" ref="C57:J57" si="46">C58</f>
        <v>783700</v>
      </c>
      <c r="D57" s="12">
        <f t="shared" si="46"/>
        <v>0</v>
      </c>
      <c r="E57" s="12">
        <f t="shared" si="46"/>
        <v>0</v>
      </c>
      <c r="F57" s="12">
        <f t="shared" si="46"/>
        <v>0</v>
      </c>
      <c r="G57" s="12">
        <f t="shared" si="46"/>
        <v>0</v>
      </c>
      <c r="H57" s="12">
        <f t="shared" si="46"/>
        <v>0</v>
      </c>
      <c r="I57" s="12">
        <f t="shared" si="46"/>
        <v>0</v>
      </c>
      <c r="J57" s="12">
        <f t="shared" si="46"/>
        <v>0</v>
      </c>
      <c r="K57" s="12">
        <f t="shared" si="4"/>
        <v>783700</v>
      </c>
      <c r="L57" s="30"/>
    </row>
    <row r="58" spans="1:12" ht="36" hidden="1" x14ac:dyDescent="0.35">
      <c r="A58" s="7" t="s">
        <v>223</v>
      </c>
      <c r="B58" s="8" t="s">
        <v>224</v>
      </c>
      <c r="C58" s="12">
        <v>783700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f t="shared" si="4"/>
        <v>783700</v>
      </c>
      <c r="L58" s="30"/>
    </row>
    <row r="59" spans="1:12" ht="36" hidden="1" x14ac:dyDescent="0.35">
      <c r="A59" s="7" t="s">
        <v>279</v>
      </c>
      <c r="B59" s="8" t="s">
        <v>280</v>
      </c>
      <c r="C59" s="12">
        <f t="shared" ref="C59:J60" si="47">C60</f>
        <v>1512700</v>
      </c>
      <c r="D59" s="12">
        <f t="shared" si="47"/>
        <v>0</v>
      </c>
      <c r="E59" s="12">
        <f t="shared" si="47"/>
        <v>0</v>
      </c>
      <c r="F59" s="12">
        <f t="shared" si="47"/>
        <v>0</v>
      </c>
      <c r="G59" s="12">
        <f t="shared" si="47"/>
        <v>0</v>
      </c>
      <c r="H59" s="12">
        <f t="shared" si="47"/>
        <v>0</v>
      </c>
      <c r="I59" s="12">
        <f t="shared" si="47"/>
        <v>0</v>
      </c>
      <c r="J59" s="12">
        <f t="shared" si="47"/>
        <v>0</v>
      </c>
      <c r="K59" s="12">
        <f t="shared" si="4"/>
        <v>1512700</v>
      </c>
      <c r="L59" s="30"/>
    </row>
    <row r="60" spans="1:12" ht="36" hidden="1" x14ac:dyDescent="0.35">
      <c r="A60" s="7" t="s">
        <v>299</v>
      </c>
      <c r="B60" s="8" t="s">
        <v>300</v>
      </c>
      <c r="C60" s="12">
        <f t="shared" si="47"/>
        <v>1512700</v>
      </c>
      <c r="D60" s="12">
        <f t="shared" si="47"/>
        <v>0</v>
      </c>
      <c r="E60" s="12">
        <f t="shared" si="47"/>
        <v>0</v>
      </c>
      <c r="F60" s="12">
        <f t="shared" si="47"/>
        <v>0</v>
      </c>
      <c r="G60" s="12">
        <f t="shared" si="47"/>
        <v>0</v>
      </c>
      <c r="H60" s="12">
        <f t="shared" si="47"/>
        <v>0</v>
      </c>
      <c r="I60" s="12">
        <f t="shared" si="47"/>
        <v>0</v>
      </c>
      <c r="J60" s="12">
        <f t="shared" si="47"/>
        <v>0</v>
      </c>
      <c r="K60" s="12">
        <f t="shared" si="4"/>
        <v>1512700</v>
      </c>
      <c r="L60" s="30"/>
    </row>
    <row r="61" spans="1:12" ht="90" hidden="1" x14ac:dyDescent="0.35">
      <c r="A61" s="7" t="s">
        <v>297</v>
      </c>
      <c r="B61" s="8" t="s">
        <v>298</v>
      </c>
      <c r="C61" s="12">
        <v>1512700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f t="shared" si="4"/>
        <v>1512700</v>
      </c>
      <c r="L61" s="30"/>
    </row>
    <row r="62" spans="1:12" hidden="1" x14ac:dyDescent="0.35">
      <c r="A62" s="7" t="s">
        <v>74</v>
      </c>
      <c r="B62" s="8" t="s">
        <v>75</v>
      </c>
      <c r="C62" s="12">
        <f t="shared" ref="C62:J63" si="48">C63</f>
        <v>26300</v>
      </c>
      <c r="D62" s="12">
        <f t="shared" si="48"/>
        <v>0</v>
      </c>
      <c r="E62" s="12">
        <f t="shared" si="48"/>
        <v>0</v>
      </c>
      <c r="F62" s="12">
        <f t="shared" si="48"/>
        <v>0</v>
      </c>
      <c r="G62" s="12">
        <f t="shared" si="48"/>
        <v>0</v>
      </c>
      <c r="H62" s="12">
        <f t="shared" si="48"/>
        <v>0</v>
      </c>
      <c r="I62" s="12">
        <f t="shared" si="48"/>
        <v>0</v>
      </c>
      <c r="J62" s="12">
        <f t="shared" si="48"/>
        <v>0</v>
      </c>
      <c r="K62" s="12">
        <f t="shared" si="4"/>
        <v>26300</v>
      </c>
      <c r="L62" s="30"/>
    </row>
    <row r="63" spans="1:12" ht="54" hidden="1" x14ac:dyDescent="0.35">
      <c r="A63" s="7" t="s">
        <v>76</v>
      </c>
      <c r="B63" s="8" t="s">
        <v>77</v>
      </c>
      <c r="C63" s="12">
        <f t="shared" si="48"/>
        <v>26300</v>
      </c>
      <c r="D63" s="12">
        <f t="shared" si="48"/>
        <v>0</v>
      </c>
      <c r="E63" s="12">
        <f t="shared" si="48"/>
        <v>0</v>
      </c>
      <c r="F63" s="12">
        <f t="shared" si="48"/>
        <v>0</v>
      </c>
      <c r="G63" s="12">
        <f t="shared" si="48"/>
        <v>0</v>
      </c>
      <c r="H63" s="12">
        <f t="shared" si="48"/>
        <v>0</v>
      </c>
      <c r="I63" s="12">
        <f t="shared" si="48"/>
        <v>0</v>
      </c>
      <c r="J63" s="12">
        <f t="shared" si="48"/>
        <v>0</v>
      </c>
      <c r="K63" s="12">
        <f t="shared" si="4"/>
        <v>26300</v>
      </c>
      <c r="L63" s="30"/>
    </row>
    <row r="64" spans="1:12" ht="54" hidden="1" x14ac:dyDescent="0.35">
      <c r="A64" s="7" t="s">
        <v>225</v>
      </c>
      <c r="B64" s="8" t="s">
        <v>226</v>
      </c>
      <c r="C64" s="12">
        <v>26300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f t="shared" si="4"/>
        <v>26300</v>
      </c>
      <c r="L64" s="30"/>
    </row>
    <row r="65" spans="1:12" ht="72" hidden="1" x14ac:dyDescent="0.35">
      <c r="A65" s="7" t="s">
        <v>78</v>
      </c>
      <c r="B65" s="8" t="s">
        <v>79</v>
      </c>
      <c r="C65" s="12">
        <f t="shared" ref="C65:J65" si="49">C66</f>
        <v>747300</v>
      </c>
      <c r="D65" s="12">
        <f t="shared" si="49"/>
        <v>0</v>
      </c>
      <c r="E65" s="12">
        <f t="shared" si="49"/>
        <v>0</v>
      </c>
      <c r="F65" s="12">
        <f t="shared" si="49"/>
        <v>0</v>
      </c>
      <c r="G65" s="12">
        <f t="shared" si="49"/>
        <v>0</v>
      </c>
      <c r="H65" s="12">
        <f t="shared" si="49"/>
        <v>0</v>
      </c>
      <c r="I65" s="12">
        <f t="shared" si="49"/>
        <v>0</v>
      </c>
      <c r="J65" s="12">
        <f t="shared" si="49"/>
        <v>0</v>
      </c>
      <c r="K65" s="12">
        <f t="shared" si="4"/>
        <v>747300</v>
      </c>
      <c r="L65" s="30"/>
    </row>
    <row r="66" spans="1:12" ht="72" hidden="1" x14ac:dyDescent="0.35">
      <c r="A66" s="7" t="s">
        <v>164</v>
      </c>
      <c r="B66" s="8" t="s">
        <v>163</v>
      </c>
      <c r="C66" s="12">
        <f t="shared" ref="C66:J66" si="50">C67</f>
        <v>747300</v>
      </c>
      <c r="D66" s="12">
        <f t="shared" si="50"/>
        <v>0</v>
      </c>
      <c r="E66" s="12">
        <f t="shared" si="50"/>
        <v>0</v>
      </c>
      <c r="F66" s="12">
        <f t="shared" si="50"/>
        <v>0</v>
      </c>
      <c r="G66" s="12">
        <f t="shared" si="50"/>
        <v>0</v>
      </c>
      <c r="H66" s="12">
        <f t="shared" si="50"/>
        <v>0</v>
      </c>
      <c r="I66" s="12">
        <f t="shared" si="50"/>
        <v>0</v>
      </c>
      <c r="J66" s="12">
        <f t="shared" si="50"/>
        <v>0</v>
      </c>
      <c r="K66" s="12">
        <f t="shared" si="4"/>
        <v>747300</v>
      </c>
      <c r="L66" s="30"/>
    </row>
    <row r="67" spans="1:12" ht="72" hidden="1" x14ac:dyDescent="0.35">
      <c r="A67" s="7" t="s">
        <v>227</v>
      </c>
      <c r="B67" s="8" t="s">
        <v>228</v>
      </c>
      <c r="C67" s="12">
        <v>747300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f t="shared" si="4"/>
        <v>747300</v>
      </c>
      <c r="L67" s="30"/>
    </row>
    <row r="68" spans="1:12" hidden="1" x14ac:dyDescent="0.35">
      <c r="A68" s="5" t="s">
        <v>80</v>
      </c>
      <c r="B68" s="6" t="s">
        <v>81</v>
      </c>
      <c r="C68" s="11">
        <f t="shared" ref="C68:J68" si="51">C69</f>
        <v>125000</v>
      </c>
      <c r="D68" s="11">
        <f t="shared" si="51"/>
        <v>0</v>
      </c>
      <c r="E68" s="11">
        <f t="shared" si="51"/>
        <v>0</v>
      </c>
      <c r="F68" s="11">
        <f t="shared" si="51"/>
        <v>0</v>
      </c>
      <c r="G68" s="11">
        <f t="shared" si="51"/>
        <v>0</v>
      </c>
      <c r="H68" s="11">
        <f t="shared" si="51"/>
        <v>0</v>
      </c>
      <c r="I68" s="11">
        <f t="shared" si="51"/>
        <v>0</v>
      </c>
      <c r="J68" s="11">
        <f t="shared" si="51"/>
        <v>0</v>
      </c>
      <c r="K68" s="11">
        <f t="shared" si="4"/>
        <v>125000</v>
      </c>
      <c r="L68" s="29"/>
    </row>
    <row r="69" spans="1:12" hidden="1" x14ac:dyDescent="0.35">
      <c r="A69" s="7" t="s">
        <v>82</v>
      </c>
      <c r="B69" s="8" t="s">
        <v>83</v>
      </c>
      <c r="C69" s="12">
        <f t="shared" ref="C69:H69" si="52">C70+C71</f>
        <v>125000</v>
      </c>
      <c r="D69" s="12">
        <f t="shared" si="52"/>
        <v>0</v>
      </c>
      <c r="E69" s="12">
        <f t="shared" si="52"/>
        <v>0</v>
      </c>
      <c r="F69" s="12">
        <f t="shared" si="52"/>
        <v>0</v>
      </c>
      <c r="G69" s="12">
        <f t="shared" si="52"/>
        <v>0</v>
      </c>
      <c r="H69" s="12">
        <f t="shared" si="52"/>
        <v>0</v>
      </c>
      <c r="I69" s="12">
        <f t="shared" ref="I69:J69" si="53">I70+I71</f>
        <v>0</v>
      </c>
      <c r="J69" s="12">
        <f t="shared" si="53"/>
        <v>0</v>
      </c>
      <c r="K69" s="12">
        <f t="shared" si="4"/>
        <v>125000</v>
      </c>
      <c r="L69" s="30"/>
    </row>
    <row r="70" spans="1:12" ht="36" hidden="1" x14ac:dyDescent="0.35">
      <c r="A70" s="7" t="s">
        <v>84</v>
      </c>
      <c r="B70" s="8" t="s">
        <v>85</v>
      </c>
      <c r="C70" s="12">
        <v>57000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 t="shared" si="4"/>
        <v>57000</v>
      </c>
      <c r="L70" s="30"/>
    </row>
    <row r="71" spans="1:12" ht="36" hidden="1" x14ac:dyDescent="0.35">
      <c r="A71" s="7" t="s">
        <v>156</v>
      </c>
      <c r="B71" s="8" t="s">
        <v>157</v>
      </c>
      <c r="C71" s="12">
        <v>68000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f t="shared" si="4"/>
        <v>68000</v>
      </c>
      <c r="L71" s="30"/>
    </row>
    <row r="72" spans="1:12" ht="34.799999999999997" x14ac:dyDescent="0.35">
      <c r="A72" s="5" t="s">
        <v>86</v>
      </c>
      <c r="B72" s="6" t="s">
        <v>87</v>
      </c>
      <c r="C72" s="11">
        <f t="shared" ref="C72:D72" si="54">C73+C76</f>
        <v>9206000</v>
      </c>
      <c r="D72" s="11">
        <f t="shared" si="54"/>
        <v>0</v>
      </c>
      <c r="E72" s="11">
        <f t="shared" ref="E72:F72" si="55">E73+E76</f>
        <v>0</v>
      </c>
      <c r="F72" s="11">
        <f t="shared" si="55"/>
        <v>0</v>
      </c>
      <c r="G72" s="11">
        <f t="shared" ref="G72:H72" si="56">G73+G76</f>
        <v>0</v>
      </c>
      <c r="H72" s="11">
        <f t="shared" si="56"/>
        <v>0</v>
      </c>
      <c r="I72" s="11">
        <f t="shared" ref="I72:J72" si="57">I73+I76</f>
        <v>0</v>
      </c>
      <c r="J72" s="11">
        <f t="shared" si="57"/>
        <v>55551.37</v>
      </c>
      <c r="K72" s="11">
        <f t="shared" si="4"/>
        <v>9261551.3699999992</v>
      </c>
      <c r="L72" s="29"/>
    </row>
    <row r="73" spans="1:12" x14ac:dyDescent="0.35">
      <c r="A73" s="7" t="s">
        <v>88</v>
      </c>
      <c r="B73" s="8" t="s">
        <v>89</v>
      </c>
      <c r="C73" s="12">
        <f t="shared" ref="C73:J74" si="58">C74</f>
        <v>8595100</v>
      </c>
      <c r="D73" s="12">
        <f t="shared" si="58"/>
        <v>0</v>
      </c>
      <c r="E73" s="12">
        <f t="shared" si="58"/>
        <v>0</v>
      </c>
      <c r="F73" s="12">
        <f t="shared" si="58"/>
        <v>0</v>
      </c>
      <c r="G73" s="12">
        <f t="shared" si="58"/>
        <v>0</v>
      </c>
      <c r="H73" s="12">
        <f t="shared" si="58"/>
        <v>0</v>
      </c>
      <c r="I73" s="12">
        <f t="shared" si="58"/>
        <v>0</v>
      </c>
      <c r="J73" s="12">
        <f t="shared" si="58"/>
        <v>55551.37</v>
      </c>
      <c r="K73" s="12">
        <f t="shared" si="4"/>
        <v>8650651.3699999992</v>
      </c>
      <c r="L73" s="30"/>
    </row>
    <row r="74" spans="1:12" x14ac:dyDescent="0.35">
      <c r="A74" s="7" t="s">
        <v>90</v>
      </c>
      <c r="B74" s="8" t="s">
        <v>91</v>
      </c>
      <c r="C74" s="12">
        <f t="shared" si="58"/>
        <v>8595100</v>
      </c>
      <c r="D74" s="12">
        <f t="shared" si="58"/>
        <v>0</v>
      </c>
      <c r="E74" s="12">
        <f t="shared" si="58"/>
        <v>0</v>
      </c>
      <c r="F74" s="12">
        <f t="shared" si="58"/>
        <v>0</v>
      </c>
      <c r="G74" s="12">
        <f t="shared" si="58"/>
        <v>0</v>
      </c>
      <c r="H74" s="12">
        <f t="shared" si="58"/>
        <v>0</v>
      </c>
      <c r="I74" s="12">
        <f t="shared" si="58"/>
        <v>0</v>
      </c>
      <c r="J74" s="12">
        <f t="shared" si="58"/>
        <v>55551.37</v>
      </c>
      <c r="K74" s="12">
        <f t="shared" si="4"/>
        <v>8650651.3699999992</v>
      </c>
      <c r="L74" s="30"/>
    </row>
    <row r="75" spans="1:12" ht="36" x14ac:dyDescent="0.35">
      <c r="A75" s="7" t="s">
        <v>229</v>
      </c>
      <c r="B75" s="25" t="s">
        <v>230</v>
      </c>
      <c r="C75" s="12">
        <v>8595100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55551.37</v>
      </c>
      <c r="K75" s="12">
        <f t="shared" si="4"/>
        <v>8650651.3699999992</v>
      </c>
      <c r="L75" s="30"/>
    </row>
    <row r="76" spans="1:12" hidden="1" x14ac:dyDescent="0.35">
      <c r="A76" s="7" t="s">
        <v>92</v>
      </c>
      <c r="B76" s="8" t="s">
        <v>93</v>
      </c>
      <c r="C76" s="12">
        <f t="shared" ref="C76:J77" si="59">C77</f>
        <v>610900</v>
      </c>
      <c r="D76" s="12">
        <f t="shared" si="59"/>
        <v>0</v>
      </c>
      <c r="E76" s="12">
        <f t="shared" si="59"/>
        <v>0</v>
      </c>
      <c r="F76" s="12">
        <f t="shared" si="59"/>
        <v>0</v>
      </c>
      <c r="G76" s="12">
        <f t="shared" si="59"/>
        <v>0</v>
      </c>
      <c r="H76" s="12">
        <f t="shared" si="59"/>
        <v>0</v>
      </c>
      <c r="I76" s="12">
        <f t="shared" si="59"/>
        <v>0</v>
      </c>
      <c r="J76" s="12">
        <f t="shared" si="59"/>
        <v>0</v>
      </c>
      <c r="K76" s="12">
        <f t="shared" si="4"/>
        <v>610900</v>
      </c>
      <c r="L76" s="30"/>
    </row>
    <row r="77" spans="1:12" ht="36" hidden="1" x14ac:dyDescent="0.35">
      <c r="A77" s="7" t="s">
        <v>94</v>
      </c>
      <c r="B77" s="8" t="s">
        <v>95</v>
      </c>
      <c r="C77" s="12">
        <f t="shared" si="59"/>
        <v>610900</v>
      </c>
      <c r="D77" s="12">
        <f t="shared" si="59"/>
        <v>0</v>
      </c>
      <c r="E77" s="12">
        <f t="shared" si="59"/>
        <v>0</v>
      </c>
      <c r="F77" s="12">
        <f t="shared" si="59"/>
        <v>0</v>
      </c>
      <c r="G77" s="12">
        <f t="shared" si="59"/>
        <v>0</v>
      </c>
      <c r="H77" s="12">
        <f t="shared" si="59"/>
        <v>0</v>
      </c>
      <c r="I77" s="12">
        <f t="shared" si="59"/>
        <v>0</v>
      </c>
      <c r="J77" s="12">
        <f t="shared" si="59"/>
        <v>0</v>
      </c>
      <c r="K77" s="12">
        <f t="shared" ref="K77:K142" si="60">C77+D77+E77+F77+G77+H77+I77+J77</f>
        <v>610900</v>
      </c>
      <c r="L77" s="30"/>
    </row>
    <row r="78" spans="1:12" ht="36" hidden="1" x14ac:dyDescent="0.35">
      <c r="A78" s="7" t="s">
        <v>231</v>
      </c>
      <c r="B78" s="25" t="s">
        <v>232</v>
      </c>
      <c r="C78" s="12">
        <v>610900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f t="shared" si="60"/>
        <v>610900</v>
      </c>
      <c r="L78" s="30"/>
    </row>
    <row r="79" spans="1:12" ht="34.799999999999997" hidden="1" x14ac:dyDescent="0.35">
      <c r="A79" s="5" t="s">
        <v>96</v>
      </c>
      <c r="B79" s="6" t="s">
        <v>97</v>
      </c>
      <c r="C79" s="11">
        <f t="shared" ref="C79:H79" si="61">C80+C83+C88</f>
        <v>994700</v>
      </c>
      <c r="D79" s="11">
        <f t="shared" si="61"/>
        <v>0</v>
      </c>
      <c r="E79" s="11">
        <f t="shared" si="61"/>
        <v>0</v>
      </c>
      <c r="F79" s="11">
        <f t="shared" si="61"/>
        <v>0</v>
      </c>
      <c r="G79" s="11">
        <f t="shared" si="61"/>
        <v>0</v>
      </c>
      <c r="H79" s="11">
        <f t="shared" si="61"/>
        <v>16565850</v>
      </c>
      <c r="I79" s="11">
        <f t="shared" ref="I79:J79" si="62">I80+I83+I88</f>
        <v>0</v>
      </c>
      <c r="J79" s="11">
        <f t="shared" si="62"/>
        <v>0</v>
      </c>
      <c r="K79" s="11">
        <f t="shared" si="60"/>
        <v>17560550</v>
      </c>
      <c r="L79" s="29"/>
    </row>
    <row r="80" spans="1:12" ht="72" hidden="1" x14ac:dyDescent="0.35">
      <c r="A80" s="7" t="s">
        <v>98</v>
      </c>
      <c r="B80" s="8" t="s">
        <v>99</v>
      </c>
      <c r="C80" s="12">
        <f t="shared" ref="C80:J80" si="63">C81</f>
        <v>885000</v>
      </c>
      <c r="D80" s="12">
        <f t="shared" si="63"/>
        <v>0</v>
      </c>
      <c r="E80" s="12">
        <f t="shared" si="63"/>
        <v>0</v>
      </c>
      <c r="F80" s="12">
        <f t="shared" si="63"/>
        <v>0</v>
      </c>
      <c r="G80" s="12">
        <f t="shared" si="63"/>
        <v>0</v>
      </c>
      <c r="H80" s="12">
        <f t="shared" si="63"/>
        <v>16565850</v>
      </c>
      <c r="I80" s="12">
        <f t="shared" si="63"/>
        <v>0</v>
      </c>
      <c r="J80" s="12">
        <f t="shared" si="63"/>
        <v>0</v>
      </c>
      <c r="K80" s="12">
        <f t="shared" si="60"/>
        <v>17450850</v>
      </c>
      <c r="L80" s="30"/>
    </row>
    <row r="81" spans="1:12" ht="90" hidden="1" x14ac:dyDescent="0.35">
      <c r="A81" s="7" t="s">
        <v>100</v>
      </c>
      <c r="B81" s="8" t="s">
        <v>101</v>
      </c>
      <c r="C81" s="12">
        <f t="shared" ref="C81:J81" si="64">C82</f>
        <v>885000</v>
      </c>
      <c r="D81" s="12">
        <f t="shared" si="64"/>
        <v>0</v>
      </c>
      <c r="E81" s="12">
        <f t="shared" si="64"/>
        <v>0</v>
      </c>
      <c r="F81" s="12">
        <f t="shared" si="64"/>
        <v>0</v>
      </c>
      <c r="G81" s="12">
        <f t="shared" si="64"/>
        <v>0</v>
      </c>
      <c r="H81" s="12">
        <f t="shared" si="64"/>
        <v>16565850</v>
      </c>
      <c r="I81" s="12">
        <f t="shared" si="64"/>
        <v>0</v>
      </c>
      <c r="J81" s="12">
        <f t="shared" si="64"/>
        <v>0</v>
      </c>
      <c r="K81" s="12">
        <f t="shared" si="60"/>
        <v>17450850</v>
      </c>
      <c r="L81" s="30"/>
    </row>
    <row r="82" spans="1:12" ht="90" hidden="1" x14ac:dyDescent="0.35">
      <c r="A82" s="7" t="s">
        <v>233</v>
      </c>
      <c r="B82" s="25" t="s">
        <v>234</v>
      </c>
      <c r="C82" s="12">
        <v>885000</v>
      </c>
      <c r="D82" s="12">
        <v>0</v>
      </c>
      <c r="E82" s="12">
        <v>0</v>
      </c>
      <c r="F82" s="12">
        <v>0</v>
      </c>
      <c r="G82" s="12">
        <v>0</v>
      </c>
      <c r="H82" s="12">
        <v>16565850</v>
      </c>
      <c r="I82" s="12">
        <v>0</v>
      </c>
      <c r="J82" s="12">
        <v>0</v>
      </c>
      <c r="K82" s="12">
        <f t="shared" si="60"/>
        <v>17450850</v>
      </c>
      <c r="L82" s="30"/>
    </row>
    <row r="83" spans="1:12" ht="36" hidden="1" x14ac:dyDescent="0.35">
      <c r="A83" s="7" t="s">
        <v>102</v>
      </c>
      <c r="B83" s="8" t="s">
        <v>103</v>
      </c>
      <c r="C83" s="12">
        <f t="shared" ref="C83:D83" si="65">C84+C86</f>
        <v>25500</v>
      </c>
      <c r="D83" s="12">
        <f t="shared" si="65"/>
        <v>0</v>
      </c>
      <c r="E83" s="12">
        <f t="shared" ref="E83:F83" si="66">E84+E86</f>
        <v>0</v>
      </c>
      <c r="F83" s="12">
        <f t="shared" si="66"/>
        <v>0</v>
      </c>
      <c r="G83" s="12">
        <f t="shared" ref="G83:H83" si="67">G84+G86</f>
        <v>0</v>
      </c>
      <c r="H83" s="12">
        <f t="shared" si="67"/>
        <v>0</v>
      </c>
      <c r="I83" s="12">
        <f t="shared" ref="I83:J83" si="68">I84+I86</f>
        <v>0</v>
      </c>
      <c r="J83" s="12">
        <f t="shared" si="68"/>
        <v>0</v>
      </c>
      <c r="K83" s="12">
        <f t="shared" si="60"/>
        <v>25500</v>
      </c>
      <c r="L83" s="30"/>
    </row>
    <row r="84" spans="1:12" ht="36" hidden="1" x14ac:dyDescent="0.35">
      <c r="A84" s="7" t="s">
        <v>104</v>
      </c>
      <c r="B84" s="8" t="s">
        <v>105</v>
      </c>
      <c r="C84" s="12">
        <f t="shared" ref="C84:J84" si="69">C85</f>
        <v>12700</v>
      </c>
      <c r="D84" s="12">
        <f t="shared" si="69"/>
        <v>0</v>
      </c>
      <c r="E84" s="12">
        <f t="shared" si="69"/>
        <v>0</v>
      </c>
      <c r="F84" s="12">
        <f t="shared" si="69"/>
        <v>0</v>
      </c>
      <c r="G84" s="12">
        <f t="shared" si="69"/>
        <v>0</v>
      </c>
      <c r="H84" s="12">
        <f t="shared" si="69"/>
        <v>0</v>
      </c>
      <c r="I84" s="12">
        <f t="shared" si="69"/>
        <v>0</v>
      </c>
      <c r="J84" s="12">
        <f t="shared" si="69"/>
        <v>0</v>
      </c>
      <c r="K84" s="12">
        <f t="shared" si="60"/>
        <v>12700</v>
      </c>
      <c r="L84" s="30"/>
    </row>
    <row r="85" spans="1:12" ht="54" hidden="1" x14ac:dyDescent="0.35">
      <c r="A85" s="7" t="s">
        <v>235</v>
      </c>
      <c r="B85" s="25" t="s">
        <v>236</v>
      </c>
      <c r="C85" s="12">
        <v>12700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f t="shared" si="60"/>
        <v>12700</v>
      </c>
      <c r="L85" s="30"/>
    </row>
    <row r="86" spans="1:12" ht="54" hidden="1" x14ac:dyDescent="0.35">
      <c r="A86" s="7" t="s">
        <v>106</v>
      </c>
      <c r="B86" s="8" t="s">
        <v>107</v>
      </c>
      <c r="C86" s="12">
        <f t="shared" ref="C86:J86" si="70">C87</f>
        <v>12800</v>
      </c>
      <c r="D86" s="12">
        <f t="shared" si="70"/>
        <v>0</v>
      </c>
      <c r="E86" s="12">
        <f t="shared" si="70"/>
        <v>0</v>
      </c>
      <c r="F86" s="12">
        <f t="shared" si="70"/>
        <v>0</v>
      </c>
      <c r="G86" s="12">
        <f t="shared" si="70"/>
        <v>0</v>
      </c>
      <c r="H86" s="12">
        <f t="shared" si="70"/>
        <v>0</v>
      </c>
      <c r="I86" s="12">
        <f t="shared" si="70"/>
        <v>0</v>
      </c>
      <c r="J86" s="12">
        <f t="shared" si="70"/>
        <v>0</v>
      </c>
      <c r="K86" s="12">
        <f t="shared" si="60"/>
        <v>12800</v>
      </c>
      <c r="L86" s="30"/>
    </row>
    <row r="87" spans="1:12" ht="54" hidden="1" x14ac:dyDescent="0.35">
      <c r="A87" s="7" t="s">
        <v>237</v>
      </c>
      <c r="B87" s="25" t="s">
        <v>238</v>
      </c>
      <c r="C87" s="12">
        <v>12800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f t="shared" si="60"/>
        <v>12800</v>
      </c>
      <c r="L87" s="30"/>
    </row>
    <row r="88" spans="1:12" ht="72" hidden="1" x14ac:dyDescent="0.35">
      <c r="A88" s="7" t="s">
        <v>281</v>
      </c>
      <c r="B88" s="26" t="s">
        <v>282</v>
      </c>
      <c r="C88" s="12">
        <f t="shared" ref="C88:J89" si="71">C89</f>
        <v>84200</v>
      </c>
      <c r="D88" s="12">
        <f t="shared" si="71"/>
        <v>0</v>
      </c>
      <c r="E88" s="12">
        <f t="shared" si="71"/>
        <v>0</v>
      </c>
      <c r="F88" s="12">
        <f t="shared" si="71"/>
        <v>0</v>
      </c>
      <c r="G88" s="12">
        <f t="shared" si="71"/>
        <v>0</v>
      </c>
      <c r="H88" s="12">
        <f t="shared" si="71"/>
        <v>0</v>
      </c>
      <c r="I88" s="12">
        <f t="shared" si="71"/>
        <v>0</v>
      </c>
      <c r="J88" s="12">
        <f t="shared" si="71"/>
        <v>0</v>
      </c>
      <c r="K88" s="12">
        <f t="shared" si="60"/>
        <v>84200</v>
      </c>
      <c r="L88" s="30"/>
    </row>
    <row r="89" spans="1:12" ht="72" hidden="1" x14ac:dyDescent="0.35">
      <c r="A89" s="7" t="s">
        <v>283</v>
      </c>
      <c r="B89" s="26" t="s">
        <v>284</v>
      </c>
      <c r="C89" s="12">
        <f t="shared" si="71"/>
        <v>84200</v>
      </c>
      <c r="D89" s="12">
        <f t="shared" si="71"/>
        <v>0</v>
      </c>
      <c r="E89" s="12">
        <f t="shared" si="71"/>
        <v>0</v>
      </c>
      <c r="F89" s="12">
        <f t="shared" si="71"/>
        <v>0</v>
      </c>
      <c r="G89" s="12">
        <f t="shared" si="71"/>
        <v>0</v>
      </c>
      <c r="H89" s="12">
        <f t="shared" si="71"/>
        <v>0</v>
      </c>
      <c r="I89" s="12">
        <f t="shared" si="71"/>
        <v>0</v>
      </c>
      <c r="J89" s="12">
        <f t="shared" si="71"/>
        <v>0</v>
      </c>
      <c r="K89" s="12">
        <f t="shared" si="60"/>
        <v>84200</v>
      </c>
      <c r="L89" s="30"/>
    </row>
    <row r="90" spans="1:12" ht="72" hidden="1" x14ac:dyDescent="0.35">
      <c r="A90" s="7" t="s">
        <v>285</v>
      </c>
      <c r="B90" s="26" t="s">
        <v>286</v>
      </c>
      <c r="C90" s="12">
        <v>84200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 t="shared" si="60"/>
        <v>84200</v>
      </c>
      <c r="L90" s="30"/>
    </row>
    <row r="91" spans="1:12" hidden="1" x14ac:dyDescent="0.35">
      <c r="A91" s="5" t="s">
        <v>108</v>
      </c>
      <c r="B91" s="6" t="s">
        <v>109</v>
      </c>
      <c r="C91" s="11">
        <f t="shared" ref="C91:H91" si="72">C92+C109+C111</f>
        <v>648300</v>
      </c>
      <c r="D91" s="11">
        <f t="shared" si="72"/>
        <v>0</v>
      </c>
      <c r="E91" s="11">
        <f t="shared" si="72"/>
        <v>0</v>
      </c>
      <c r="F91" s="11">
        <f t="shared" si="72"/>
        <v>0</v>
      </c>
      <c r="G91" s="11">
        <f t="shared" si="72"/>
        <v>0</v>
      </c>
      <c r="H91" s="11">
        <f t="shared" si="72"/>
        <v>0</v>
      </c>
      <c r="I91" s="11">
        <f t="shared" ref="I91:J91" si="73">I92+I109+I111</f>
        <v>0</v>
      </c>
      <c r="J91" s="11">
        <f t="shared" si="73"/>
        <v>0</v>
      </c>
      <c r="K91" s="11">
        <f t="shared" si="60"/>
        <v>648300</v>
      </c>
      <c r="L91" s="29"/>
    </row>
    <row r="92" spans="1:12" ht="36" hidden="1" x14ac:dyDescent="0.35">
      <c r="A92" s="7" t="s">
        <v>201</v>
      </c>
      <c r="B92" s="8" t="s">
        <v>200</v>
      </c>
      <c r="C92" s="12">
        <f t="shared" ref="C92:H92" si="74">C93+C95+C97+C99+C103+C105+C107+C101</f>
        <v>427800</v>
      </c>
      <c r="D92" s="12">
        <f t="shared" si="74"/>
        <v>0</v>
      </c>
      <c r="E92" s="12">
        <f t="shared" si="74"/>
        <v>0</v>
      </c>
      <c r="F92" s="12">
        <f t="shared" si="74"/>
        <v>0</v>
      </c>
      <c r="G92" s="12">
        <f t="shared" si="74"/>
        <v>0</v>
      </c>
      <c r="H92" s="12">
        <f t="shared" si="74"/>
        <v>0</v>
      </c>
      <c r="I92" s="12">
        <f t="shared" ref="I92:J92" si="75">I93+I95+I97+I99+I103+I105+I107+I101</f>
        <v>0</v>
      </c>
      <c r="J92" s="12">
        <f t="shared" si="75"/>
        <v>0</v>
      </c>
      <c r="K92" s="12">
        <f t="shared" si="60"/>
        <v>427800</v>
      </c>
      <c r="L92" s="30"/>
    </row>
    <row r="93" spans="1:12" ht="54" hidden="1" x14ac:dyDescent="0.35">
      <c r="A93" s="7" t="s">
        <v>197</v>
      </c>
      <c r="B93" s="8" t="s">
        <v>199</v>
      </c>
      <c r="C93" s="12">
        <f t="shared" ref="C93:J93" si="76">C94</f>
        <v>13800</v>
      </c>
      <c r="D93" s="12">
        <f t="shared" si="76"/>
        <v>0</v>
      </c>
      <c r="E93" s="12">
        <f t="shared" si="76"/>
        <v>0</v>
      </c>
      <c r="F93" s="12">
        <f t="shared" si="76"/>
        <v>0</v>
      </c>
      <c r="G93" s="12">
        <f t="shared" si="76"/>
        <v>0</v>
      </c>
      <c r="H93" s="12">
        <f t="shared" si="76"/>
        <v>0</v>
      </c>
      <c r="I93" s="12">
        <f t="shared" si="76"/>
        <v>0</v>
      </c>
      <c r="J93" s="12">
        <f t="shared" si="76"/>
        <v>0</v>
      </c>
      <c r="K93" s="12">
        <f t="shared" si="60"/>
        <v>13800</v>
      </c>
      <c r="L93" s="30"/>
    </row>
    <row r="94" spans="1:12" ht="72" hidden="1" x14ac:dyDescent="0.35">
      <c r="A94" s="7" t="s">
        <v>196</v>
      </c>
      <c r="B94" s="8" t="s">
        <v>198</v>
      </c>
      <c r="C94" s="12">
        <v>13800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 t="shared" si="60"/>
        <v>13800</v>
      </c>
      <c r="L94" s="30"/>
    </row>
    <row r="95" spans="1:12" ht="72" hidden="1" x14ac:dyDescent="0.35">
      <c r="A95" s="7" t="s">
        <v>174</v>
      </c>
      <c r="B95" s="8" t="s">
        <v>175</v>
      </c>
      <c r="C95" s="12">
        <f t="shared" ref="C95:J95" si="77">C96</f>
        <v>84600</v>
      </c>
      <c r="D95" s="12">
        <f t="shared" si="77"/>
        <v>0</v>
      </c>
      <c r="E95" s="12">
        <f t="shared" si="77"/>
        <v>0</v>
      </c>
      <c r="F95" s="12">
        <f t="shared" si="77"/>
        <v>0</v>
      </c>
      <c r="G95" s="12">
        <f t="shared" si="77"/>
        <v>0</v>
      </c>
      <c r="H95" s="12">
        <f t="shared" si="77"/>
        <v>0</v>
      </c>
      <c r="I95" s="12">
        <f t="shared" si="77"/>
        <v>0</v>
      </c>
      <c r="J95" s="12">
        <f t="shared" si="77"/>
        <v>0</v>
      </c>
      <c r="K95" s="12">
        <f t="shared" si="60"/>
        <v>84600</v>
      </c>
      <c r="L95" s="30"/>
    </row>
    <row r="96" spans="1:12" ht="123" hidden="1" customHeight="1" x14ac:dyDescent="0.35">
      <c r="A96" s="7" t="s">
        <v>172</v>
      </c>
      <c r="B96" s="8" t="s">
        <v>173</v>
      </c>
      <c r="C96" s="12">
        <v>84600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f t="shared" si="60"/>
        <v>84600</v>
      </c>
      <c r="L96" s="30"/>
    </row>
    <row r="97" spans="1:12" ht="54" hidden="1" x14ac:dyDescent="0.35">
      <c r="A97" s="7" t="s">
        <v>176</v>
      </c>
      <c r="B97" s="8" t="s">
        <v>178</v>
      </c>
      <c r="C97" s="12">
        <f t="shared" ref="C97:J97" si="78">C98</f>
        <v>38400</v>
      </c>
      <c r="D97" s="12">
        <f t="shared" si="78"/>
        <v>0</v>
      </c>
      <c r="E97" s="12">
        <f t="shared" si="78"/>
        <v>0</v>
      </c>
      <c r="F97" s="12">
        <f t="shared" si="78"/>
        <v>0</v>
      </c>
      <c r="G97" s="12">
        <f t="shared" si="78"/>
        <v>0</v>
      </c>
      <c r="H97" s="12">
        <f t="shared" si="78"/>
        <v>0</v>
      </c>
      <c r="I97" s="12">
        <f t="shared" si="78"/>
        <v>0</v>
      </c>
      <c r="J97" s="12">
        <f t="shared" si="78"/>
        <v>0</v>
      </c>
      <c r="K97" s="12">
        <f t="shared" si="60"/>
        <v>38400</v>
      </c>
      <c r="L97" s="30"/>
    </row>
    <row r="98" spans="1:12" ht="72" hidden="1" x14ac:dyDescent="0.35">
      <c r="A98" s="7" t="s">
        <v>177</v>
      </c>
      <c r="B98" s="8" t="s">
        <v>179</v>
      </c>
      <c r="C98" s="12">
        <v>38400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f t="shared" si="60"/>
        <v>38400</v>
      </c>
      <c r="L98" s="30"/>
    </row>
    <row r="99" spans="1:12" ht="72" hidden="1" x14ac:dyDescent="0.35">
      <c r="A99" s="7" t="s">
        <v>287</v>
      </c>
      <c r="B99" s="8" t="s">
        <v>288</v>
      </c>
      <c r="C99" s="12">
        <f t="shared" ref="C99:J99" si="79">C100</f>
        <v>11700</v>
      </c>
      <c r="D99" s="12">
        <f t="shared" si="79"/>
        <v>0</v>
      </c>
      <c r="E99" s="12">
        <f t="shared" si="79"/>
        <v>0</v>
      </c>
      <c r="F99" s="12">
        <f t="shared" si="79"/>
        <v>0</v>
      </c>
      <c r="G99" s="12">
        <f t="shared" si="79"/>
        <v>0</v>
      </c>
      <c r="H99" s="12">
        <f t="shared" si="79"/>
        <v>0</v>
      </c>
      <c r="I99" s="12">
        <f t="shared" si="79"/>
        <v>0</v>
      </c>
      <c r="J99" s="12">
        <f t="shared" si="79"/>
        <v>0</v>
      </c>
      <c r="K99" s="12">
        <f t="shared" si="60"/>
        <v>11700</v>
      </c>
      <c r="L99" s="30"/>
    </row>
    <row r="100" spans="1:12" ht="90" hidden="1" x14ac:dyDescent="0.35">
      <c r="A100" s="7" t="s">
        <v>289</v>
      </c>
      <c r="B100" s="8" t="s">
        <v>290</v>
      </c>
      <c r="C100" s="12">
        <v>11700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 t="shared" si="60"/>
        <v>11700</v>
      </c>
      <c r="L100" s="30"/>
    </row>
    <row r="101" spans="1:12" ht="72" hidden="1" x14ac:dyDescent="0.35">
      <c r="A101" s="7" t="s">
        <v>303</v>
      </c>
      <c r="B101" s="8" t="s">
        <v>306</v>
      </c>
      <c r="C101" s="12">
        <f t="shared" ref="C101:J101" si="80">C102</f>
        <v>400</v>
      </c>
      <c r="D101" s="12">
        <f t="shared" si="80"/>
        <v>0</v>
      </c>
      <c r="E101" s="12">
        <f t="shared" si="80"/>
        <v>0</v>
      </c>
      <c r="F101" s="12">
        <f t="shared" si="80"/>
        <v>0</v>
      </c>
      <c r="G101" s="12">
        <f t="shared" si="80"/>
        <v>0</v>
      </c>
      <c r="H101" s="12">
        <f t="shared" si="80"/>
        <v>0</v>
      </c>
      <c r="I101" s="12">
        <f t="shared" si="80"/>
        <v>0</v>
      </c>
      <c r="J101" s="12">
        <f t="shared" si="80"/>
        <v>0</v>
      </c>
      <c r="K101" s="12">
        <f t="shared" si="60"/>
        <v>400</v>
      </c>
      <c r="L101" s="30"/>
    </row>
    <row r="102" spans="1:12" ht="108" hidden="1" x14ac:dyDescent="0.35">
      <c r="A102" s="7" t="s">
        <v>304</v>
      </c>
      <c r="B102" s="8" t="s">
        <v>305</v>
      </c>
      <c r="C102" s="12">
        <v>400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 t="shared" si="60"/>
        <v>400</v>
      </c>
      <c r="L102" s="30"/>
    </row>
    <row r="103" spans="1:12" ht="54" hidden="1" x14ac:dyDescent="0.35">
      <c r="A103" s="7" t="s">
        <v>202</v>
      </c>
      <c r="B103" s="8" t="s">
        <v>205</v>
      </c>
      <c r="C103" s="12">
        <f t="shared" ref="C103:J103" si="81">C104</f>
        <v>4600</v>
      </c>
      <c r="D103" s="12">
        <f t="shared" si="81"/>
        <v>0</v>
      </c>
      <c r="E103" s="12">
        <f t="shared" si="81"/>
        <v>0</v>
      </c>
      <c r="F103" s="12">
        <f t="shared" si="81"/>
        <v>0</v>
      </c>
      <c r="G103" s="12">
        <f t="shared" si="81"/>
        <v>0</v>
      </c>
      <c r="H103" s="12">
        <f t="shared" si="81"/>
        <v>0</v>
      </c>
      <c r="I103" s="12">
        <f t="shared" si="81"/>
        <v>0</v>
      </c>
      <c r="J103" s="12">
        <f t="shared" si="81"/>
        <v>0</v>
      </c>
      <c r="K103" s="12">
        <f t="shared" si="60"/>
        <v>4600</v>
      </c>
      <c r="L103" s="30"/>
    </row>
    <row r="104" spans="1:12" ht="72" hidden="1" x14ac:dyDescent="0.35">
      <c r="A104" s="7" t="s">
        <v>203</v>
      </c>
      <c r="B104" s="8" t="s">
        <v>204</v>
      </c>
      <c r="C104" s="12">
        <v>4600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 t="shared" si="60"/>
        <v>4600</v>
      </c>
      <c r="L104" s="30"/>
    </row>
    <row r="105" spans="1:12" ht="54" hidden="1" x14ac:dyDescent="0.35">
      <c r="A105" s="7" t="s">
        <v>180</v>
      </c>
      <c r="B105" s="8" t="s">
        <v>182</v>
      </c>
      <c r="C105" s="12">
        <f t="shared" ref="C105:J105" si="82">C106</f>
        <v>164900</v>
      </c>
      <c r="D105" s="12">
        <f t="shared" si="82"/>
        <v>0</v>
      </c>
      <c r="E105" s="12">
        <f t="shared" si="82"/>
        <v>0</v>
      </c>
      <c r="F105" s="12">
        <f t="shared" si="82"/>
        <v>0</v>
      </c>
      <c r="G105" s="12">
        <f t="shared" si="82"/>
        <v>0</v>
      </c>
      <c r="H105" s="12">
        <f t="shared" si="82"/>
        <v>0</v>
      </c>
      <c r="I105" s="12">
        <f t="shared" si="82"/>
        <v>0</v>
      </c>
      <c r="J105" s="12">
        <f t="shared" si="82"/>
        <v>0</v>
      </c>
      <c r="K105" s="12">
        <f t="shared" si="60"/>
        <v>164900</v>
      </c>
      <c r="L105" s="30"/>
    </row>
    <row r="106" spans="1:12" ht="72" hidden="1" x14ac:dyDescent="0.35">
      <c r="A106" s="7" t="s">
        <v>181</v>
      </c>
      <c r="B106" s="8" t="s">
        <v>183</v>
      </c>
      <c r="C106" s="12">
        <v>164900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f t="shared" si="60"/>
        <v>164900</v>
      </c>
      <c r="L106" s="30"/>
    </row>
    <row r="107" spans="1:12" ht="72" hidden="1" x14ac:dyDescent="0.35">
      <c r="A107" s="7" t="s">
        <v>194</v>
      </c>
      <c r="B107" s="8" t="s">
        <v>195</v>
      </c>
      <c r="C107" s="12">
        <f t="shared" ref="C107:J107" si="83">C108</f>
        <v>109400</v>
      </c>
      <c r="D107" s="12">
        <f t="shared" si="83"/>
        <v>0</v>
      </c>
      <c r="E107" s="12">
        <f t="shared" si="83"/>
        <v>0</v>
      </c>
      <c r="F107" s="12">
        <f t="shared" si="83"/>
        <v>0</v>
      </c>
      <c r="G107" s="12">
        <f t="shared" si="83"/>
        <v>0</v>
      </c>
      <c r="H107" s="12">
        <f t="shared" si="83"/>
        <v>0</v>
      </c>
      <c r="I107" s="12">
        <f t="shared" si="83"/>
        <v>0</v>
      </c>
      <c r="J107" s="12">
        <f t="shared" si="83"/>
        <v>0</v>
      </c>
      <c r="K107" s="12">
        <f t="shared" si="60"/>
        <v>109400</v>
      </c>
      <c r="L107" s="30"/>
    </row>
    <row r="108" spans="1:12" ht="90" hidden="1" x14ac:dyDescent="0.35">
      <c r="A108" s="7" t="s">
        <v>192</v>
      </c>
      <c r="B108" s="8" t="s">
        <v>193</v>
      </c>
      <c r="C108" s="12">
        <v>109400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 t="shared" si="60"/>
        <v>109400</v>
      </c>
      <c r="L108" s="30"/>
    </row>
    <row r="109" spans="1:12" ht="108" hidden="1" x14ac:dyDescent="0.35">
      <c r="A109" s="7" t="s">
        <v>190</v>
      </c>
      <c r="B109" s="8" t="s">
        <v>191</v>
      </c>
      <c r="C109" s="12">
        <f t="shared" ref="C109:J109" si="84">C110</f>
        <v>41300</v>
      </c>
      <c r="D109" s="12">
        <f t="shared" si="84"/>
        <v>0</v>
      </c>
      <c r="E109" s="12">
        <f t="shared" si="84"/>
        <v>0</v>
      </c>
      <c r="F109" s="12">
        <f t="shared" si="84"/>
        <v>0</v>
      </c>
      <c r="G109" s="12">
        <f t="shared" si="84"/>
        <v>0</v>
      </c>
      <c r="H109" s="12">
        <f t="shared" si="84"/>
        <v>0</v>
      </c>
      <c r="I109" s="12">
        <f t="shared" si="84"/>
        <v>0</v>
      </c>
      <c r="J109" s="12">
        <f t="shared" si="84"/>
        <v>0</v>
      </c>
      <c r="K109" s="12">
        <f t="shared" si="60"/>
        <v>41300</v>
      </c>
      <c r="L109" s="30"/>
    </row>
    <row r="110" spans="1:12" ht="126" hidden="1" x14ac:dyDescent="0.35">
      <c r="A110" s="7" t="s">
        <v>188</v>
      </c>
      <c r="B110" s="8" t="s">
        <v>189</v>
      </c>
      <c r="C110" s="12">
        <v>41300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 t="shared" si="60"/>
        <v>41300</v>
      </c>
      <c r="L110" s="30"/>
    </row>
    <row r="111" spans="1:12" hidden="1" x14ac:dyDescent="0.35">
      <c r="A111" s="7" t="s">
        <v>184</v>
      </c>
      <c r="B111" s="8" t="s">
        <v>187</v>
      </c>
      <c r="C111" s="12">
        <f t="shared" ref="C111:J111" si="85">C112</f>
        <v>179200</v>
      </c>
      <c r="D111" s="12">
        <f t="shared" si="85"/>
        <v>0</v>
      </c>
      <c r="E111" s="12">
        <f t="shared" si="85"/>
        <v>0</v>
      </c>
      <c r="F111" s="12">
        <f t="shared" si="85"/>
        <v>0</v>
      </c>
      <c r="G111" s="12">
        <f t="shared" si="85"/>
        <v>0</v>
      </c>
      <c r="H111" s="12">
        <f t="shared" si="85"/>
        <v>0</v>
      </c>
      <c r="I111" s="12">
        <f t="shared" si="85"/>
        <v>0</v>
      </c>
      <c r="J111" s="12">
        <f t="shared" si="85"/>
        <v>0</v>
      </c>
      <c r="K111" s="12">
        <f t="shared" si="60"/>
        <v>179200</v>
      </c>
      <c r="L111" s="30"/>
    </row>
    <row r="112" spans="1:12" ht="90" hidden="1" x14ac:dyDescent="0.35">
      <c r="A112" s="7" t="s">
        <v>185</v>
      </c>
      <c r="B112" s="8" t="s">
        <v>186</v>
      </c>
      <c r="C112" s="12">
        <v>179200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 t="shared" si="60"/>
        <v>179200</v>
      </c>
      <c r="L112" s="30"/>
    </row>
    <row r="113" spans="1:12" s="2" customFormat="1" hidden="1" x14ac:dyDescent="0.35">
      <c r="A113" s="5" t="s">
        <v>307</v>
      </c>
      <c r="B113" s="6" t="s">
        <v>308</v>
      </c>
      <c r="C113" s="11">
        <f t="shared" ref="C113:H113" si="86">C116</f>
        <v>830019.42</v>
      </c>
      <c r="D113" s="11">
        <f t="shared" si="86"/>
        <v>0</v>
      </c>
      <c r="E113" s="11">
        <f t="shared" si="86"/>
        <v>0</v>
      </c>
      <c r="F113" s="11">
        <f t="shared" si="86"/>
        <v>0</v>
      </c>
      <c r="G113" s="11">
        <f t="shared" si="86"/>
        <v>0</v>
      </c>
      <c r="H113" s="11">
        <f t="shared" si="86"/>
        <v>0</v>
      </c>
      <c r="I113" s="11">
        <f>I116+I114</f>
        <v>2975390</v>
      </c>
      <c r="J113" s="11">
        <f>J116+J114</f>
        <v>0</v>
      </c>
      <c r="K113" s="11">
        <f t="shared" si="60"/>
        <v>3805409.42</v>
      </c>
      <c r="L113" s="29"/>
    </row>
    <row r="114" spans="1:12" hidden="1" x14ac:dyDescent="0.35">
      <c r="A114" s="7" t="s">
        <v>354</v>
      </c>
      <c r="B114" s="8" t="s">
        <v>355</v>
      </c>
      <c r="C114" s="12"/>
      <c r="D114" s="12"/>
      <c r="E114" s="12"/>
      <c r="F114" s="12"/>
      <c r="G114" s="12"/>
      <c r="H114" s="12"/>
      <c r="I114" s="12">
        <f>I115</f>
        <v>2975390</v>
      </c>
      <c r="J114" s="12">
        <f>J115</f>
        <v>0</v>
      </c>
      <c r="K114" s="12">
        <f t="shared" si="60"/>
        <v>2975390</v>
      </c>
      <c r="L114" s="30"/>
    </row>
    <row r="115" spans="1:12" hidden="1" x14ac:dyDescent="0.35">
      <c r="A115" s="7" t="s">
        <v>352</v>
      </c>
      <c r="B115" s="8" t="s">
        <v>353</v>
      </c>
      <c r="C115" s="12"/>
      <c r="D115" s="12"/>
      <c r="E115" s="12"/>
      <c r="F115" s="12"/>
      <c r="G115" s="12"/>
      <c r="H115" s="12"/>
      <c r="I115" s="12">
        <v>2975390</v>
      </c>
      <c r="J115" s="12">
        <v>0</v>
      </c>
      <c r="K115" s="12">
        <f t="shared" si="60"/>
        <v>2975390</v>
      </c>
      <c r="L115" s="30"/>
    </row>
    <row r="116" spans="1:12" hidden="1" x14ac:dyDescent="0.35">
      <c r="A116" s="7" t="s">
        <v>309</v>
      </c>
      <c r="B116" s="8" t="s">
        <v>310</v>
      </c>
      <c r="C116" s="12">
        <f t="shared" ref="C116:J116" si="87">C117</f>
        <v>830019.42</v>
      </c>
      <c r="D116" s="12">
        <f t="shared" si="87"/>
        <v>0</v>
      </c>
      <c r="E116" s="12">
        <f t="shared" si="87"/>
        <v>0</v>
      </c>
      <c r="F116" s="12">
        <f t="shared" si="87"/>
        <v>0</v>
      </c>
      <c r="G116" s="12">
        <f t="shared" si="87"/>
        <v>0</v>
      </c>
      <c r="H116" s="12">
        <f t="shared" si="87"/>
        <v>0</v>
      </c>
      <c r="I116" s="12">
        <f t="shared" si="87"/>
        <v>0</v>
      </c>
      <c r="J116" s="12">
        <f t="shared" si="87"/>
        <v>0</v>
      </c>
      <c r="K116" s="12">
        <f t="shared" si="60"/>
        <v>830019.42</v>
      </c>
      <c r="L116" s="30"/>
    </row>
    <row r="117" spans="1:12" hidden="1" x14ac:dyDescent="0.35">
      <c r="A117" s="7" t="s">
        <v>311</v>
      </c>
      <c r="B117" s="8" t="s">
        <v>312</v>
      </c>
      <c r="C117" s="12">
        <v>830019.42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 t="shared" si="60"/>
        <v>830019.42</v>
      </c>
      <c r="L117" s="30"/>
    </row>
    <row r="118" spans="1:12" ht="25.5" customHeight="1" x14ac:dyDescent="0.35">
      <c r="A118" s="5" t="s">
        <v>110</v>
      </c>
      <c r="B118" s="6" t="s">
        <v>111</v>
      </c>
      <c r="C118" s="11">
        <f t="shared" ref="C118:H118" si="88">C119</f>
        <v>480632044.38</v>
      </c>
      <c r="D118" s="11">
        <f t="shared" si="88"/>
        <v>10157129.529999997</v>
      </c>
      <c r="E118" s="11">
        <f t="shared" si="88"/>
        <v>9310995.3000000007</v>
      </c>
      <c r="F118" s="11">
        <f t="shared" si="88"/>
        <v>2509352.52</v>
      </c>
      <c r="G118" s="11">
        <f t="shared" si="88"/>
        <v>6400308.0699999994</v>
      </c>
      <c r="H118" s="11">
        <f t="shared" si="88"/>
        <v>529954.90999999968</v>
      </c>
      <c r="I118" s="11">
        <f>I119+I209</f>
        <v>7571325.9100000001</v>
      </c>
      <c r="J118" s="11">
        <f>J119+J209</f>
        <v>259542</v>
      </c>
      <c r="K118" s="11">
        <f t="shared" si="60"/>
        <v>517370652.62</v>
      </c>
      <c r="L118" s="29"/>
    </row>
    <row r="119" spans="1:12" ht="34.799999999999997" x14ac:dyDescent="0.35">
      <c r="A119" s="5" t="s">
        <v>112</v>
      </c>
      <c r="B119" s="6" t="s">
        <v>113</v>
      </c>
      <c r="C119" s="11">
        <f t="shared" ref="C119:H119" si="89">C120+C129+C168+C195</f>
        <v>480632044.38</v>
      </c>
      <c r="D119" s="11">
        <f t="shared" si="89"/>
        <v>10157129.529999997</v>
      </c>
      <c r="E119" s="11">
        <f t="shared" si="89"/>
        <v>9310995.3000000007</v>
      </c>
      <c r="F119" s="11">
        <f t="shared" si="89"/>
        <v>2509352.52</v>
      </c>
      <c r="G119" s="11">
        <f t="shared" si="89"/>
        <v>6400308.0699999994</v>
      </c>
      <c r="H119" s="11">
        <f t="shared" si="89"/>
        <v>529954.90999999968</v>
      </c>
      <c r="I119" s="11">
        <f t="shared" ref="I119:J119" si="90">I120+I129+I168+I195</f>
        <v>7071325.9100000001</v>
      </c>
      <c r="J119" s="11">
        <f t="shared" si="90"/>
        <v>259542</v>
      </c>
      <c r="K119" s="11">
        <f t="shared" si="60"/>
        <v>516870652.62</v>
      </c>
      <c r="L119" s="29"/>
    </row>
    <row r="120" spans="1:12" x14ac:dyDescent="0.35">
      <c r="A120" s="7" t="s">
        <v>114</v>
      </c>
      <c r="B120" s="8" t="s">
        <v>115</v>
      </c>
      <c r="C120" s="12">
        <f t="shared" ref="C120:H120" si="91">C121+C123+C127</f>
        <v>147012700</v>
      </c>
      <c r="D120" s="12">
        <f t="shared" si="91"/>
        <v>0</v>
      </c>
      <c r="E120" s="12">
        <f t="shared" si="91"/>
        <v>0</v>
      </c>
      <c r="F120" s="12">
        <f t="shared" si="91"/>
        <v>0</v>
      </c>
      <c r="G120" s="12">
        <f t="shared" si="91"/>
        <v>0</v>
      </c>
      <c r="H120" s="12">
        <f t="shared" si="91"/>
        <v>0</v>
      </c>
      <c r="I120" s="12">
        <f t="shared" ref="I120" si="92">I121+I123+I127</f>
        <v>886900</v>
      </c>
      <c r="J120" s="12">
        <f>J121+J123+J127+J125</f>
        <v>489000</v>
      </c>
      <c r="K120" s="12">
        <f t="shared" si="60"/>
        <v>148388600</v>
      </c>
      <c r="L120" s="30"/>
    </row>
    <row r="121" spans="1:12" hidden="1" x14ac:dyDescent="0.35">
      <c r="A121" s="7" t="s">
        <v>116</v>
      </c>
      <c r="B121" s="8" t="s">
        <v>117</v>
      </c>
      <c r="C121" s="12">
        <f t="shared" ref="C121:J121" si="93">C122</f>
        <v>144665400</v>
      </c>
      <c r="D121" s="12">
        <f t="shared" si="93"/>
        <v>0</v>
      </c>
      <c r="E121" s="12">
        <f t="shared" si="93"/>
        <v>0</v>
      </c>
      <c r="F121" s="12">
        <f t="shared" si="93"/>
        <v>0</v>
      </c>
      <c r="G121" s="12">
        <f t="shared" si="93"/>
        <v>0</v>
      </c>
      <c r="H121" s="12">
        <f t="shared" si="93"/>
        <v>0</v>
      </c>
      <c r="I121" s="12">
        <f t="shared" si="93"/>
        <v>0</v>
      </c>
      <c r="J121" s="12">
        <f t="shared" si="93"/>
        <v>0</v>
      </c>
      <c r="K121" s="12">
        <f t="shared" si="60"/>
        <v>144665400</v>
      </c>
      <c r="L121" s="30"/>
    </row>
    <row r="122" spans="1:12" ht="36" hidden="1" x14ac:dyDescent="0.35">
      <c r="A122" s="7" t="s">
        <v>239</v>
      </c>
      <c r="B122" s="25" t="s">
        <v>240</v>
      </c>
      <c r="C122" s="12">
        <v>144665400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 t="shared" si="60"/>
        <v>144665400</v>
      </c>
      <c r="L122" s="30"/>
    </row>
    <row r="123" spans="1:12" ht="36" hidden="1" x14ac:dyDescent="0.35">
      <c r="A123" s="7" t="s">
        <v>206</v>
      </c>
      <c r="B123" s="8" t="s">
        <v>207</v>
      </c>
      <c r="C123" s="12">
        <f t="shared" ref="C123:J123" si="94">C124</f>
        <v>2301700</v>
      </c>
      <c r="D123" s="12">
        <f t="shared" si="94"/>
        <v>0</v>
      </c>
      <c r="E123" s="12">
        <f t="shared" si="94"/>
        <v>0</v>
      </c>
      <c r="F123" s="12">
        <f t="shared" si="94"/>
        <v>0</v>
      </c>
      <c r="G123" s="12">
        <f t="shared" si="94"/>
        <v>0</v>
      </c>
      <c r="H123" s="12">
        <f t="shared" si="94"/>
        <v>0</v>
      </c>
      <c r="I123" s="12">
        <f t="shared" si="94"/>
        <v>0</v>
      </c>
      <c r="J123" s="12">
        <f t="shared" si="94"/>
        <v>0</v>
      </c>
      <c r="K123" s="12">
        <f t="shared" si="60"/>
        <v>2301700</v>
      </c>
      <c r="L123" s="30"/>
    </row>
    <row r="124" spans="1:12" ht="36" hidden="1" x14ac:dyDescent="0.35">
      <c r="A124" s="7" t="s">
        <v>241</v>
      </c>
      <c r="B124" s="25" t="s">
        <v>242</v>
      </c>
      <c r="C124" s="12">
        <v>2301700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 t="shared" si="60"/>
        <v>2301700</v>
      </c>
      <c r="L124" s="30"/>
    </row>
    <row r="125" spans="1:12" ht="36" x14ac:dyDescent="0.35">
      <c r="A125" s="7" t="s">
        <v>368</v>
      </c>
      <c r="B125" s="26" t="s">
        <v>370</v>
      </c>
      <c r="C125" s="12"/>
      <c r="D125" s="12"/>
      <c r="E125" s="12"/>
      <c r="F125" s="12"/>
      <c r="G125" s="12"/>
      <c r="H125" s="12"/>
      <c r="I125" s="12">
        <f>I126</f>
        <v>0</v>
      </c>
      <c r="J125" s="12">
        <f>J126</f>
        <v>489000</v>
      </c>
      <c r="K125" s="12">
        <f t="shared" si="60"/>
        <v>489000</v>
      </c>
      <c r="L125" s="30"/>
    </row>
    <row r="126" spans="1:12" ht="36" x14ac:dyDescent="0.35">
      <c r="A126" s="7" t="s">
        <v>367</v>
      </c>
      <c r="B126" s="26" t="s">
        <v>369</v>
      </c>
      <c r="C126" s="12"/>
      <c r="D126" s="12"/>
      <c r="E126" s="12"/>
      <c r="F126" s="12"/>
      <c r="G126" s="12"/>
      <c r="H126" s="12"/>
      <c r="I126" s="12">
        <v>0</v>
      </c>
      <c r="J126" s="12">
        <v>489000</v>
      </c>
      <c r="K126" s="12">
        <f t="shared" si="60"/>
        <v>489000</v>
      </c>
      <c r="L126" s="30"/>
    </row>
    <row r="127" spans="1:12" hidden="1" x14ac:dyDescent="0.35">
      <c r="A127" s="7" t="s">
        <v>291</v>
      </c>
      <c r="B127" s="26" t="s">
        <v>293</v>
      </c>
      <c r="C127" s="12">
        <f t="shared" ref="C127:J127" si="95">C128</f>
        <v>45600</v>
      </c>
      <c r="D127" s="12">
        <f t="shared" si="95"/>
        <v>0</v>
      </c>
      <c r="E127" s="12">
        <f t="shared" si="95"/>
        <v>0</v>
      </c>
      <c r="F127" s="12">
        <f t="shared" si="95"/>
        <v>0</v>
      </c>
      <c r="G127" s="12">
        <f t="shared" si="95"/>
        <v>0</v>
      </c>
      <c r="H127" s="12">
        <f t="shared" si="95"/>
        <v>0</v>
      </c>
      <c r="I127" s="12">
        <f t="shared" si="95"/>
        <v>886900</v>
      </c>
      <c r="J127" s="12">
        <f t="shared" si="95"/>
        <v>0</v>
      </c>
      <c r="K127" s="12">
        <f t="shared" si="60"/>
        <v>932500</v>
      </c>
      <c r="L127" s="30"/>
    </row>
    <row r="128" spans="1:12" hidden="1" x14ac:dyDescent="0.35">
      <c r="A128" s="7" t="s">
        <v>292</v>
      </c>
      <c r="B128" s="26" t="s">
        <v>294</v>
      </c>
      <c r="C128" s="12">
        <v>45600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886900</v>
      </c>
      <c r="J128" s="12">
        <v>0</v>
      </c>
      <c r="K128" s="12">
        <f t="shared" si="60"/>
        <v>932500</v>
      </c>
      <c r="L128" s="30"/>
    </row>
    <row r="129" spans="1:12" ht="36" hidden="1" x14ac:dyDescent="0.35">
      <c r="A129" s="7" t="s">
        <v>118</v>
      </c>
      <c r="B129" s="8" t="s">
        <v>119</v>
      </c>
      <c r="C129" s="12">
        <f>C130+C136+C140+C143</f>
        <v>162533556.87</v>
      </c>
      <c r="D129" s="12">
        <f>D130+D136+D140+D143</f>
        <v>9796575.4299999978</v>
      </c>
      <c r="E129" s="12">
        <f t="shared" ref="E129:J129" si="96">E130+E136+E140+E143+E134</f>
        <v>-222299.70000000019</v>
      </c>
      <c r="F129" s="12">
        <f t="shared" si="96"/>
        <v>6514.52</v>
      </c>
      <c r="G129" s="12">
        <f t="shared" si="96"/>
        <v>444706.68</v>
      </c>
      <c r="H129" s="12">
        <f t="shared" si="96"/>
        <v>443454.90999999968</v>
      </c>
      <c r="I129" s="12">
        <f t="shared" si="96"/>
        <v>9117018.9100000001</v>
      </c>
      <c r="J129" s="12">
        <f t="shared" si="96"/>
        <v>0</v>
      </c>
      <c r="K129" s="12">
        <f t="shared" si="60"/>
        <v>182119527.62000003</v>
      </c>
      <c r="L129" s="30"/>
    </row>
    <row r="130" spans="1:12" ht="36" hidden="1" x14ac:dyDescent="0.35">
      <c r="A130" s="13" t="s">
        <v>120</v>
      </c>
      <c r="B130" s="14" t="s">
        <v>121</v>
      </c>
      <c r="C130" s="15">
        <f t="shared" ref="C130:J130" si="97">C131</f>
        <v>112442203.40000001</v>
      </c>
      <c r="D130" s="15">
        <f t="shared" si="97"/>
        <v>0</v>
      </c>
      <c r="E130" s="15">
        <f t="shared" si="97"/>
        <v>-3790717.7</v>
      </c>
      <c r="F130" s="15">
        <f t="shared" si="97"/>
        <v>0</v>
      </c>
      <c r="G130" s="15">
        <f t="shared" si="97"/>
        <v>0</v>
      </c>
      <c r="H130" s="15">
        <f t="shared" si="97"/>
        <v>2849536.28</v>
      </c>
      <c r="I130" s="15">
        <f t="shared" si="97"/>
        <v>-11300000</v>
      </c>
      <c r="J130" s="15">
        <f t="shared" si="97"/>
        <v>0</v>
      </c>
      <c r="K130" s="12">
        <f t="shared" si="60"/>
        <v>100201021.98</v>
      </c>
      <c r="L130" s="31"/>
    </row>
    <row r="131" spans="1:12" ht="36" hidden="1" x14ac:dyDescent="0.35">
      <c r="A131" s="13" t="s">
        <v>243</v>
      </c>
      <c r="B131" s="25" t="s">
        <v>244</v>
      </c>
      <c r="C131" s="15">
        <f t="shared" ref="C131:H131" si="98">C132+C133</f>
        <v>112442203.40000001</v>
      </c>
      <c r="D131" s="15">
        <f t="shared" si="98"/>
        <v>0</v>
      </c>
      <c r="E131" s="15">
        <f t="shared" si="98"/>
        <v>-3790717.7</v>
      </c>
      <c r="F131" s="15">
        <f t="shared" si="98"/>
        <v>0</v>
      </c>
      <c r="G131" s="15">
        <f t="shared" si="98"/>
        <v>0</v>
      </c>
      <c r="H131" s="15">
        <f t="shared" si="98"/>
        <v>2849536.28</v>
      </c>
      <c r="I131" s="15">
        <f t="shared" ref="I131:J131" si="99">I132+I133</f>
        <v>-11300000</v>
      </c>
      <c r="J131" s="15">
        <f t="shared" si="99"/>
        <v>0</v>
      </c>
      <c r="K131" s="12">
        <f t="shared" si="60"/>
        <v>100201021.98</v>
      </c>
      <c r="L131" s="31"/>
    </row>
    <row r="132" spans="1:12" ht="90" hidden="1" x14ac:dyDescent="0.35">
      <c r="A132" s="13"/>
      <c r="B132" s="14" t="s">
        <v>211</v>
      </c>
      <c r="C132" s="15">
        <v>108183242.40000001</v>
      </c>
      <c r="D132" s="15">
        <v>0</v>
      </c>
      <c r="E132" s="15">
        <v>468243.3</v>
      </c>
      <c r="F132" s="15">
        <v>0</v>
      </c>
      <c r="G132" s="15">
        <v>0</v>
      </c>
      <c r="H132" s="15">
        <v>2849536.28</v>
      </c>
      <c r="I132" s="15">
        <v>-11300000</v>
      </c>
      <c r="J132" s="15">
        <v>0</v>
      </c>
      <c r="K132" s="12">
        <f t="shared" si="60"/>
        <v>100201021.98</v>
      </c>
      <c r="L132" s="31"/>
    </row>
    <row r="133" spans="1:12" ht="36" hidden="1" x14ac:dyDescent="0.35">
      <c r="A133" s="13"/>
      <c r="B133" s="14" t="s">
        <v>275</v>
      </c>
      <c r="C133" s="15">
        <v>4258961</v>
      </c>
      <c r="D133" s="15">
        <v>0</v>
      </c>
      <c r="E133" s="15">
        <v>-4258961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2">
        <f t="shared" si="60"/>
        <v>0</v>
      </c>
      <c r="L133" s="31"/>
    </row>
    <row r="134" spans="1:12" ht="36" hidden="1" x14ac:dyDescent="0.35">
      <c r="A134" s="13" t="s">
        <v>334</v>
      </c>
      <c r="B134" s="14" t="s">
        <v>337</v>
      </c>
      <c r="C134" s="15"/>
      <c r="D134" s="15">
        <v>0</v>
      </c>
      <c r="E134" s="15">
        <f t="shared" ref="E134:J134" si="100">E135</f>
        <v>3568418</v>
      </c>
      <c r="F134" s="15">
        <f t="shared" si="100"/>
        <v>0</v>
      </c>
      <c r="G134" s="15">
        <f t="shared" si="100"/>
        <v>0</v>
      </c>
      <c r="H134" s="15">
        <f t="shared" si="100"/>
        <v>-19734</v>
      </c>
      <c r="I134" s="15">
        <f t="shared" si="100"/>
        <v>0</v>
      </c>
      <c r="J134" s="15">
        <f t="shared" si="100"/>
        <v>0</v>
      </c>
      <c r="K134" s="12">
        <f t="shared" si="60"/>
        <v>3548684</v>
      </c>
      <c r="L134" s="31"/>
    </row>
    <row r="135" spans="1:12" ht="36" hidden="1" x14ac:dyDescent="0.35">
      <c r="A135" s="13" t="s">
        <v>335</v>
      </c>
      <c r="B135" s="14" t="s">
        <v>336</v>
      </c>
      <c r="C135" s="15"/>
      <c r="D135" s="15">
        <v>0</v>
      </c>
      <c r="E135" s="15">
        <v>3568418</v>
      </c>
      <c r="F135" s="15">
        <v>0</v>
      </c>
      <c r="G135" s="15">
        <v>0</v>
      </c>
      <c r="H135" s="15">
        <v>-19734</v>
      </c>
      <c r="I135" s="15">
        <v>0</v>
      </c>
      <c r="J135" s="15">
        <v>0</v>
      </c>
      <c r="K135" s="12">
        <f t="shared" si="60"/>
        <v>3548684</v>
      </c>
      <c r="L135" s="31"/>
    </row>
    <row r="136" spans="1:12" ht="36" hidden="1" x14ac:dyDescent="0.35">
      <c r="A136" s="13" t="s">
        <v>161</v>
      </c>
      <c r="B136" s="14" t="s">
        <v>162</v>
      </c>
      <c r="C136" s="15">
        <f t="shared" ref="C136:J136" si="101">C137</f>
        <v>4819626.1099999994</v>
      </c>
      <c r="D136" s="15">
        <f t="shared" si="101"/>
        <v>0</v>
      </c>
      <c r="E136" s="15">
        <f t="shared" si="101"/>
        <v>0</v>
      </c>
      <c r="F136" s="15">
        <f t="shared" si="101"/>
        <v>0</v>
      </c>
      <c r="G136" s="15">
        <f t="shared" si="101"/>
        <v>0</v>
      </c>
      <c r="H136" s="15">
        <f t="shared" si="101"/>
        <v>0</v>
      </c>
      <c r="I136" s="15">
        <f t="shared" si="101"/>
        <v>0</v>
      </c>
      <c r="J136" s="15">
        <f t="shared" si="101"/>
        <v>0</v>
      </c>
      <c r="K136" s="12">
        <f t="shared" si="60"/>
        <v>4819626.1099999994</v>
      </c>
      <c r="L136" s="31"/>
    </row>
    <row r="137" spans="1:12" ht="36" hidden="1" x14ac:dyDescent="0.35">
      <c r="A137" s="13" t="s">
        <v>245</v>
      </c>
      <c r="B137" s="14" t="s">
        <v>246</v>
      </c>
      <c r="C137" s="15">
        <f t="shared" ref="C137:H137" si="102">C138+C139</f>
        <v>4819626.1099999994</v>
      </c>
      <c r="D137" s="15">
        <f t="shared" si="102"/>
        <v>0</v>
      </c>
      <c r="E137" s="15">
        <f t="shared" si="102"/>
        <v>0</v>
      </c>
      <c r="F137" s="15">
        <f t="shared" si="102"/>
        <v>0</v>
      </c>
      <c r="G137" s="15">
        <f t="shared" si="102"/>
        <v>0</v>
      </c>
      <c r="H137" s="15">
        <f t="shared" si="102"/>
        <v>0</v>
      </c>
      <c r="I137" s="15">
        <f t="shared" ref="I137:J137" si="103">I138+I139</f>
        <v>0</v>
      </c>
      <c r="J137" s="15">
        <f t="shared" si="103"/>
        <v>0</v>
      </c>
      <c r="K137" s="12">
        <f t="shared" si="60"/>
        <v>4819626.1099999994</v>
      </c>
      <c r="L137" s="31"/>
    </row>
    <row r="138" spans="1:12" hidden="1" x14ac:dyDescent="0.35">
      <c r="A138" s="13"/>
      <c r="B138" s="14" t="s">
        <v>295</v>
      </c>
      <c r="C138" s="15">
        <v>3567492.42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2">
        <f t="shared" si="60"/>
        <v>3567492.42</v>
      </c>
      <c r="L138" s="31"/>
    </row>
    <row r="139" spans="1:12" ht="36" hidden="1" x14ac:dyDescent="0.35">
      <c r="A139" s="13"/>
      <c r="B139" s="14" t="s">
        <v>296</v>
      </c>
      <c r="C139" s="15">
        <v>1252133.69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2">
        <f t="shared" si="60"/>
        <v>1252133.69</v>
      </c>
      <c r="L139" s="31"/>
    </row>
    <row r="140" spans="1:12" hidden="1" x14ac:dyDescent="0.35">
      <c r="A140" s="13" t="s">
        <v>158</v>
      </c>
      <c r="B140" s="14" t="s">
        <v>159</v>
      </c>
      <c r="C140" s="15">
        <f t="shared" ref="C140:J140" si="104">C141</f>
        <v>470844.11</v>
      </c>
      <c r="D140" s="15">
        <f t="shared" si="104"/>
        <v>0</v>
      </c>
      <c r="E140" s="15">
        <f t="shared" si="104"/>
        <v>0</v>
      </c>
      <c r="F140" s="15">
        <f t="shared" si="104"/>
        <v>0</v>
      </c>
      <c r="G140" s="15">
        <f t="shared" si="104"/>
        <v>0</v>
      </c>
      <c r="H140" s="15">
        <f t="shared" si="104"/>
        <v>0</v>
      </c>
      <c r="I140" s="15">
        <f t="shared" si="104"/>
        <v>0</v>
      </c>
      <c r="J140" s="15">
        <f t="shared" si="104"/>
        <v>0</v>
      </c>
      <c r="K140" s="12">
        <f t="shared" si="60"/>
        <v>470844.11</v>
      </c>
      <c r="L140" s="31"/>
    </row>
    <row r="141" spans="1:12" ht="36" hidden="1" x14ac:dyDescent="0.35">
      <c r="A141" s="13" t="s">
        <v>247</v>
      </c>
      <c r="B141" s="25" t="s">
        <v>248</v>
      </c>
      <c r="C141" s="15">
        <f t="shared" ref="C141:J141" si="105">C142</f>
        <v>470844.11</v>
      </c>
      <c r="D141" s="15">
        <f t="shared" si="105"/>
        <v>0</v>
      </c>
      <c r="E141" s="15">
        <f t="shared" si="105"/>
        <v>0</v>
      </c>
      <c r="F141" s="15">
        <f t="shared" si="105"/>
        <v>0</v>
      </c>
      <c r="G141" s="15">
        <f t="shared" si="105"/>
        <v>0</v>
      </c>
      <c r="H141" s="15">
        <f t="shared" si="105"/>
        <v>0</v>
      </c>
      <c r="I141" s="15">
        <f t="shared" si="105"/>
        <v>0</v>
      </c>
      <c r="J141" s="15">
        <f t="shared" si="105"/>
        <v>0</v>
      </c>
      <c r="K141" s="12">
        <f t="shared" si="60"/>
        <v>470844.11</v>
      </c>
      <c r="L141" s="31"/>
    </row>
    <row r="142" spans="1:12" ht="36" hidden="1" x14ac:dyDescent="0.35">
      <c r="A142" s="13"/>
      <c r="B142" s="14" t="s">
        <v>210</v>
      </c>
      <c r="C142" s="15">
        <v>470844.11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2">
        <f t="shared" si="60"/>
        <v>470844.11</v>
      </c>
      <c r="L142" s="31"/>
    </row>
    <row r="143" spans="1:12" ht="24.75" hidden="1" customHeight="1" x14ac:dyDescent="0.35">
      <c r="A143" s="13" t="s">
        <v>122</v>
      </c>
      <c r="B143" s="14" t="s">
        <v>123</v>
      </c>
      <c r="C143" s="15">
        <f t="shared" ref="C143:J143" si="106">C144</f>
        <v>44800883.25</v>
      </c>
      <c r="D143" s="15">
        <f t="shared" si="106"/>
        <v>9796575.4299999978</v>
      </c>
      <c r="E143" s="15">
        <f t="shared" si="106"/>
        <v>0</v>
      </c>
      <c r="F143" s="15">
        <f t="shared" si="106"/>
        <v>6514.52</v>
      </c>
      <c r="G143" s="15">
        <f t="shared" si="106"/>
        <v>444706.68</v>
      </c>
      <c r="H143" s="15">
        <f t="shared" si="106"/>
        <v>-2386347.37</v>
      </c>
      <c r="I143" s="15">
        <f t="shared" si="106"/>
        <v>20417018.91</v>
      </c>
      <c r="J143" s="15">
        <f t="shared" si="106"/>
        <v>0</v>
      </c>
      <c r="K143" s="12">
        <f t="shared" ref="K143:K207" si="107">C143+D143+E143+F143+G143+H143+I143+J143</f>
        <v>73079351.420000002</v>
      </c>
      <c r="L143" s="31"/>
    </row>
    <row r="144" spans="1:12" ht="27" hidden="1" customHeight="1" x14ac:dyDescent="0.35">
      <c r="A144" s="13" t="s">
        <v>249</v>
      </c>
      <c r="B144" s="25" t="s">
        <v>250</v>
      </c>
      <c r="C144" s="15">
        <f>C145+C152+C153+C154+C155</f>
        <v>44800883.25</v>
      </c>
      <c r="D144" s="15">
        <f>D145+D152+D153+D154+D155+D161+D162+D163+D156+D157+D158+D159+D160</f>
        <v>9796575.4299999978</v>
      </c>
      <c r="E144" s="15">
        <f>E145+E152+E153+E154+E155+E161+E162+E163+E156+E157+E158+E159+E160</f>
        <v>0</v>
      </c>
      <c r="F144" s="15">
        <f>F145+F152+F153+F154+F155+F161+F162+F163+F156+F157+F158+F159+F160</f>
        <v>6514.52</v>
      </c>
      <c r="G144" s="15">
        <f>G145+G152+G153+G154+G155+G161+G162+G163+G156+G157+G158+G159+G160+G164</f>
        <v>444706.68</v>
      </c>
      <c r="H144" s="15">
        <f>H145+H152+H153+H154+H155+H161+H162+H163+H156+H157+H158+H159+H160+H164+H165</f>
        <v>-2386347.37</v>
      </c>
      <c r="I144" s="15">
        <f>I145+I152+I153+I154+I155+I161+I162+I163+I156+I157+I158+I159+I160+I164+I165+I166+I167</f>
        <v>20417018.91</v>
      </c>
      <c r="J144" s="15">
        <f>J145+J152+J153+J154+J155+J161+J162+J163+J156+J157+J158+J159+J160+J164+J165+J166+J167</f>
        <v>0</v>
      </c>
      <c r="K144" s="12">
        <f t="shared" si="107"/>
        <v>73079351.420000002</v>
      </c>
      <c r="L144" s="31"/>
    </row>
    <row r="145" spans="1:12" ht="36" hidden="1" x14ac:dyDescent="0.35">
      <c r="A145" s="13"/>
      <c r="B145" s="18" t="s">
        <v>153</v>
      </c>
      <c r="C145" s="15">
        <v>10000000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2">
        <f t="shared" si="107"/>
        <v>10000000</v>
      </c>
      <c r="L145" s="31"/>
    </row>
    <row r="146" spans="1:12" hidden="1" x14ac:dyDescent="0.35">
      <c r="A146" s="13"/>
      <c r="B146" s="18" t="s">
        <v>326</v>
      </c>
      <c r="C146" s="15"/>
      <c r="D146" s="15"/>
      <c r="E146" s="15"/>
      <c r="F146" s="15"/>
      <c r="G146" s="15"/>
      <c r="H146" s="15"/>
      <c r="I146" s="15"/>
      <c r="J146" s="15"/>
      <c r="K146" s="12">
        <f t="shared" si="107"/>
        <v>0</v>
      </c>
      <c r="L146" s="31"/>
    </row>
    <row r="147" spans="1:12" hidden="1" x14ac:dyDescent="0.35">
      <c r="A147" s="13"/>
      <c r="B147" s="18" t="s">
        <v>327</v>
      </c>
      <c r="C147" s="15"/>
      <c r="D147" s="15">
        <v>2111246.46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2">
        <f t="shared" si="107"/>
        <v>2111246.46</v>
      </c>
      <c r="L147" s="31"/>
    </row>
    <row r="148" spans="1:12" hidden="1" x14ac:dyDescent="0.35">
      <c r="A148" s="13"/>
      <c r="B148" s="18" t="s">
        <v>328</v>
      </c>
      <c r="C148" s="15"/>
      <c r="D148" s="15">
        <v>562472.75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2">
        <f t="shared" si="107"/>
        <v>562472.75</v>
      </c>
      <c r="L148" s="31"/>
    </row>
    <row r="149" spans="1:12" hidden="1" x14ac:dyDescent="0.35">
      <c r="A149" s="13"/>
      <c r="B149" s="18" t="s">
        <v>329</v>
      </c>
      <c r="C149" s="15"/>
      <c r="D149" s="15">
        <v>1477744.16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2">
        <f t="shared" si="107"/>
        <v>1477744.16</v>
      </c>
      <c r="L149" s="31"/>
    </row>
    <row r="150" spans="1:12" hidden="1" x14ac:dyDescent="0.35">
      <c r="A150" s="13"/>
      <c r="B150" s="18" t="s">
        <v>330</v>
      </c>
      <c r="C150" s="15"/>
      <c r="D150" s="15">
        <v>198319.15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2">
        <f t="shared" si="107"/>
        <v>198319.15</v>
      </c>
      <c r="L150" s="31"/>
    </row>
    <row r="151" spans="1:12" ht="36" hidden="1" x14ac:dyDescent="0.35">
      <c r="A151" s="13"/>
      <c r="B151" s="18" t="s">
        <v>331</v>
      </c>
      <c r="C151" s="15"/>
      <c r="D151" s="15">
        <v>5650217.4800000004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2">
        <f t="shared" si="107"/>
        <v>5650217.4800000004</v>
      </c>
      <c r="L151" s="31"/>
    </row>
    <row r="152" spans="1:12" s="21" customFormat="1" ht="36" hidden="1" x14ac:dyDescent="0.35">
      <c r="A152" s="13"/>
      <c r="B152" s="22" t="s">
        <v>151</v>
      </c>
      <c r="C152" s="15">
        <v>94000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2">
        <f t="shared" si="107"/>
        <v>94000</v>
      </c>
      <c r="L152" s="31"/>
    </row>
    <row r="153" spans="1:12" s="21" customFormat="1" ht="36" hidden="1" x14ac:dyDescent="0.35">
      <c r="A153" s="13"/>
      <c r="B153" s="18" t="s">
        <v>160</v>
      </c>
      <c r="C153" s="15">
        <v>84100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2">
        <f t="shared" si="107"/>
        <v>84100</v>
      </c>
      <c r="L153" s="31"/>
    </row>
    <row r="154" spans="1:12" s="21" customFormat="1" ht="54" hidden="1" x14ac:dyDescent="0.35">
      <c r="A154" s="13"/>
      <c r="B154" s="18" t="s">
        <v>152</v>
      </c>
      <c r="C154" s="15">
        <v>27668900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18900000</v>
      </c>
      <c r="J154" s="15">
        <v>0</v>
      </c>
      <c r="K154" s="12">
        <f t="shared" si="107"/>
        <v>46568900</v>
      </c>
      <c r="L154" s="31"/>
    </row>
    <row r="155" spans="1:12" s="21" customFormat="1" ht="54" hidden="1" x14ac:dyDescent="0.35">
      <c r="A155" s="13"/>
      <c r="B155" s="8" t="s">
        <v>150</v>
      </c>
      <c r="C155" s="15">
        <v>6953883.25</v>
      </c>
      <c r="D155" s="15">
        <v>-6953883.2300000004</v>
      </c>
      <c r="E155" s="15">
        <v>0</v>
      </c>
      <c r="F155" s="15">
        <v>6514.52</v>
      </c>
      <c r="G155" s="15">
        <v>0</v>
      </c>
      <c r="H155" s="15">
        <v>0</v>
      </c>
      <c r="I155" s="15">
        <v>0</v>
      </c>
      <c r="J155" s="15">
        <v>0</v>
      </c>
      <c r="K155" s="12">
        <f t="shared" si="107"/>
        <v>6514.5399999995534</v>
      </c>
      <c r="L155" s="31"/>
    </row>
    <row r="156" spans="1:12" s="21" customFormat="1" ht="18" hidden="1" customHeight="1" x14ac:dyDescent="0.35">
      <c r="A156" s="13"/>
      <c r="B156" s="8" t="s">
        <v>325</v>
      </c>
      <c r="C156" s="15"/>
      <c r="D156" s="15">
        <v>1427316.75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2">
        <f t="shared" si="107"/>
        <v>1427316.75</v>
      </c>
      <c r="L156" s="31"/>
    </row>
    <row r="157" spans="1:12" s="21" customFormat="1" hidden="1" x14ac:dyDescent="0.35">
      <c r="A157" s="13"/>
      <c r="B157" s="8" t="s">
        <v>321</v>
      </c>
      <c r="C157" s="15"/>
      <c r="D157" s="15">
        <v>1000202.34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2">
        <f t="shared" si="107"/>
        <v>1000202.34</v>
      </c>
      <c r="L157" s="31"/>
    </row>
    <row r="158" spans="1:12" s="21" customFormat="1" hidden="1" x14ac:dyDescent="0.35">
      <c r="A158" s="13"/>
      <c r="B158" s="8" t="s">
        <v>322</v>
      </c>
      <c r="C158" s="15"/>
      <c r="D158" s="15">
        <v>1029487.38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2">
        <f t="shared" si="107"/>
        <v>1029487.38</v>
      </c>
      <c r="L158" s="31"/>
    </row>
    <row r="159" spans="1:12" s="21" customFormat="1" hidden="1" x14ac:dyDescent="0.35">
      <c r="A159" s="13"/>
      <c r="B159" s="8" t="s">
        <v>323</v>
      </c>
      <c r="C159" s="15"/>
      <c r="D159" s="15">
        <v>2122578.84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2">
        <f t="shared" si="107"/>
        <v>2122578.84</v>
      </c>
      <c r="L159" s="31"/>
    </row>
    <row r="160" spans="1:12" s="21" customFormat="1" hidden="1" x14ac:dyDescent="0.35">
      <c r="A160" s="13"/>
      <c r="B160" s="8" t="s">
        <v>324</v>
      </c>
      <c r="C160" s="15"/>
      <c r="D160" s="15">
        <v>1374297.92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2">
        <f t="shared" si="107"/>
        <v>1374297.92</v>
      </c>
      <c r="L160" s="31"/>
    </row>
    <row r="161" spans="1:12" s="21" customFormat="1" hidden="1" x14ac:dyDescent="0.35">
      <c r="A161" s="13"/>
      <c r="B161" s="8" t="s">
        <v>316</v>
      </c>
      <c r="C161" s="15">
        <v>0</v>
      </c>
      <c r="D161" s="15">
        <v>5644187.1600000001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2">
        <f t="shared" si="107"/>
        <v>5644187.1600000001</v>
      </c>
      <c r="L161" s="31"/>
    </row>
    <row r="162" spans="1:12" s="21" customFormat="1" ht="38.25" hidden="1" customHeight="1" x14ac:dyDescent="0.35">
      <c r="A162" s="13"/>
      <c r="B162" s="8" t="s">
        <v>317</v>
      </c>
      <c r="C162" s="15">
        <v>0</v>
      </c>
      <c r="D162" s="15">
        <v>3970888.27</v>
      </c>
      <c r="E162" s="15">
        <v>0</v>
      </c>
      <c r="F162" s="15">
        <v>0</v>
      </c>
      <c r="G162" s="15">
        <v>0</v>
      </c>
      <c r="H162" s="15">
        <v>-2486347.37</v>
      </c>
      <c r="I162" s="15">
        <v>0</v>
      </c>
      <c r="J162" s="15">
        <v>0</v>
      </c>
      <c r="K162" s="12">
        <f t="shared" si="107"/>
        <v>1484540.9</v>
      </c>
      <c r="L162" s="31"/>
    </row>
    <row r="163" spans="1:12" s="21" customFormat="1" ht="38.25" hidden="1" customHeight="1" x14ac:dyDescent="0.35">
      <c r="A163" s="13"/>
      <c r="B163" s="8" t="s">
        <v>318</v>
      </c>
      <c r="C163" s="15">
        <v>0</v>
      </c>
      <c r="D163" s="15">
        <v>181500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2">
        <f t="shared" si="107"/>
        <v>181500</v>
      </c>
      <c r="L163" s="31"/>
    </row>
    <row r="164" spans="1:12" s="21" customFormat="1" ht="54" hidden="1" x14ac:dyDescent="0.35">
      <c r="A164" s="13"/>
      <c r="B164" s="8" t="s">
        <v>344</v>
      </c>
      <c r="C164" s="15"/>
      <c r="D164" s="15"/>
      <c r="E164" s="15"/>
      <c r="F164" s="15">
        <v>0</v>
      </c>
      <c r="G164" s="15">
        <v>444706.68</v>
      </c>
      <c r="H164" s="15">
        <v>0</v>
      </c>
      <c r="I164" s="15">
        <v>-263041.28999999998</v>
      </c>
      <c r="J164" s="15">
        <v>0</v>
      </c>
      <c r="K164" s="12">
        <f t="shared" si="107"/>
        <v>181665.39</v>
      </c>
      <c r="L164" s="31"/>
    </row>
    <row r="165" spans="1:12" s="21" customFormat="1" hidden="1" x14ac:dyDescent="0.35">
      <c r="A165" s="13"/>
      <c r="B165" s="8" t="s">
        <v>347</v>
      </c>
      <c r="C165" s="15"/>
      <c r="D165" s="15"/>
      <c r="E165" s="15"/>
      <c r="F165" s="15"/>
      <c r="G165" s="15"/>
      <c r="H165" s="15">
        <v>100000</v>
      </c>
      <c r="I165" s="15">
        <v>0</v>
      </c>
      <c r="J165" s="15">
        <v>0</v>
      </c>
      <c r="K165" s="12">
        <f t="shared" si="107"/>
        <v>100000</v>
      </c>
      <c r="L165" s="31"/>
    </row>
    <row r="166" spans="1:12" s="21" customFormat="1" ht="36" hidden="1" x14ac:dyDescent="0.35">
      <c r="A166" s="13"/>
      <c r="B166" s="8" t="s">
        <v>357</v>
      </c>
      <c r="C166" s="15"/>
      <c r="D166" s="15"/>
      <c r="E166" s="15"/>
      <c r="F166" s="15"/>
      <c r="G166" s="15"/>
      <c r="H166" s="15"/>
      <c r="I166" s="15">
        <v>1665060.2</v>
      </c>
      <c r="J166" s="15">
        <v>0</v>
      </c>
      <c r="K166" s="12">
        <f t="shared" si="107"/>
        <v>1665060.2</v>
      </c>
      <c r="L166" s="31"/>
    </row>
    <row r="167" spans="1:12" s="21" customFormat="1" hidden="1" x14ac:dyDescent="0.35">
      <c r="A167" s="13"/>
      <c r="B167" s="8" t="s">
        <v>358</v>
      </c>
      <c r="C167" s="15"/>
      <c r="D167" s="15"/>
      <c r="E167" s="15"/>
      <c r="F167" s="15"/>
      <c r="G167" s="15"/>
      <c r="H167" s="15"/>
      <c r="I167" s="15">
        <v>115000</v>
      </c>
      <c r="J167" s="15">
        <v>0</v>
      </c>
      <c r="K167" s="12">
        <f t="shared" si="107"/>
        <v>115000</v>
      </c>
      <c r="L167" s="31"/>
    </row>
    <row r="168" spans="1:12" x14ac:dyDescent="0.35">
      <c r="A168" s="13" t="s">
        <v>124</v>
      </c>
      <c r="B168" s="14" t="s">
        <v>125</v>
      </c>
      <c r="C168" s="15">
        <f t="shared" ref="C168:H168" si="108">C169+C184+C186+C188+C190+C192</f>
        <v>145926340.24000001</v>
      </c>
      <c r="D168" s="15">
        <f t="shared" si="108"/>
        <v>0</v>
      </c>
      <c r="E168" s="15">
        <f t="shared" si="108"/>
        <v>0</v>
      </c>
      <c r="F168" s="15">
        <f t="shared" si="108"/>
        <v>0</v>
      </c>
      <c r="G168" s="15">
        <f t="shared" si="108"/>
        <v>727113</v>
      </c>
      <c r="H168" s="15">
        <f t="shared" si="108"/>
        <v>0</v>
      </c>
      <c r="I168" s="15">
        <f t="shared" ref="I168:J168" si="109">I169+I184+I186+I188+I190+I192</f>
        <v>4233920</v>
      </c>
      <c r="J168" s="15">
        <f t="shared" si="109"/>
        <v>245200</v>
      </c>
      <c r="K168" s="12">
        <f t="shared" si="107"/>
        <v>151132573.24000001</v>
      </c>
      <c r="L168" s="31"/>
    </row>
    <row r="169" spans="1:12" ht="36" x14ac:dyDescent="0.35">
      <c r="A169" s="13" t="s">
        <v>126</v>
      </c>
      <c r="B169" s="14" t="s">
        <v>127</v>
      </c>
      <c r="C169" s="15">
        <f t="shared" ref="C169:J169" si="110">C170</f>
        <v>138033000</v>
      </c>
      <c r="D169" s="15">
        <f t="shared" si="110"/>
        <v>0</v>
      </c>
      <c r="E169" s="15">
        <f t="shared" si="110"/>
        <v>0</v>
      </c>
      <c r="F169" s="15">
        <f t="shared" si="110"/>
        <v>0</v>
      </c>
      <c r="G169" s="15">
        <f t="shared" si="110"/>
        <v>727113</v>
      </c>
      <c r="H169" s="15">
        <f t="shared" si="110"/>
        <v>0</v>
      </c>
      <c r="I169" s="15">
        <f t="shared" si="110"/>
        <v>4233920</v>
      </c>
      <c r="J169" s="15">
        <f t="shared" si="110"/>
        <v>245200</v>
      </c>
      <c r="K169" s="12">
        <f t="shared" si="107"/>
        <v>143239233</v>
      </c>
      <c r="L169" s="31"/>
    </row>
    <row r="170" spans="1:12" ht="36" x14ac:dyDescent="0.35">
      <c r="A170" s="13" t="s">
        <v>251</v>
      </c>
      <c r="B170" s="25" t="s">
        <v>252</v>
      </c>
      <c r="C170" s="15">
        <f t="shared" ref="C170:H170" si="111">C171+C172+C173+C174+C175+C176+C177+C178+C179+C180+C181+C182</f>
        <v>138033000</v>
      </c>
      <c r="D170" s="15">
        <f t="shared" si="111"/>
        <v>0</v>
      </c>
      <c r="E170" s="15">
        <f t="shared" si="111"/>
        <v>0</v>
      </c>
      <c r="F170" s="15">
        <f t="shared" si="111"/>
        <v>0</v>
      </c>
      <c r="G170" s="15">
        <f t="shared" si="111"/>
        <v>727113</v>
      </c>
      <c r="H170" s="15">
        <f t="shared" si="111"/>
        <v>0</v>
      </c>
      <c r="I170" s="15">
        <f t="shared" ref="I170" si="112">I171+I172+I173+I174+I175+I176+I177+I178+I179+I180+I181+I182</f>
        <v>4233920</v>
      </c>
      <c r="J170" s="15">
        <f>J171+J172+J173+J174+J175+J176+J177+J178+J179+J180+J181+J182+J183</f>
        <v>245200</v>
      </c>
      <c r="K170" s="12">
        <f t="shared" si="107"/>
        <v>143239233</v>
      </c>
      <c r="L170" s="31"/>
    </row>
    <row r="171" spans="1:12" ht="36" hidden="1" x14ac:dyDescent="0.35">
      <c r="A171" s="13"/>
      <c r="B171" s="9" t="s">
        <v>142</v>
      </c>
      <c r="C171" s="16">
        <v>129438300</v>
      </c>
      <c r="D171" s="16">
        <v>0</v>
      </c>
      <c r="E171" s="16">
        <v>0</v>
      </c>
      <c r="F171" s="16">
        <v>0</v>
      </c>
      <c r="G171" s="16">
        <v>706300</v>
      </c>
      <c r="H171" s="16">
        <v>0</v>
      </c>
      <c r="I171" s="16">
        <v>4201800</v>
      </c>
      <c r="J171" s="16">
        <v>0</v>
      </c>
      <c r="K171" s="12">
        <f t="shared" si="107"/>
        <v>134346400</v>
      </c>
      <c r="L171" s="32"/>
    </row>
    <row r="172" spans="1:12" ht="54" hidden="1" x14ac:dyDescent="0.35">
      <c r="A172" s="13"/>
      <c r="B172" s="19" t="s">
        <v>155</v>
      </c>
      <c r="C172" s="16">
        <v>215300</v>
      </c>
      <c r="D172" s="16">
        <v>0</v>
      </c>
      <c r="E172" s="16">
        <v>0</v>
      </c>
      <c r="F172" s="16">
        <v>0</v>
      </c>
      <c r="G172" s="16">
        <v>3800</v>
      </c>
      <c r="H172" s="16">
        <v>0</v>
      </c>
      <c r="I172" s="16">
        <v>5800</v>
      </c>
      <c r="J172" s="16">
        <v>0</v>
      </c>
      <c r="K172" s="12">
        <f t="shared" si="107"/>
        <v>224900</v>
      </c>
      <c r="L172" s="32"/>
    </row>
    <row r="173" spans="1:12" ht="36" hidden="1" x14ac:dyDescent="0.35">
      <c r="A173" s="13"/>
      <c r="B173" s="20" t="s">
        <v>165</v>
      </c>
      <c r="C173" s="16">
        <v>175100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2">
        <f t="shared" si="107"/>
        <v>175100</v>
      </c>
      <c r="L173" s="32"/>
    </row>
    <row r="174" spans="1:12" ht="54" hidden="1" x14ac:dyDescent="0.35">
      <c r="A174" s="13"/>
      <c r="B174" s="20" t="s">
        <v>209</v>
      </c>
      <c r="C174" s="16">
        <v>5900</v>
      </c>
      <c r="D174" s="16">
        <v>0</v>
      </c>
      <c r="E174" s="16">
        <v>0</v>
      </c>
      <c r="F174" s="16">
        <v>0</v>
      </c>
      <c r="G174" s="16">
        <v>100</v>
      </c>
      <c r="H174" s="16">
        <v>0</v>
      </c>
      <c r="I174" s="16">
        <v>200</v>
      </c>
      <c r="J174" s="16">
        <v>0</v>
      </c>
      <c r="K174" s="12">
        <f t="shared" si="107"/>
        <v>6200</v>
      </c>
      <c r="L174" s="32"/>
    </row>
    <row r="175" spans="1:12" s="21" customFormat="1" hidden="1" x14ac:dyDescent="0.35">
      <c r="A175" s="13"/>
      <c r="B175" s="9" t="s">
        <v>145</v>
      </c>
      <c r="C175" s="16">
        <v>2337900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2">
        <f t="shared" si="107"/>
        <v>2337900</v>
      </c>
      <c r="L175" s="32"/>
    </row>
    <row r="176" spans="1:12" s="21" customFormat="1" ht="90" hidden="1" x14ac:dyDescent="0.35">
      <c r="A176" s="13"/>
      <c r="B176" s="20" t="s">
        <v>208</v>
      </c>
      <c r="C176" s="16">
        <v>4907300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2">
        <f t="shared" si="107"/>
        <v>4907300</v>
      </c>
      <c r="L176" s="32"/>
    </row>
    <row r="177" spans="1:12" s="21" customFormat="1" ht="72" hidden="1" x14ac:dyDescent="0.35">
      <c r="A177" s="13"/>
      <c r="B177" s="20" t="s">
        <v>144</v>
      </c>
      <c r="C177" s="16">
        <v>60000</v>
      </c>
      <c r="D177" s="16">
        <v>0</v>
      </c>
      <c r="E177" s="16">
        <v>0</v>
      </c>
      <c r="F177" s="16">
        <v>0</v>
      </c>
      <c r="G177" s="16">
        <v>1100</v>
      </c>
      <c r="H177" s="16">
        <v>0</v>
      </c>
      <c r="I177" s="16">
        <v>1700</v>
      </c>
      <c r="J177" s="16">
        <v>0</v>
      </c>
      <c r="K177" s="12">
        <f t="shared" si="107"/>
        <v>62800</v>
      </c>
      <c r="L177" s="32"/>
    </row>
    <row r="178" spans="1:12" s="21" customFormat="1" ht="54" hidden="1" x14ac:dyDescent="0.35">
      <c r="A178" s="13"/>
      <c r="B178" s="20" t="s">
        <v>148</v>
      </c>
      <c r="C178" s="16">
        <v>700</v>
      </c>
      <c r="D178" s="16">
        <v>0</v>
      </c>
      <c r="E178" s="16">
        <v>0</v>
      </c>
      <c r="F178" s="16">
        <v>0</v>
      </c>
      <c r="G178" s="16">
        <v>13</v>
      </c>
      <c r="H178" s="16">
        <v>0</v>
      </c>
      <c r="I178" s="16">
        <v>20</v>
      </c>
      <c r="J178" s="16">
        <v>0</v>
      </c>
      <c r="K178" s="12">
        <f t="shared" si="107"/>
        <v>733</v>
      </c>
      <c r="L178" s="32"/>
    </row>
    <row r="179" spans="1:12" s="21" customFormat="1" hidden="1" x14ac:dyDescent="0.35">
      <c r="A179" s="13"/>
      <c r="B179" s="9" t="s">
        <v>143</v>
      </c>
      <c r="C179" s="16">
        <v>10600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2">
        <f t="shared" si="107"/>
        <v>10600</v>
      </c>
      <c r="L179" s="32"/>
    </row>
    <row r="180" spans="1:12" s="21" customFormat="1" ht="36" hidden="1" x14ac:dyDescent="0.35">
      <c r="A180" s="13"/>
      <c r="B180" s="9" t="s">
        <v>147</v>
      </c>
      <c r="C180" s="16">
        <v>47800</v>
      </c>
      <c r="D180" s="16">
        <v>0</v>
      </c>
      <c r="E180" s="16">
        <v>0</v>
      </c>
      <c r="F180" s="16">
        <v>0</v>
      </c>
      <c r="G180" s="16">
        <v>900</v>
      </c>
      <c r="H180" s="16">
        <v>0</v>
      </c>
      <c r="I180" s="16">
        <v>1300</v>
      </c>
      <c r="J180" s="16">
        <v>0</v>
      </c>
      <c r="K180" s="12">
        <f t="shared" si="107"/>
        <v>50000</v>
      </c>
      <c r="L180" s="32"/>
    </row>
    <row r="181" spans="1:12" s="21" customFormat="1" ht="36" hidden="1" x14ac:dyDescent="0.35">
      <c r="A181" s="13"/>
      <c r="B181" s="9" t="s">
        <v>146</v>
      </c>
      <c r="C181" s="16">
        <v>823800</v>
      </c>
      <c r="D181" s="16">
        <v>0</v>
      </c>
      <c r="E181" s="16">
        <v>0</v>
      </c>
      <c r="F181" s="16">
        <v>0</v>
      </c>
      <c r="G181" s="16">
        <v>14700</v>
      </c>
      <c r="H181" s="16">
        <v>0</v>
      </c>
      <c r="I181" s="16">
        <v>22800</v>
      </c>
      <c r="J181" s="16">
        <v>0</v>
      </c>
      <c r="K181" s="12">
        <f t="shared" si="107"/>
        <v>861300</v>
      </c>
      <c r="L181" s="32"/>
    </row>
    <row r="182" spans="1:12" s="21" customFormat="1" ht="54" hidden="1" x14ac:dyDescent="0.35">
      <c r="A182" s="13"/>
      <c r="B182" s="20" t="s">
        <v>149</v>
      </c>
      <c r="C182" s="16">
        <v>10300</v>
      </c>
      <c r="D182" s="16">
        <v>0</v>
      </c>
      <c r="E182" s="16">
        <v>0</v>
      </c>
      <c r="F182" s="16">
        <v>0</v>
      </c>
      <c r="G182" s="16">
        <v>200</v>
      </c>
      <c r="H182" s="16">
        <v>0</v>
      </c>
      <c r="I182" s="16">
        <v>300</v>
      </c>
      <c r="J182" s="16">
        <v>0</v>
      </c>
      <c r="K182" s="12">
        <f t="shared" si="107"/>
        <v>10800</v>
      </c>
      <c r="L182" s="32"/>
    </row>
    <row r="183" spans="1:12" s="21" customFormat="1" ht="36" x14ac:dyDescent="0.35">
      <c r="A183" s="13"/>
      <c r="B183" s="44" t="s">
        <v>366</v>
      </c>
      <c r="C183" s="16"/>
      <c r="D183" s="16"/>
      <c r="E183" s="16"/>
      <c r="F183" s="16"/>
      <c r="G183" s="16"/>
      <c r="H183" s="16"/>
      <c r="I183" s="16">
        <v>0</v>
      </c>
      <c r="J183" s="16">
        <v>245200</v>
      </c>
      <c r="K183" s="12">
        <f t="shared" si="107"/>
        <v>245200</v>
      </c>
      <c r="L183" s="32"/>
    </row>
    <row r="184" spans="1:12" ht="54" hidden="1" x14ac:dyDescent="0.35">
      <c r="A184" s="13" t="s">
        <v>128</v>
      </c>
      <c r="B184" s="14" t="s">
        <v>129</v>
      </c>
      <c r="C184" s="15">
        <f t="shared" ref="C184:J184" si="113">C185</f>
        <v>6124272</v>
      </c>
      <c r="D184" s="15">
        <f t="shared" si="113"/>
        <v>0</v>
      </c>
      <c r="E184" s="15">
        <f t="shared" si="113"/>
        <v>0</v>
      </c>
      <c r="F184" s="15">
        <f t="shared" si="113"/>
        <v>0</v>
      </c>
      <c r="G184" s="15">
        <f t="shared" si="113"/>
        <v>0</v>
      </c>
      <c r="H184" s="15">
        <f t="shared" si="113"/>
        <v>0</v>
      </c>
      <c r="I184" s="15">
        <f t="shared" si="113"/>
        <v>0</v>
      </c>
      <c r="J184" s="15">
        <f t="shared" si="113"/>
        <v>0</v>
      </c>
      <c r="K184" s="12">
        <f t="shared" si="107"/>
        <v>6124272</v>
      </c>
      <c r="L184" s="31"/>
    </row>
    <row r="185" spans="1:12" ht="54" hidden="1" x14ac:dyDescent="0.35">
      <c r="A185" s="13" t="s">
        <v>253</v>
      </c>
      <c r="B185" s="25" t="s">
        <v>254</v>
      </c>
      <c r="C185" s="15">
        <v>6124272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2">
        <f t="shared" si="107"/>
        <v>6124272</v>
      </c>
      <c r="L185" s="31"/>
    </row>
    <row r="186" spans="1:12" ht="36" hidden="1" x14ac:dyDescent="0.35">
      <c r="A186" s="13" t="s">
        <v>130</v>
      </c>
      <c r="B186" s="14" t="s">
        <v>301</v>
      </c>
      <c r="C186" s="15">
        <f t="shared" ref="C186:J186" si="114">C187</f>
        <v>476000</v>
      </c>
      <c r="D186" s="15">
        <f t="shared" si="114"/>
        <v>0</v>
      </c>
      <c r="E186" s="15">
        <f t="shared" si="114"/>
        <v>0</v>
      </c>
      <c r="F186" s="15">
        <f t="shared" si="114"/>
        <v>0</v>
      </c>
      <c r="G186" s="15">
        <f t="shared" si="114"/>
        <v>0</v>
      </c>
      <c r="H186" s="15">
        <f t="shared" si="114"/>
        <v>0</v>
      </c>
      <c r="I186" s="15">
        <f t="shared" si="114"/>
        <v>0</v>
      </c>
      <c r="J186" s="15">
        <f t="shared" si="114"/>
        <v>0</v>
      </c>
      <c r="K186" s="12">
        <f t="shared" si="107"/>
        <v>476000</v>
      </c>
      <c r="L186" s="31"/>
    </row>
    <row r="187" spans="1:12" ht="60.75" hidden="1" customHeight="1" x14ac:dyDescent="0.35">
      <c r="A187" s="13" t="s">
        <v>255</v>
      </c>
      <c r="B187" s="25" t="s">
        <v>302</v>
      </c>
      <c r="C187" s="15">
        <v>476000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2">
        <f t="shared" si="107"/>
        <v>476000</v>
      </c>
      <c r="L187" s="31"/>
    </row>
    <row r="188" spans="1:12" ht="54" hidden="1" x14ac:dyDescent="0.35">
      <c r="A188" s="13" t="s">
        <v>131</v>
      </c>
      <c r="B188" s="14" t="s">
        <v>132</v>
      </c>
      <c r="C188" s="15">
        <f t="shared" ref="C188:J188" si="115">C189</f>
        <v>36300</v>
      </c>
      <c r="D188" s="15">
        <f t="shared" si="115"/>
        <v>0</v>
      </c>
      <c r="E188" s="15">
        <f t="shared" si="115"/>
        <v>0</v>
      </c>
      <c r="F188" s="15">
        <f t="shared" si="115"/>
        <v>0</v>
      </c>
      <c r="G188" s="15">
        <f t="shared" si="115"/>
        <v>0</v>
      </c>
      <c r="H188" s="15">
        <f t="shared" si="115"/>
        <v>0</v>
      </c>
      <c r="I188" s="15">
        <f t="shared" si="115"/>
        <v>0</v>
      </c>
      <c r="J188" s="15">
        <f t="shared" si="115"/>
        <v>0</v>
      </c>
      <c r="K188" s="12">
        <f t="shared" si="107"/>
        <v>36300</v>
      </c>
      <c r="L188" s="31"/>
    </row>
    <row r="189" spans="1:12" ht="63" hidden="1" customHeight="1" x14ac:dyDescent="0.35">
      <c r="A189" s="13" t="s">
        <v>256</v>
      </c>
      <c r="B189" s="25" t="s">
        <v>257</v>
      </c>
      <c r="C189" s="15">
        <v>36300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2">
        <f t="shared" si="107"/>
        <v>36300</v>
      </c>
      <c r="L189" s="31"/>
    </row>
    <row r="190" spans="1:12" ht="36" hidden="1" x14ac:dyDescent="0.35">
      <c r="A190" s="13" t="s">
        <v>133</v>
      </c>
      <c r="B190" s="14" t="s">
        <v>134</v>
      </c>
      <c r="C190" s="15">
        <f t="shared" ref="C190:J190" si="116">C191</f>
        <v>1238600</v>
      </c>
      <c r="D190" s="15">
        <f t="shared" si="116"/>
        <v>0</v>
      </c>
      <c r="E190" s="15">
        <f t="shared" si="116"/>
        <v>0</v>
      </c>
      <c r="F190" s="15">
        <f t="shared" si="116"/>
        <v>0</v>
      </c>
      <c r="G190" s="15">
        <f t="shared" si="116"/>
        <v>0</v>
      </c>
      <c r="H190" s="15">
        <f t="shared" si="116"/>
        <v>0</v>
      </c>
      <c r="I190" s="15">
        <f t="shared" si="116"/>
        <v>0</v>
      </c>
      <c r="J190" s="15">
        <f t="shared" si="116"/>
        <v>0</v>
      </c>
      <c r="K190" s="12">
        <f t="shared" si="107"/>
        <v>1238600</v>
      </c>
      <c r="L190" s="31"/>
    </row>
    <row r="191" spans="1:12" ht="36" hidden="1" x14ac:dyDescent="0.35">
      <c r="A191" s="13" t="s">
        <v>258</v>
      </c>
      <c r="B191" s="25" t="s">
        <v>259</v>
      </c>
      <c r="C191" s="15">
        <v>1238600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2">
        <f t="shared" si="107"/>
        <v>1238600</v>
      </c>
      <c r="L191" s="31"/>
    </row>
    <row r="192" spans="1:12" hidden="1" x14ac:dyDescent="0.35">
      <c r="A192" s="13" t="s">
        <v>135</v>
      </c>
      <c r="B192" s="14" t="s">
        <v>136</v>
      </c>
      <c r="C192" s="15">
        <f t="shared" ref="C192:J192" si="117">C193</f>
        <v>18168.240000000002</v>
      </c>
      <c r="D192" s="15">
        <f t="shared" si="117"/>
        <v>0</v>
      </c>
      <c r="E192" s="15">
        <f t="shared" si="117"/>
        <v>0</v>
      </c>
      <c r="F192" s="15">
        <f t="shared" si="117"/>
        <v>0</v>
      </c>
      <c r="G192" s="15">
        <f t="shared" si="117"/>
        <v>0</v>
      </c>
      <c r="H192" s="15">
        <f t="shared" si="117"/>
        <v>0</v>
      </c>
      <c r="I192" s="15">
        <f t="shared" si="117"/>
        <v>0</v>
      </c>
      <c r="J192" s="15">
        <f t="shared" si="117"/>
        <v>0</v>
      </c>
      <c r="K192" s="12">
        <f t="shared" si="107"/>
        <v>18168.240000000002</v>
      </c>
      <c r="L192" s="31"/>
    </row>
    <row r="193" spans="1:12" hidden="1" x14ac:dyDescent="0.35">
      <c r="A193" s="13" t="s">
        <v>260</v>
      </c>
      <c r="B193" s="25" t="s">
        <v>261</v>
      </c>
      <c r="C193" s="15">
        <f t="shared" ref="C193:J193" si="118">C194</f>
        <v>18168.240000000002</v>
      </c>
      <c r="D193" s="15">
        <f t="shared" si="118"/>
        <v>0</v>
      </c>
      <c r="E193" s="15">
        <f t="shared" si="118"/>
        <v>0</v>
      </c>
      <c r="F193" s="15">
        <f t="shared" si="118"/>
        <v>0</v>
      </c>
      <c r="G193" s="15">
        <f t="shared" si="118"/>
        <v>0</v>
      </c>
      <c r="H193" s="15">
        <f t="shared" si="118"/>
        <v>0</v>
      </c>
      <c r="I193" s="15">
        <f t="shared" si="118"/>
        <v>0</v>
      </c>
      <c r="J193" s="15">
        <f t="shared" si="118"/>
        <v>0</v>
      </c>
      <c r="K193" s="12">
        <f t="shared" si="107"/>
        <v>18168.240000000002</v>
      </c>
      <c r="L193" s="31"/>
    </row>
    <row r="194" spans="1:12" ht="54" hidden="1" x14ac:dyDescent="0.35">
      <c r="A194" s="13"/>
      <c r="B194" s="17" t="s">
        <v>154</v>
      </c>
      <c r="C194" s="15">
        <v>18168.240000000002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2">
        <f t="shared" si="107"/>
        <v>18168.240000000002</v>
      </c>
      <c r="L194" s="31"/>
    </row>
    <row r="195" spans="1:12" x14ac:dyDescent="0.35">
      <c r="A195" s="13" t="s">
        <v>137</v>
      </c>
      <c r="B195" s="14" t="s">
        <v>138</v>
      </c>
      <c r="C195" s="15">
        <f t="shared" ref="C195:D195" si="119">C196+C198</f>
        <v>25159447.27</v>
      </c>
      <c r="D195" s="15">
        <f t="shared" si="119"/>
        <v>360554.1</v>
      </c>
      <c r="E195" s="15">
        <f t="shared" ref="E195:F195" si="120">E196+E198</f>
        <v>9533295</v>
      </c>
      <c r="F195" s="15">
        <f t="shared" si="120"/>
        <v>2502838</v>
      </c>
      <c r="G195" s="15">
        <f t="shared" ref="G195:H195" si="121">G196+G198</f>
        <v>5228488.3899999997</v>
      </c>
      <c r="H195" s="15">
        <f t="shared" si="121"/>
        <v>86500</v>
      </c>
      <c r="I195" s="15">
        <f t="shared" ref="I195:J195" si="122">I196+I198</f>
        <v>-7166513</v>
      </c>
      <c r="J195" s="15">
        <f t="shared" si="122"/>
        <v>-474658</v>
      </c>
      <c r="K195" s="12">
        <f t="shared" si="107"/>
        <v>35229951.760000005</v>
      </c>
      <c r="L195" s="31"/>
    </row>
    <row r="196" spans="1:12" ht="54" hidden="1" x14ac:dyDescent="0.35">
      <c r="A196" s="13" t="s">
        <v>214</v>
      </c>
      <c r="B196" s="14" t="s">
        <v>215</v>
      </c>
      <c r="C196" s="15">
        <f t="shared" ref="C196:J196" si="123">C197</f>
        <v>8804100</v>
      </c>
      <c r="D196" s="15">
        <f t="shared" si="123"/>
        <v>0</v>
      </c>
      <c r="E196" s="15">
        <f t="shared" si="123"/>
        <v>0</v>
      </c>
      <c r="F196" s="15">
        <f t="shared" si="123"/>
        <v>0</v>
      </c>
      <c r="G196" s="15">
        <f t="shared" si="123"/>
        <v>0</v>
      </c>
      <c r="H196" s="15">
        <f t="shared" si="123"/>
        <v>0</v>
      </c>
      <c r="I196" s="15">
        <f t="shared" si="123"/>
        <v>0</v>
      </c>
      <c r="J196" s="15">
        <f t="shared" si="123"/>
        <v>0</v>
      </c>
      <c r="K196" s="12">
        <f t="shared" si="107"/>
        <v>8804100</v>
      </c>
      <c r="L196" s="31"/>
    </row>
    <row r="197" spans="1:12" ht="54" hidden="1" x14ac:dyDescent="0.35">
      <c r="A197" s="13" t="s">
        <v>262</v>
      </c>
      <c r="B197" s="25" t="s">
        <v>263</v>
      </c>
      <c r="C197" s="15">
        <v>8804100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2">
        <f t="shared" si="107"/>
        <v>8804100</v>
      </c>
      <c r="L197" s="31"/>
    </row>
    <row r="198" spans="1:12" x14ac:dyDescent="0.35">
      <c r="A198" s="13" t="s">
        <v>139</v>
      </c>
      <c r="B198" s="14" t="s">
        <v>140</v>
      </c>
      <c r="C198" s="15">
        <f t="shared" ref="C198:J198" si="124">C199</f>
        <v>16355347.27</v>
      </c>
      <c r="D198" s="15">
        <f t="shared" si="124"/>
        <v>360554.1</v>
      </c>
      <c r="E198" s="15">
        <f t="shared" si="124"/>
        <v>9533295</v>
      </c>
      <c r="F198" s="15">
        <f t="shared" si="124"/>
        <v>2502838</v>
      </c>
      <c r="G198" s="15">
        <f t="shared" si="124"/>
        <v>5228488.3899999997</v>
      </c>
      <c r="H198" s="15">
        <f t="shared" si="124"/>
        <v>86500</v>
      </c>
      <c r="I198" s="15">
        <f t="shared" si="124"/>
        <v>-7166513</v>
      </c>
      <c r="J198" s="15">
        <f t="shared" si="124"/>
        <v>-474658</v>
      </c>
      <c r="K198" s="12">
        <f t="shared" si="107"/>
        <v>26425851.759999998</v>
      </c>
      <c r="L198" s="31"/>
    </row>
    <row r="199" spans="1:12" ht="36" x14ac:dyDescent="0.35">
      <c r="A199" s="13" t="s">
        <v>264</v>
      </c>
      <c r="B199" s="25" t="s">
        <v>265</v>
      </c>
      <c r="C199" s="15">
        <f>C200+C201</f>
        <v>16355347.27</v>
      </c>
      <c r="D199" s="15">
        <f>D200+D201+D202</f>
        <v>360554.1</v>
      </c>
      <c r="E199" s="15">
        <f>E200+E201+E202+E203+E204+E205</f>
        <v>9533295</v>
      </c>
      <c r="F199" s="15">
        <f>F200+F201+F202+F203+F204+F205</f>
        <v>2502838</v>
      </c>
      <c r="G199" s="15">
        <f>G200+G201+G202+G203+G204+G205</f>
        <v>5228488.3899999997</v>
      </c>
      <c r="H199" s="15">
        <f>H200+H201+H202+H203+H204+H205+H206+H207</f>
        <v>86500</v>
      </c>
      <c r="I199" s="15">
        <f>I200+I201+I202+I203+I204+I205+I206+I207+I208</f>
        <v>-7166513</v>
      </c>
      <c r="J199" s="15">
        <f>J200+J201+J202+J203+J204+J205+J206+J207+J208</f>
        <v>-474658</v>
      </c>
      <c r="K199" s="12">
        <f t="shared" si="107"/>
        <v>26425851.759999998</v>
      </c>
      <c r="L199" s="31"/>
    </row>
    <row r="200" spans="1:12" s="21" customFormat="1" ht="54" x14ac:dyDescent="0.35">
      <c r="A200" s="23"/>
      <c r="B200" s="18" t="s">
        <v>212</v>
      </c>
      <c r="C200" s="24">
        <v>7295286</v>
      </c>
      <c r="D200" s="24">
        <v>0</v>
      </c>
      <c r="E200" s="24">
        <v>0</v>
      </c>
      <c r="F200" s="24">
        <v>0</v>
      </c>
      <c r="G200" s="24">
        <v>182608</v>
      </c>
      <c r="H200" s="24">
        <v>0</v>
      </c>
      <c r="I200" s="24">
        <v>144000</v>
      </c>
      <c r="J200" s="24">
        <v>-474658</v>
      </c>
      <c r="K200" s="12">
        <f t="shared" si="107"/>
        <v>7147236</v>
      </c>
      <c r="L200" s="33"/>
    </row>
    <row r="201" spans="1:12" s="21" customFormat="1" ht="36" hidden="1" x14ac:dyDescent="0.35">
      <c r="A201" s="23"/>
      <c r="B201" s="18" t="s">
        <v>213</v>
      </c>
      <c r="C201" s="24">
        <v>9060061.2699999996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12">
        <f t="shared" si="107"/>
        <v>9060061.2699999996</v>
      </c>
      <c r="L201" s="33"/>
    </row>
    <row r="202" spans="1:12" s="21" customFormat="1" ht="36" hidden="1" x14ac:dyDescent="0.35">
      <c r="A202" s="23"/>
      <c r="B202" s="18" t="s">
        <v>319</v>
      </c>
      <c r="C202" s="24">
        <v>0</v>
      </c>
      <c r="D202" s="24">
        <v>360554.1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12">
        <f t="shared" si="107"/>
        <v>360554.1</v>
      </c>
      <c r="L202" s="33"/>
    </row>
    <row r="203" spans="1:12" s="21" customFormat="1" hidden="1" x14ac:dyDescent="0.35">
      <c r="A203" s="23"/>
      <c r="B203" s="34" t="s">
        <v>333</v>
      </c>
      <c r="C203" s="24">
        <v>0</v>
      </c>
      <c r="D203" s="24">
        <v>0</v>
      </c>
      <c r="E203" s="24">
        <v>4268882</v>
      </c>
      <c r="F203" s="24">
        <v>2502838</v>
      </c>
      <c r="G203" s="24">
        <v>0</v>
      </c>
      <c r="H203" s="24">
        <v>0</v>
      </c>
      <c r="I203" s="24">
        <v>0</v>
      </c>
      <c r="J203" s="24">
        <v>0</v>
      </c>
      <c r="K203" s="12">
        <f t="shared" si="107"/>
        <v>6771720</v>
      </c>
      <c r="L203" s="33"/>
    </row>
    <row r="204" spans="1:12" s="21" customFormat="1" ht="72" hidden="1" x14ac:dyDescent="0.35">
      <c r="A204" s="23"/>
      <c r="B204" s="34" t="s">
        <v>338</v>
      </c>
      <c r="C204" s="24">
        <v>0</v>
      </c>
      <c r="D204" s="24">
        <v>0</v>
      </c>
      <c r="E204" s="24">
        <v>5001192.3499999996</v>
      </c>
      <c r="F204" s="24">
        <v>0</v>
      </c>
      <c r="G204" s="24">
        <v>5309101.04</v>
      </c>
      <c r="H204" s="24">
        <v>0</v>
      </c>
      <c r="I204" s="24">
        <v>-7437915.3899999997</v>
      </c>
      <c r="J204" s="24">
        <v>0</v>
      </c>
      <c r="K204" s="12">
        <f t="shared" si="107"/>
        <v>2872378.0000000009</v>
      </c>
      <c r="L204" s="33"/>
    </row>
    <row r="205" spans="1:12" s="21" customFormat="1" ht="39.75" hidden="1" customHeight="1" x14ac:dyDescent="0.35">
      <c r="A205" s="23"/>
      <c r="B205" s="34" t="s">
        <v>339</v>
      </c>
      <c r="C205" s="24">
        <v>0</v>
      </c>
      <c r="D205" s="24">
        <v>0</v>
      </c>
      <c r="E205" s="24">
        <v>263220.65000000002</v>
      </c>
      <c r="F205" s="24">
        <v>0</v>
      </c>
      <c r="G205" s="24">
        <v>-263220.65000000002</v>
      </c>
      <c r="H205" s="24">
        <v>0</v>
      </c>
      <c r="I205" s="24">
        <v>0</v>
      </c>
      <c r="J205" s="24">
        <v>0</v>
      </c>
      <c r="K205" s="12">
        <f t="shared" si="107"/>
        <v>0</v>
      </c>
      <c r="L205" s="33"/>
    </row>
    <row r="206" spans="1:12" ht="36" hidden="1" x14ac:dyDescent="0.35">
      <c r="A206" s="35"/>
      <c r="B206" s="36" t="s">
        <v>349</v>
      </c>
      <c r="C206" s="35"/>
      <c r="D206" s="35"/>
      <c r="E206" s="35"/>
      <c r="F206" s="35"/>
      <c r="G206" s="35"/>
      <c r="H206" s="38">
        <v>34000</v>
      </c>
      <c r="I206" s="38">
        <v>0</v>
      </c>
      <c r="J206" s="38">
        <v>0</v>
      </c>
      <c r="K206" s="12">
        <f t="shared" si="107"/>
        <v>34000</v>
      </c>
    </row>
    <row r="207" spans="1:12" hidden="1" x14ac:dyDescent="0.35">
      <c r="A207" s="35"/>
      <c r="B207" s="36" t="s">
        <v>348</v>
      </c>
      <c r="C207" s="35"/>
      <c r="D207" s="35"/>
      <c r="E207" s="35"/>
      <c r="F207" s="35"/>
      <c r="G207" s="35"/>
      <c r="H207" s="37">
        <v>52500</v>
      </c>
      <c r="I207" s="37">
        <v>0</v>
      </c>
      <c r="J207" s="37">
        <v>0</v>
      </c>
      <c r="K207" s="12">
        <f t="shared" si="107"/>
        <v>52500</v>
      </c>
    </row>
    <row r="208" spans="1:12" ht="18" hidden="1" customHeight="1" x14ac:dyDescent="0.35">
      <c r="A208" s="35"/>
      <c r="B208" s="36" t="s">
        <v>356</v>
      </c>
      <c r="C208" s="35"/>
      <c r="D208" s="35"/>
      <c r="E208" s="35"/>
      <c r="F208" s="35"/>
      <c r="G208" s="35"/>
      <c r="H208" s="37">
        <v>0</v>
      </c>
      <c r="I208" s="37">
        <v>127402.39</v>
      </c>
      <c r="J208" s="37">
        <v>0</v>
      </c>
      <c r="K208" s="12">
        <f t="shared" ref="K208:K211" si="125">C208+D208+E208+F208+G208+H208+I208+J208</f>
        <v>127402.39</v>
      </c>
    </row>
    <row r="209" spans="1:11" s="2" customFormat="1" ht="18" hidden="1" customHeight="1" x14ac:dyDescent="0.35">
      <c r="A209" s="40" t="s">
        <v>359</v>
      </c>
      <c r="B209" s="41" t="s">
        <v>360</v>
      </c>
      <c r="C209" s="42"/>
      <c r="D209" s="42"/>
      <c r="E209" s="42"/>
      <c r="F209" s="42"/>
      <c r="G209" s="42"/>
      <c r="H209" s="42"/>
      <c r="I209" s="43">
        <f>I210</f>
        <v>500000</v>
      </c>
      <c r="J209" s="43">
        <f>J210</f>
        <v>0</v>
      </c>
      <c r="K209" s="11">
        <f t="shared" si="125"/>
        <v>500000</v>
      </c>
    </row>
    <row r="210" spans="1:11" hidden="1" x14ac:dyDescent="0.35">
      <c r="A210" s="35" t="s">
        <v>361</v>
      </c>
      <c r="B210" s="36" t="s">
        <v>362</v>
      </c>
      <c r="C210" s="39"/>
      <c r="D210" s="39"/>
      <c r="E210" s="39"/>
      <c r="F210" s="39"/>
      <c r="G210" s="39"/>
      <c r="H210" s="39"/>
      <c r="I210" s="37">
        <f>I211</f>
        <v>500000</v>
      </c>
      <c r="J210" s="37">
        <f>J211</f>
        <v>0</v>
      </c>
      <c r="K210" s="12">
        <f t="shared" si="125"/>
        <v>500000</v>
      </c>
    </row>
    <row r="211" spans="1:11" hidden="1" x14ac:dyDescent="0.35">
      <c r="A211" s="35" t="s">
        <v>363</v>
      </c>
      <c r="B211" s="36" t="s">
        <v>362</v>
      </c>
      <c r="C211" s="39"/>
      <c r="D211" s="39"/>
      <c r="E211" s="39"/>
      <c r="F211" s="39"/>
      <c r="G211" s="39"/>
      <c r="H211" s="39"/>
      <c r="I211" s="37">
        <v>500000</v>
      </c>
      <c r="J211" s="37">
        <v>0</v>
      </c>
      <c r="K211" s="12">
        <f t="shared" si="125"/>
        <v>500000</v>
      </c>
    </row>
  </sheetData>
  <mergeCells count="12">
    <mergeCell ref="K8:K10"/>
    <mergeCell ref="A6:K6"/>
    <mergeCell ref="C8:C10"/>
    <mergeCell ref="A8:A10"/>
    <mergeCell ref="B8:B10"/>
    <mergeCell ref="D8:D10"/>
    <mergeCell ref="E8:E10"/>
    <mergeCell ref="F8:F10"/>
    <mergeCell ref="G8:G10"/>
    <mergeCell ref="H8:H10"/>
    <mergeCell ref="I8:I10"/>
    <mergeCell ref="J8:J10"/>
  </mergeCells>
  <pageMargins left="0.78740157480314965" right="0.39370078740157483" top="0.59055118110236227" bottom="0.59055118110236227" header="0.39370078740157483" footer="0.3937007874015748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2022-10-20T04:23:43Z</cp:lastPrinted>
  <dcterms:created xsi:type="dcterms:W3CDTF">2019-10-23T04:40:53Z</dcterms:created>
  <dcterms:modified xsi:type="dcterms:W3CDTF">2022-11-25T04:55:21Z</dcterms:modified>
</cp:coreProperties>
</file>