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576" windowWidth="19440" windowHeight="11952"/>
  </bookViews>
  <sheets>
    <sheet name="2023-2024" sheetId="2" r:id="rId1"/>
  </sheets>
  <definedNames>
    <definedName name="_xlnm.Print_Titles" localSheetId="0">'2023-2024'!$8:$11</definedName>
  </definedNames>
  <calcPr calcId="145621"/>
</workbook>
</file>

<file path=xl/calcChain.xml><?xml version="1.0" encoding="utf-8"?>
<calcChain xmlns="http://schemas.openxmlformats.org/spreadsheetml/2006/main">
  <c r="J16" i="2" l="1"/>
  <c r="J17" i="2"/>
  <c r="J18" i="2"/>
  <c r="J19" i="2"/>
  <c r="J23" i="2"/>
  <c r="J25" i="2"/>
  <c r="J27" i="2"/>
  <c r="J29" i="2"/>
  <c r="J32" i="2"/>
  <c r="J34" i="2"/>
  <c r="J37" i="2"/>
  <c r="J39" i="2"/>
  <c r="J40" i="2"/>
  <c r="J43" i="2"/>
  <c r="J45" i="2"/>
  <c r="J48" i="2"/>
  <c r="J52" i="2"/>
  <c r="J54" i="2"/>
  <c r="J56" i="2"/>
  <c r="J58" i="2"/>
  <c r="J61" i="2"/>
  <c r="J64" i="2"/>
  <c r="J67" i="2"/>
  <c r="J70" i="2"/>
  <c r="J71" i="2"/>
  <c r="J75" i="2"/>
  <c r="J78" i="2"/>
  <c r="J82" i="2"/>
  <c r="J85" i="2"/>
  <c r="J87" i="2"/>
  <c r="J90" i="2"/>
  <c r="J94" i="2"/>
  <c r="J96" i="2"/>
  <c r="J98" i="2"/>
  <c r="J100" i="2"/>
  <c r="J102" i="2"/>
  <c r="J104" i="2"/>
  <c r="J106" i="2"/>
  <c r="J108" i="2"/>
  <c r="J110" i="2"/>
  <c r="J112" i="2"/>
  <c r="J115" i="2"/>
  <c r="J120" i="2"/>
  <c r="J124" i="2"/>
  <c r="J125" i="2"/>
  <c r="J128" i="2"/>
  <c r="J129" i="2"/>
  <c r="J132" i="2"/>
  <c r="J135" i="2"/>
  <c r="J136" i="2"/>
  <c r="J137" i="2"/>
  <c r="J138" i="2"/>
  <c r="J139" i="2"/>
  <c r="J140" i="2"/>
  <c r="J141" i="2"/>
  <c r="J142" i="2"/>
  <c r="I123" i="2"/>
  <c r="O125" i="2"/>
  <c r="O142" i="2" l="1"/>
  <c r="I134" i="2"/>
  <c r="I133" i="2" s="1"/>
  <c r="O141" i="2"/>
  <c r="I173" i="2"/>
  <c r="I172" i="2" s="1"/>
  <c r="I169" i="2" s="1"/>
  <c r="I170" i="2"/>
  <c r="I167" i="2"/>
  <c r="I166" i="2" s="1"/>
  <c r="I164" i="2"/>
  <c r="I162" i="2"/>
  <c r="I160" i="2"/>
  <c r="I158" i="2"/>
  <c r="I145" i="2"/>
  <c r="I144" i="2" s="1"/>
  <c r="I131" i="2"/>
  <c r="I130" i="2" s="1"/>
  <c r="I127" i="2"/>
  <c r="I126" i="2" s="1"/>
  <c r="I122" i="2"/>
  <c r="I119" i="2"/>
  <c r="I118" i="2" s="1"/>
  <c r="I114" i="2"/>
  <c r="I113" i="2" s="1"/>
  <c r="I111" i="2"/>
  <c r="I109" i="2"/>
  <c r="I107" i="2"/>
  <c r="I105" i="2"/>
  <c r="I103" i="2"/>
  <c r="I101" i="2"/>
  <c r="I99" i="2"/>
  <c r="I97" i="2"/>
  <c r="I95" i="2"/>
  <c r="I93" i="2"/>
  <c r="I89" i="2"/>
  <c r="I88" i="2" s="1"/>
  <c r="I86" i="2"/>
  <c r="I84" i="2"/>
  <c r="I81" i="2"/>
  <c r="I80" i="2" s="1"/>
  <c r="I77" i="2"/>
  <c r="I76" i="2" s="1"/>
  <c r="I74" i="2"/>
  <c r="I73" i="2" s="1"/>
  <c r="I69" i="2"/>
  <c r="I68" i="2" s="1"/>
  <c r="I66" i="2"/>
  <c r="I65" i="2" s="1"/>
  <c r="I63" i="2"/>
  <c r="I62" i="2" s="1"/>
  <c r="I60" i="2"/>
  <c r="I59" i="2" s="1"/>
  <c r="I57" i="2"/>
  <c r="I55" i="2"/>
  <c r="I53" i="2"/>
  <c r="I51" i="2"/>
  <c r="I47" i="2"/>
  <c r="I46" i="2" s="1"/>
  <c r="I44" i="2"/>
  <c r="I42" i="2"/>
  <c r="I41" i="2" s="1"/>
  <c r="I38" i="2"/>
  <c r="I36" i="2"/>
  <c r="I33" i="2"/>
  <c r="I31" i="2"/>
  <c r="I30" i="2" s="1"/>
  <c r="I28" i="2"/>
  <c r="I26" i="2"/>
  <c r="I24" i="2"/>
  <c r="I22" i="2"/>
  <c r="I15" i="2"/>
  <c r="I14" i="2" s="1"/>
  <c r="H173" i="2"/>
  <c r="H172" i="2" s="1"/>
  <c r="O177" i="2"/>
  <c r="J177" i="2"/>
  <c r="O16" i="2"/>
  <c r="O17" i="2"/>
  <c r="O18" i="2"/>
  <c r="O19" i="2"/>
  <c r="O23" i="2"/>
  <c r="O25" i="2"/>
  <c r="O27" i="2"/>
  <c r="O29" i="2"/>
  <c r="O32" i="2"/>
  <c r="O34" i="2"/>
  <c r="O37" i="2"/>
  <c r="O39" i="2"/>
  <c r="O40" i="2"/>
  <c r="O43" i="2"/>
  <c r="O45" i="2"/>
  <c r="O48" i="2"/>
  <c r="O52" i="2"/>
  <c r="O54" i="2"/>
  <c r="O56" i="2"/>
  <c r="O58" i="2"/>
  <c r="O61" i="2"/>
  <c r="O64" i="2"/>
  <c r="O67" i="2"/>
  <c r="O70" i="2"/>
  <c r="O71" i="2"/>
  <c r="O75" i="2"/>
  <c r="O78" i="2"/>
  <c r="O82" i="2"/>
  <c r="O85" i="2"/>
  <c r="O87" i="2"/>
  <c r="O90" i="2"/>
  <c r="O94" i="2"/>
  <c r="O96" i="2"/>
  <c r="O98" i="2"/>
  <c r="O100" i="2"/>
  <c r="O102" i="2"/>
  <c r="O104" i="2"/>
  <c r="O106" i="2"/>
  <c r="O108" i="2"/>
  <c r="O110" i="2"/>
  <c r="O112" i="2"/>
  <c r="O113" i="2"/>
  <c r="O114" i="2"/>
  <c r="O115" i="2"/>
  <c r="O120" i="2"/>
  <c r="O122" i="2"/>
  <c r="O123" i="2"/>
  <c r="O124" i="2"/>
  <c r="O128" i="2"/>
  <c r="O129" i="2"/>
  <c r="O132" i="2"/>
  <c r="O135" i="2"/>
  <c r="O136" i="2"/>
  <c r="O137" i="2"/>
  <c r="O138" i="2"/>
  <c r="O139" i="2"/>
  <c r="O140" i="2"/>
  <c r="O146" i="2"/>
  <c r="O147" i="2"/>
  <c r="O148" i="2"/>
  <c r="O149" i="2"/>
  <c r="O150" i="2"/>
  <c r="O151" i="2"/>
  <c r="O152" i="2"/>
  <c r="O153" i="2"/>
  <c r="O154" i="2"/>
  <c r="O155" i="2"/>
  <c r="O156" i="2"/>
  <c r="O157" i="2"/>
  <c r="O159" i="2"/>
  <c r="O161" i="2"/>
  <c r="O163" i="2"/>
  <c r="O165" i="2"/>
  <c r="O168" i="2"/>
  <c r="O171" i="2"/>
  <c r="O174" i="2"/>
  <c r="O175" i="2"/>
  <c r="O176" i="2"/>
  <c r="N173" i="2"/>
  <c r="N172" i="2" s="1"/>
  <c r="N170" i="2"/>
  <c r="N167" i="2"/>
  <c r="N166" i="2" s="1"/>
  <c r="N164" i="2"/>
  <c r="N162" i="2"/>
  <c r="N160" i="2"/>
  <c r="N158" i="2"/>
  <c r="N145" i="2"/>
  <c r="N144" i="2" s="1"/>
  <c r="N134" i="2"/>
  <c r="N133" i="2" s="1"/>
  <c r="N131" i="2"/>
  <c r="N130" i="2" s="1"/>
  <c r="N127" i="2"/>
  <c r="N126" i="2" s="1"/>
  <c r="N119" i="2"/>
  <c r="N118" i="2" s="1"/>
  <c r="N111" i="2"/>
  <c r="N109" i="2"/>
  <c r="N107" i="2"/>
  <c r="N105" i="2"/>
  <c r="N103" i="2"/>
  <c r="N101" i="2"/>
  <c r="N99" i="2"/>
  <c r="N97" i="2"/>
  <c r="N95" i="2"/>
  <c r="N93" i="2"/>
  <c r="N89" i="2"/>
  <c r="N88" i="2" s="1"/>
  <c r="N86" i="2"/>
  <c r="N83" i="2" s="1"/>
  <c r="N84" i="2"/>
  <c r="N81" i="2"/>
  <c r="N80" i="2" s="1"/>
  <c r="N77" i="2"/>
  <c r="N76" i="2" s="1"/>
  <c r="N74" i="2"/>
  <c r="N73" i="2" s="1"/>
  <c r="N69" i="2"/>
  <c r="N68" i="2" s="1"/>
  <c r="N66" i="2"/>
  <c r="N65" i="2" s="1"/>
  <c r="N63" i="2"/>
  <c r="N62" i="2" s="1"/>
  <c r="N60" i="2"/>
  <c r="N59" i="2" s="1"/>
  <c r="N57" i="2"/>
  <c r="N55" i="2"/>
  <c r="N53" i="2"/>
  <c r="N51" i="2"/>
  <c r="N47" i="2"/>
  <c r="N46" i="2" s="1"/>
  <c r="N44" i="2"/>
  <c r="N42" i="2"/>
  <c r="N38" i="2"/>
  <c r="N36" i="2"/>
  <c r="N33" i="2"/>
  <c r="N31" i="2"/>
  <c r="N28" i="2"/>
  <c r="N26" i="2"/>
  <c r="N24" i="2"/>
  <c r="N22" i="2"/>
  <c r="N15" i="2"/>
  <c r="N14" i="2" s="1"/>
  <c r="J146" i="2"/>
  <c r="J147" i="2"/>
  <c r="J148" i="2"/>
  <c r="J149" i="2"/>
  <c r="J150" i="2"/>
  <c r="J151" i="2"/>
  <c r="J152" i="2"/>
  <c r="J153" i="2"/>
  <c r="J154" i="2"/>
  <c r="J155" i="2"/>
  <c r="J156" i="2"/>
  <c r="J157" i="2"/>
  <c r="J159" i="2"/>
  <c r="J161" i="2"/>
  <c r="J163" i="2"/>
  <c r="J165" i="2"/>
  <c r="J168" i="2"/>
  <c r="J171" i="2"/>
  <c r="J174" i="2"/>
  <c r="J175" i="2"/>
  <c r="J176" i="2"/>
  <c r="H170" i="2"/>
  <c r="H167" i="2"/>
  <c r="H166" i="2" s="1"/>
  <c r="H164" i="2"/>
  <c r="H162" i="2"/>
  <c r="H160" i="2"/>
  <c r="H158" i="2"/>
  <c r="H145" i="2"/>
  <c r="H144" i="2" s="1"/>
  <c r="H134" i="2"/>
  <c r="H133" i="2" s="1"/>
  <c r="H131" i="2"/>
  <c r="H130" i="2" s="1"/>
  <c r="H127" i="2"/>
  <c r="H126" i="2" s="1"/>
  <c r="H123" i="2"/>
  <c r="H122" i="2" s="1"/>
  <c r="H119" i="2"/>
  <c r="H118" i="2" s="1"/>
  <c r="H114" i="2"/>
  <c r="H113" i="2" s="1"/>
  <c r="H111" i="2"/>
  <c r="H109" i="2"/>
  <c r="H107" i="2"/>
  <c r="H105" i="2"/>
  <c r="H103" i="2"/>
  <c r="H101" i="2"/>
  <c r="H99" i="2"/>
  <c r="H97" i="2"/>
  <c r="H95" i="2"/>
  <c r="H93" i="2"/>
  <c r="H89" i="2"/>
  <c r="H88" i="2" s="1"/>
  <c r="H86" i="2"/>
  <c r="H83" i="2" s="1"/>
  <c r="H84" i="2"/>
  <c r="H81" i="2"/>
  <c r="H80" i="2" s="1"/>
  <c r="H77" i="2"/>
  <c r="H76" i="2" s="1"/>
  <c r="H74" i="2"/>
  <c r="H73" i="2" s="1"/>
  <c r="H69" i="2"/>
  <c r="H68" i="2" s="1"/>
  <c r="H66" i="2"/>
  <c r="H65" i="2" s="1"/>
  <c r="H63" i="2"/>
  <c r="H62" i="2" s="1"/>
  <c r="H60" i="2"/>
  <c r="H59" i="2" s="1"/>
  <c r="H57" i="2"/>
  <c r="H55" i="2"/>
  <c r="H53" i="2"/>
  <c r="H51" i="2"/>
  <c r="H47" i="2"/>
  <c r="H46" i="2" s="1"/>
  <c r="H44" i="2"/>
  <c r="H42" i="2"/>
  <c r="H38" i="2"/>
  <c r="H36" i="2"/>
  <c r="H33" i="2"/>
  <c r="H31" i="2"/>
  <c r="H28" i="2"/>
  <c r="H26" i="2"/>
  <c r="H24" i="2"/>
  <c r="H22" i="2"/>
  <c r="H15" i="2"/>
  <c r="H14" i="2" s="1"/>
  <c r="I83" i="2" l="1"/>
  <c r="I121" i="2"/>
  <c r="I92" i="2"/>
  <c r="I91" i="2" s="1"/>
  <c r="N92" i="2"/>
  <c r="N91" i="2" s="1"/>
  <c r="I21" i="2"/>
  <c r="I20" i="2" s="1"/>
  <c r="I50" i="2"/>
  <c r="I49" i="2" s="1"/>
  <c r="I79" i="2"/>
  <c r="I143" i="2"/>
  <c r="I35" i="2"/>
  <c r="I13" i="2" s="1"/>
  <c r="I72" i="2"/>
  <c r="H30" i="2"/>
  <c r="H50" i="2"/>
  <c r="H49" i="2" s="1"/>
  <c r="N21" i="2"/>
  <c r="N20" i="2" s="1"/>
  <c r="H143" i="2"/>
  <c r="N121" i="2"/>
  <c r="N41" i="2"/>
  <c r="N35" i="2" s="1"/>
  <c r="N50" i="2"/>
  <c r="N49" i="2" s="1"/>
  <c r="H21" i="2"/>
  <c r="H20" i="2" s="1"/>
  <c r="H72" i="2"/>
  <c r="H92" i="2"/>
  <c r="H91" i="2" s="1"/>
  <c r="H41" i="2"/>
  <c r="H35" i="2" s="1"/>
  <c r="N30" i="2"/>
  <c r="H79" i="2"/>
  <c r="N79" i="2"/>
  <c r="H121" i="2"/>
  <c r="N72" i="2"/>
  <c r="N169" i="2"/>
  <c r="N143" i="2"/>
  <c r="H169" i="2"/>
  <c r="I117" i="2" l="1"/>
  <c r="I116" i="2" s="1"/>
  <c r="H13" i="2"/>
  <c r="I12" i="2"/>
  <c r="N13" i="2"/>
  <c r="H117" i="2"/>
  <c r="H116" i="2" s="1"/>
  <c r="N117" i="2"/>
  <c r="N116" i="2" l="1"/>
  <c r="H12" i="2"/>
  <c r="N12" i="2" l="1"/>
  <c r="M173" i="2" l="1"/>
  <c r="M172" i="2" s="1"/>
  <c r="G173" i="2"/>
  <c r="M170" i="2"/>
  <c r="M167" i="2"/>
  <c r="M166" i="2" s="1"/>
  <c r="M164" i="2"/>
  <c r="M162" i="2"/>
  <c r="M160" i="2"/>
  <c r="M158" i="2"/>
  <c r="M145" i="2"/>
  <c r="M144" i="2" s="1"/>
  <c r="M134" i="2"/>
  <c r="M133" i="2" s="1"/>
  <c r="M131" i="2"/>
  <c r="M130" i="2" s="1"/>
  <c r="M127" i="2"/>
  <c r="M126" i="2" s="1"/>
  <c r="M119" i="2"/>
  <c r="M118" i="2" s="1"/>
  <c r="M111" i="2"/>
  <c r="M109" i="2"/>
  <c r="M107" i="2"/>
  <c r="M105" i="2"/>
  <c r="M103" i="2"/>
  <c r="M101" i="2"/>
  <c r="M99" i="2"/>
  <c r="M97" i="2"/>
  <c r="M95" i="2"/>
  <c r="M93" i="2"/>
  <c r="M89" i="2"/>
  <c r="M88" i="2" s="1"/>
  <c r="M86" i="2"/>
  <c r="M84" i="2"/>
  <c r="M81" i="2"/>
  <c r="M80" i="2" s="1"/>
  <c r="M77" i="2"/>
  <c r="M76" i="2" s="1"/>
  <c r="M74" i="2"/>
  <c r="M73" i="2" s="1"/>
  <c r="M69" i="2"/>
  <c r="M68" i="2" s="1"/>
  <c r="M66" i="2"/>
  <c r="M65" i="2" s="1"/>
  <c r="M63" i="2"/>
  <c r="M62" i="2" s="1"/>
  <c r="M60" i="2"/>
  <c r="M59" i="2" s="1"/>
  <c r="M57" i="2"/>
  <c r="M55" i="2"/>
  <c r="M53" i="2"/>
  <c r="M51" i="2"/>
  <c r="M47" i="2"/>
  <c r="M46" i="2" s="1"/>
  <c r="M44" i="2"/>
  <c r="M42" i="2"/>
  <c r="M38" i="2"/>
  <c r="M36" i="2"/>
  <c r="M33" i="2"/>
  <c r="M31" i="2"/>
  <c r="M28" i="2"/>
  <c r="M26" i="2"/>
  <c r="M24" i="2"/>
  <c r="M22" i="2"/>
  <c r="M15" i="2"/>
  <c r="M14" i="2" s="1"/>
  <c r="G170" i="2"/>
  <c r="G167" i="2"/>
  <c r="G166" i="2" s="1"/>
  <c r="G164" i="2"/>
  <c r="G162" i="2"/>
  <c r="G160" i="2"/>
  <c r="G158" i="2"/>
  <c r="G145" i="2"/>
  <c r="G144" i="2" s="1"/>
  <c r="G134" i="2"/>
  <c r="G133" i="2" s="1"/>
  <c r="G131" i="2"/>
  <c r="G130" i="2" s="1"/>
  <c r="G127" i="2"/>
  <c r="G126" i="2" s="1"/>
  <c r="G123" i="2"/>
  <c r="G122" i="2" s="1"/>
  <c r="G119" i="2"/>
  <c r="G118" i="2" s="1"/>
  <c r="G114" i="2"/>
  <c r="G113" i="2" s="1"/>
  <c r="G111" i="2"/>
  <c r="G109" i="2"/>
  <c r="G107" i="2"/>
  <c r="G105" i="2"/>
  <c r="G103" i="2"/>
  <c r="G101" i="2"/>
  <c r="G99" i="2"/>
  <c r="G97" i="2"/>
  <c r="G95" i="2"/>
  <c r="G93" i="2"/>
  <c r="G89" i="2"/>
  <c r="G88" i="2" s="1"/>
  <c r="G86" i="2"/>
  <c r="G84" i="2"/>
  <c r="G81" i="2"/>
  <c r="G80" i="2" s="1"/>
  <c r="G77" i="2"/>
  <c r="G76" i="2" s="1"/>
  <c r="G74" i="2"/>
  <c r="G73" i="2" s="1"/>
  <c r="G69" i="2"/>
  <c r="G68" i="2" s="1"/>
  <c r="G66" i="2"/>
  <c r="G65" i="2" s="1"/>
  <c r="G63" i="2"/>
  <c r="G62" i="2" s="1"/>
  <c r="G60" i="2"/>
  <c r="G59" i="2" s="1"/>
  <c r="G57" i="2"/>
  <c r="G55" i="2"/>
  <c r="G53" i="2"/>
  <c r="G51" i="2"/>
  <c r="G47" i="2"/>
  <c r="G46" i="2" s="1"/>
  <c r="G44" i="2"/>
  <c r="G42" i="2"/>
  <c r="G38" i="2"/>
  <c r="G36" i="2"/>
  <c r="G33" i="2"/>
  <c r="G31" i="2"/>
  <c r="G28" i="2"/>
  <c r="G26" i="2"/>
  <c r="G24" i="2"/>
  <c r="G22" i="2"/>
  <c r="G15" i="2"/>
  <c r="G14" i="2" s="1"/>
  <c r="G30" i="2" l="1"/>
  <c r="M30" i="2"/>
  <c r="G21" i="2"/>
  <c r="G20" i="2" s="1"/>
  <c r="G92" i="2"/>
  <c r="G91" i="2" s="1"/>
  <c r="M50" i="2"/>
  <c r="G143" i="2"/>
  <c r="M143" i="2"/>
  <c r="G172" i="2"/>
  <c r="G169" i="2" s="1"/>
  <c r="G72" i="2"/>
  <c r="G41" i="2"/>
  <c r="G35" i="2" s="1"/>
  <c r="G50" i="2"/>
  <c r="G49" i="2" s="1"/>
  <c r="M41" i="2"/>
  <c r="M35" i="2" s="1"/>
  <c r="M72" i="2"/>
  <c r="M83" i="2"/>
  <c r="M79" i="2" s="1"/>
  <c r="M92" i="2"/>
  <c r="M91" i="2" s="1"/>
  <c r="G83" i="2"/>
  <c r="G79" i="2" s="1"/>
  <c r="M21" i="2"/>
  <c r="M20" i="2" s="1"/>
  <c r="M169" i="2"/>
  <c r="M121" i="2"/>
  <c r="M49" i="2"/>
  <c r="G121" i="2"/>
  <c r="G13" i="2" l="1"/>
  <c r="M13" i="2"/>
  <c r="G117" i="2"/>
  <c r="G116" i="2" s="1"/>
  <c r="M117" i="2"/>
  <c r="M116" i="2" s="1"/>
  <c r="M12" i="2" l="1"/>
  <c r="G12" i="2"/>
  <c r="F134" i="2" l="1"/>
  <c r="F114" i="2" l="1"/>
  <c r="J114" i="2" s="1"/>
  <c r="F173" i="2"/>
  <c r="F172" i="2" s="1"/>
  <c r="F170" i="2"/>
  <c r="F167" i="2"/>
  <c r="F166" i="2" s="1"/>
  <c r="F164" i="2"/>
  <c r="F162" i="2"/>
  <c r="F160" i="2"/>
  <c r="F158" i="2"/>
  <c r="F145" i="2"/>
  <c r="F144" i="2" s="1"/>
  <c r="F133" i="2"/>
  <c r="F131" i="2"/>
  <c r="F130" i="2" s="1"/>
  <c r="F127" i="2"/>
  <c r="F126" i="2" s="1"/>
  <c r="F123" i="2"/>
  <c r="F122" i="2" s="1"/>
  <c r="F119" i="2"/>
  <c r="F118" i="2" s="1"/>
  <c r="F111" i="2"/>
  <c r="F109" i="2"/>
  <c r="F107" i="2"/>
  <c r="F105" i="2"/>
  <c r="F103" i="2"/>
  <c r="F101" i="2"/>
  <c r="F99" i="2"/>
  <c r="F97" i="2"/>
  <c r="F95" i="2"/>
  <c r="F93" i="2"/>
  <c r="F89" i="2"/>
  <c r="F88" i="2" s="1"/>
  <c r="F86" i="2"/>
  <c r="F84" i="2"/>
  <c r="F81" i="2"/>
  <c r="F80" i="2" s="1"/>
  <c r="F77" i="2"/>
  <c r="F76" i="2" s="1"/>
  <c r="F74" i="2"/>
  <c r="F73" i="2" s="1"/>
  <c r="F69" i="2"/>
  <c r="F68" i="2" s="1"/>
  <c r="F66" i="2"/>
  <c r="F65" i="2" s="1"/>
  <c r="F63" i="2"/>
  <c r="F62" i="2" s="1"/>
  <c r="F60" i="2"/>
  <c r="F59" i="2" s="1"/>
  <c r="F57" i="2"/>
  <c r="F55" i="2"/>
  <c r="F53" i="2"/>
  <c r="F51" i="2"/>
  <c r="F47" i="2"/>
  <c r="F46" i="2" s="1"/>
  <c r="F44" i="2"/>
  <c r="F42" i="2"/>
  <c r="F38" i="2"/>
  <c r="F36" i="2"/>
  <c r="F33" i="2"/>
  <c r="F31" i="2"/>
  <c r="F28" i="2"/>
  <c r="F26" i="2"/>
  <c r="F24" i="2"/>
  <c r="F22" i="2"/>
  <c r="F15" i="2"/>
  <c r="F14" i="2" s="1"/>
  <c r="F113" i="2" l="1"/>
  <c r="J113" i="2" s="1"/>
  <c r="F83" i="2"/>
  <c r="F79" i="2" s="1"/>
  <c r="F30" i="2"/>
  <c r="F41" i="2"/>
  <c r="F35" i="2" s="1"/>
  <c r="F72" i="2"/>
  <c r="F121" i="2"/>
  <c r="F21" i="2"/>
  <c r="F20" i="2" s="1"/>
  <c r="F92" i="2"/>
  <c r="F91" i="2" s="1"/>
  <c r="F50" i="2"/>
  <c r="F49" i="2" s="1"/>
  <c r="F143" i="2"/>
  <c r="F169" i="2"/>
  <c r="F13" i="2" l="1"/>
  <c r="F117" i="2"/>
  <c r="F116" i="2" s="1"/>
  <c r="F12" i="2" l="1"/>
  <c r="E123" i="2"/>
  <c r="J123" i="2" s="1"/>
  <c r="E173" i="2"/>
  <c r="L173" i="2"/>
  <c r="L170" i="2"/>
  <c r="L167" i="2"/>
  <c r="L166" i="2" s="1"/>
  <c r="L164" i="2"/>
  <c r="L162" i="2"/>
  <c r="L160" i="2"/>
  <c r="L158" i="2"/>
  <c r="L145" i="2"/>
  <c r="L144" i="2" s="1"/>
  <c r="L134" i="2"/>
  <c r="L133" i="2" s="1"/>
  <c r="L131" i="2"/>
  <c r="L130" i="2" s="1"/>
  <c r="L127" i="2"/>
  <c r="L126" i="2" s="1"/>
  <c r="L119" i="2"/>
  <c r="L118" i="2" s="1"/>
  <c r="L111" i="2"/>
  <c r="L109" i="2"/>
  <c r="L107" i="2"/>
  <c r="L105" i="2"/>
  <c r="L103" i="2"/>
  <c r="L101" i="2"/>
  <c r="L99" i="2"/>
  <c r="L97" i="2"/>
  <c r="L95" i="2"/>
  <c r="L93" i="2"/>
  <c r="L89" i="2"/>
  <c r="L88" i="2" s="1"/>
  <c r="L86" i="2"/>
  <c r="L84" i="2"/>
  <c r="L81" i="2"/>
  <c r="L80" i="2" s="1"/>
  <c r="L77" i="2"/>
  <c r="L76" i="2" s="1"/>
  <c r="L74" i="2"/>
  <c r="L73" i="2" s="1"/>
  <c r="L69" i="2"/>
  <c r="L68" i="2" s="1"/>
  <c r="L66" i="2"/>
  <c r="L65" i="2" s="1"/>
  <c r="L63" i="2"/>
  <c r="L62" i="2" s="1"/>
  <c r="L60" i="2"/>
  <c r="L59" i="2" s="1"/>
  <c r="L57" i="2"/>
  <c r="L55" i="2"/>
  <c r="L53" i="2"/>
  <c r="L51" i="2"/>
  <c r="L47" i="2"/>
  <c r="L46" i="2" s="1"/>
  <c r="L44" i="2"/>
  <c r="L42" i="2"/>
  <c r="L38" i="2"/>
  <c r="L36" i="2"/>
  <c r="L33" i="2"/>
  <c r="L31" i="2"/>
  <c r="L28" i="2"/>
  <c r="L26" i="2"/>
  <c r="L24" i="2"/>
  <c r="L22" i="2"/>
  <c r="L15" i="2"/>
  <c r="L14" i="2" s="1"/>
  <c r="E170" i="2"/>
  <c r="E167" i="2"/>
  <c r="E166" i="2" s="1"/>
  <c r="E164" i="2"/>
  <c r="E162" i="2"/>
  <c r="E160" i="2"/>
  <c r="E158" i="2"/>
  <c r="E145" i="2"/>
  <c r="E144" i="2" s="1"/>
  <c r="E134" i="2"/>
  <c r="E133" i="2" s="1"/>
  <c r="E131" i="2"/>
  <c r="E130" i="2" s="1"/>
  <c r="E127" i="2"/>
  <c r="E126" i="2" s="1"/>
  <c r="E119" i="2"/>
  <c r="E118" i="2" s="1"/>
  <c r="E111" i="2"/>
  <c r="E109" i="2"/>
  <c r="E107" i="2"/>
  <c r="E105" i="2"/>
  <c r="E103" i="2"/>
  <c r="E101" i="2"/>
  <c r="E99" i="2"/>
  <c r="E97" i="2"/>
  <c r="E95" i="2"/>
  <c r="E93" i="2"/>
  <c r="E89" i="2"/>
  <c r="E88" i="2" s="1"/>
  <c r="E86" i="2"/>
  <c r="E84" i="2"/>
  <c r="E81" i="2"/>
  <c r="E80" i="2" s="1"/>
  <c r="E77" i="2"/>
  <c r="E76" i="2" s="1"/>
  <c r="E74" i="2"/>
  <c r="E73" i="2" s="1"/>
  <c r="E69" i="2"/>
  <c r="E68" i="2" s="1"/>
  <c r="E66" i="2"/>
  <c r="E65" i="2" s="1"/>
  <c r="E63" i="2"/>
  <c r="E62" i="2" s="1"/>
  <c r="E60" i="2"/>
  <c r="E59" i="2" s="1"/>
  <c r="E57" i="2"/>
  <c r="E55" i="2"/>
  <c r="E53" i="2"/>
  <c r="E51" i="2"/>
  <c r="E47" i="2"/>
  <c r="E46" i="2" s="1"/>
  <c r="E44" i="2"/>
  <c r="E42" i="2"/>
  <c r="E38" i="2"/>
  <c r="E36" i="2"/>
  <c r="E33" i="2"/>
  <c r="E31" i="2"/>
  <c r="E28" i="2"/>
  <c r="E26" i="2"/>
  <c r="E24" i="2"/>
  <c r="E22" i="2"/>
  <c r="E15" i="2"/>
  <c r="E14" i="2" s="1"/>
  <c r="E172" i="2" l="1"/>
  <c r="L172" i="2"/>
  <c r="E122" i="2"/>
  <c r="J122" i="2" s="1"/>
  <c r="L30" i="2"/>
  <c r="E169" i="2"/>
  <c r="L83" i="2"/>
  <c r="L79" i="2" s="1"/>
  <c r="L143" i="2"/>
  <c r="L41" i="2"/>
  <c r="L35" i="2" s="1"/>
  <c r="L121" i="2"/>
  <c r="L92" i="2"/>
  <c r="L91" i="2" s="1"/>
  <c r="L21" i="2"/>
  <c r="L20" i="2" s="1"/>
  <c r="L50" i="2"/>
  <c r="L49" i="2" s="1"/>
  <c r="L72" i="2"/>
  <c r="E92" i="2"/>
  <c r="E91" i="2" s="1"/>
  <c r="E41" i="2"/>
  <c r="E35" i="2" s="1"/>
  <c r="E21" i="2"/>
  <c r="E20" i="2" s="1"/>
  <c r="E30" i="2"/>
  <c r="E50" i="2"/>
  <c r="E49" i="2" s="1"/>
  <c r="E83" i="2"/>
  <c r="E79" i="2" s="1"/>
  <c r="E143" i="2"/>
  <c r="E72" i="2"/>
  <c r="L169" i="2" l="1"/>
  <c r="L117" i="2" s="1"/>
  <c r="L116" i="2" s="1"/>
  <c r="E121" i="2"/>
  <c r="E117" i="2" s="1"/>
  <c r="E116" i="2" s="1"/>
  <c r="L13" i="2"/>
  <c r="E13" i="2"/>
  <c r="E12" i="2" l="1"/>
  <c r="L12" i="2"/>
  <c r="D134" i="2" l="1"/>
  <c r="D158" i="2" l="1"/>
  <c r="D173" i="2"/>
  <c r="D172" i="2" s="1"/>
  <c r="D170" i="2"/>
  <c r="D167" i="2"/>
  <c r="D166" i="2" s="1"/>
  <c r="D164" i="2"/>
  <c r="D162" i="2"/>
  <c r="D160" i="2"/>
  <c r="D145" i="2"/>
  <c r="D144" i="2" s="1"/>
  <c r="D133" i="2"/>
  <c r="D131" i="2"/>
  <c r="D130" i="2" s="1"/>
  <c r="D127" i="2"/>
  <c r="D126" i="2" s="1"/>
  <c r="D119" i="2"/>
  <c r="D118" i="2" s="1"/>
  <c r="D111" i="2"/>
  <c r="D109" i="2"/>
  <c r="D107" i="2"/>
  <c r="D105" i="2"/>
  <c r="D103" i="2"/>
  <c r="D101" i="2"/>
  <c r="D99" i="2"/>
  <c r="D97" i="2"/>
  <c r="D95" i="2"/>
  <c r="D93" i="2"/>
  <c r="D89" i="2"/>
  <c r="D88" i="2" s="1"/>
  <c r="D86" i="2"/>
  <c r="D84" i="2"/>
  <c r="D81" i="2"/>
  <c r="D80" i="2" s="1"/>
  <c r="D77" i="2"/>
  <c r="D76" i="2" s="1"/>
  <c r="D74" i="2"/>
  <c r="D73" i="2" s="1"/>
  <c r="D69" i="2"/>
  <c r="D68" i="2" s="1"/>
  <c r="D66" i="2"/>
  <c r="D65" i="2" s="1"/>
  <c r="D63" i="2"/>
  <c r="D62" i="2" s="1"/>
  <c r="D60" i="2"/>
  <c r="D59" i="2" s="1"/>
  <c r="D57" i="2"/>
  <c r="D55" i="2"/>
  <c r="D53" i="2"/>
  <c r="D51" i="2"/>
  <c r="D47" i="2"/>
  <c r="D46" i="2" s="1"/>
  <c r="D44" i="2"/>
  <c r="D42" i="2"/>
  <c r="D38" i="2"/>
  <c r="D36" i="2"/>
  <c r="D33" i="2"/>
  <c r="D31" i="2"/>
  <c r="D28" i="2"/>
  <c r="D26" i="2"/>
  <c r="D24" i="2"/>
  <c r="D22" i="2"/>
  <c r="D15" i="2"/>
  <c r="D14" i="2" s="1"/>
  <c r="D169" i="2" l="1"/>
  <c r="D41" i="2"/>
  <c r="D35" i="2" s="1"/>
  <c r="D72" i="2"/>
  <c r="D83" i="2"/>
  <c r="D79" i="2" s="1"/>
  <c r="D50" i="2"/>
  <c r="D49" i="2" s="1"/>
  <c r="D92" i="2"/>
  <c r="D91" i="2" s="1"/>
  <c r="D143" i="2"/>
  <c r="D121" i="2"/>
  <c r="D30" i="2"/>
  <c r="D21" i="2"/>
  <c r="D20" i="2" s="1"/>
  <c r="D117" i="2" l="1"/>
  <c r="D116" i="2" s="1"/>
  <c r="D13" i="2"/>
  <c r="D12" i="2" l="1"/>
  <c r="K101" i="2" l="1"/>
  <c r="O101" i="2" s="1"/>
  <c r="C101" i="2"/>
  <c r="J101" i="2" s="1"/>
  <c r="K97" i="2"/>
  <c r="O97" i="2" s="1"/>
  <c r="C97" i="2"/>
  <c r="J97" i="2" s="1"/>
  <c r="K173" i="2" l="1"/>
  <c r="O173" i="2" s="1"/>
  <c r="C173" i="2"/>
  <c r="J173" i="2" s="1"/>
  <c r="K134" i="2"/>
  <c r="O134" i="2" s="1"/>
  <c r="C134" i="2"/>
  <c r="J134" i="2" s="1"/>
  <c r="K170" i="2"/>
  <c r="O170" i="2" s="1"/>
  <c r="K167" i="2"/>
  <c r="O167" i="2" s="1"/>
  <c r="K164" i="2"/>
  <c r="O164" i="2" s="1"/>
  <c r="K162" i="2"/>
  <c r="O162" i="2" s="1"/>
  <c r="K160" i="2"/>
  <c r="O160" i="2" s="1"/>
  <c r="K158" i="2"/>
  <c r="O158" i="2" s="1"/>
  <c r="K145" i="2"/>
  <c r="O145" i="2" s="1"/>
  <c r="K131" i="2"/>
  <c r="O131" i="2" s="1"/>
  <c r="K127" i="2"/>
  <c r="O127" i="2" s="1"/>
  <c r="K119" i="2"/>
  <c r="O119" i="2" s="1"/>
  <c r="K111" i="2"/>
  <c r="O111" i="2" s="1"/>
  <c r="K109" i="2"/>
  <c r="O109" i="2" s="1"/>
  <c r="K107" i="2"/>
  <c r="O107" i="2" s="1"/>
  <c r="K105" i="2"/>
  <c r="O105" i="2" s="1"/>
  <c r="K103" i="2"/>
  <c r="O103" i="2" s="1"/>
  <c r="K99" i="2"/>
  <c r="O99" i="2" s="1"/>
  <c r="K95" i="2"/>
  <c r="O95" i="2" s="1"/>
  <c r="K93" i="2"/>
  <c r="O93" i="2" s="1"/>
  <c r="K89" i="2"/>
  <c r="O89" i="2" s="1"/>
  <c r="K86" i="2"/>
  <c r="O86" i="2" s="1"/>
  <c r="K84" i="2"/>
  <c r="O84" i="2" s="1"/>
  <c r="K81" i="2"/>
  <c r="O81" i="2" s="1"/>
  <c r="K77" i="2"/>
  <c r="O77" i="2" s="1"/>
  <c r="K74" i="2"/>
  <c r="O74" i="2" s="1"/>
  <c r="K69" i="2"/>
  <c r="O69" i="2" s="1"/>
  <c r="K66" i="2"/>
  <c r="O66" i="2" s="1"/>
  <c r="K63" i="2"/>
  <c r="O63" i="2" s="1"/>
  <c r="K60" i="2"/>
  <c r="O60" i="2" s="1"/>
  <c r="K57" i="2"/>
  <c r="O57" i="2" s="1"/>
  <c r="K55" i="2"/>
  <c r="O55" i="2" s="1"/>
  <c r="K53" i="2"/>
  <c r="O53" i="2" s="1"/>
  <c r="K51" i="2"/>
  <c r="O51" i="2" s="1"/>
  <c r="K47" i="2"/>
  <c r="O47" i="2" s="1"/>
  <c r="K44" i="2"/>
  <c r="O44" i="2" s="1"/>
  <c r="K42" i="2"/>
  <c r="O42" i="2" s="1"/>
  <c r="K38" i="2"/>
  <c r="O38" i="2" s="1"/>
  <c r="K36" i="2"/>
  <c r="O36" i="2" s="1"/>
  <c r="K33" i="2"/>
  <c r="O33" i="2" s="1"/>
  <c r="K31" i="2"/>
  <c r="O31" i="2" s="1"/>
  <c r="K28" i="2"/>
  <c r="O28" i="2" s="1"/>
  <c r="K26" i="2"/>
  <c r="O26" i="2" s="1"/>
  <c r="K24" i="2"/>
  <c r="O24" i="2" s="1"/>
  <c r="K22" i="2"/>
  <c r="O22" i="2" s="1"/>
  <c r="K15" i="2"/>
  <c r="O15" i="2" s="1"/>
  <c r="C170" i="2"/>
  <c r="J170" i="2" s="1"/>
  <c r="C167" i="2"/>
  <c r="J167" i="2" s="1"/>
  <c r="C164" i="2"/>
  <c r="J164" i="2" s="1"/>
  <c r="C162" i="2"/>
  <c r="J162" i="2" s="1"/>
  <c r="C160" i="2"/>
  <c r="J160" i="2" s="1"/>
  <c r="C158" i="2"/>
  <c r="J158" i="2" s="1"/>
  <c r="C145" i="2"/>
  <c r="J145" i="2" s="1"/>
  <c r="C131" i="2"/>
  <c r="J131" i="2" s="1"/>
  <c r="C127" i="2"/>
  <c r="J127" i="2" s="1"/>
  <c r="C119" i="2"/>
  <c r="J119" i="2" s="1"/>
  <c r="C111" i="2"/>
  <c r="J111" i="2" s="1"/>
  <c r="C109" i="2"/>
  <c r="J109" i="2" s="1"/>
  <c r="C107" i="2"/>
  <c r="J107" i="2" s="1"/>
  <c r="C105" i="2"/>
  <c r="J105" i="2" s="1"/>
  <c r="C103" i="2"/>
  <c r="J103" i="2" s="1"/>
  <c r="C99" i="2"/>
  <c r="J99" i="2" s="1"/>
  <c r="C95" i="2"/>
  <c r="J95" i="2" s="1"/>
  <c r="C93" i="2"/>
  <c r="J93" i="2" s="1"/>
  <c r="C89" i="2"/>
  <c r="J89" i="2" s="1"/>
  <c r="C86" i="2"/>
  <c r="J86" i="2" s="1"/>
  <c r="C84" i="2"/>
  <c r="J84" i="2" s="1"/>
  <c r="C81" i="2"/>
  <c r="J81" i="2" s="1"/>
  <c r="C77" i="2"/>
  <c r="J77" i="2" s="1"/>
  <c r="C74" i="2"/>
  <c r="J74" i="2" s="1"/>
  <c r="C69" i="2"/>
  <c r="J69" i="2" s="1"/>
  <c r="C66" i="2"/>
  <c r="J66" i="2" s="1"/>
  <c r="C63" i="2"/>
  <c r="J63" i="2" s="1"/>
  <c r="C60" i="2"/>
  <c r="J60" i="2" s="1"/>
  <c r="C57" i="2"/>
  <c r="J57" i="2" s="1"/>
  <c r="C55" i="2"/>
  <c r="J55" i="2" s="1"/>
  <c r="C53" i="2"/>
  <c r="J53" i="2" s="1"/>
  <c r="C51" i="2"/>
  <c r="J51" i="2" s="1"/>
  <c r="C47" i="2"/>
  <c r="J47" i="2" s="1"/>
  <c r="C44" i="2"/>
  <c r="J44" i="2" s="1"/>
  <c r="C42" i="2"/>
  <c r="J42" i="2" s="1"/>
  <c r="C38" i="2"/>
  <c r="J38" i="2" s="1"/>
  <c r="C36" i="2"/>
  <c r="J36" i="2" s="1"/>
  <c r="C33" i="2"/>
  <c r="J33" i="2" s="1"/>
  <c r="C31" i="2"/>
  <c r="J31" i="2" s="1"/>
  <c r="C28" i="2"/>
  <c r="J28" i="2" s="1"/>
  <c r="C26" i="2"/>
  <c r="J26" i="2" s="1"/>
  <c r="C24" i="2"/>
  <c r="J24" i="2" s="1"/>
  <c r="C22" i="2"/>
  <c r="J22" i="2" s="1"/>
  <c r="C15" i="2"/>
  <c r="J15" i="2" s="1"/>
  <c r="K172" i="2" l="1"/>
  <c r="O172" i="2" s="1"/>
  <c r="K65" i="2"/>
  <c r="O65" i="2" s="1"/>
  <c r="K118" i="2"/>
  <c r="O118" i="2" s="1"/>
  <c r="K166" i="2"/>
  <c r="O166" i="2" s="1"/>
  <c r="K62" i="2"/>
  <c r="O62" i="2" s="1"/>
  <c r="K76" i="2"/>
  <c r="O76" i="2" s="1"/>
  <c r="K88" i="2"/>
  <c r="O88" i="2" s="1"/>
  <c r="K144" i="2"/>
  <c r="O144" i="2" s="1"/>
  <c r="K14" i="2"/>
  <c r="O14" i="2" s="1"/>
  <c r="K59" i="2"/>
  <c r="O59" i="2" s="1"/>
  <c r="K73" i="2"/>
  <c r="O73" i="2" s="1"/>
  <c r="K130" i="2"/>
  <c r="O130" i="2" s="1"/>
  <c r="K80" i="2"/>
  <c r="O80" i="2" s="1"/>
  <c r="K133" i="2"/>
  <c r="O133" i="2" s="1"/>
  <c r="K46" i="2"/>
  <c r="O46" i="2" s="1"/>
  <c r="K68" i="2"/>
  <c r="O68" i="2" s="1"/>
  <c r="K126" i="2"/>
  <c r="O126" i="2" s="1"/>
  <c r="C172" i="2"/>
  <c r="J172" i="2" s="1"/>
  <c r="C166" i="2"/>
  <c r="J166" i="2" s="1"/>
  <c r="C144" i="2"/>
  <c r="J144" i="2" s="1"/>
  <c r="C133" i="2"/>
  <c r="J133" i="2" s="1"/>
  <c r="C130" i="2"/>
  <c r="J130" i="2" s="1"/>
  <c r="C126" i="2"/>
  <c r="J126" i="2" s="1"/>
  <c r="C118" i="2"/>
  <c r="J118" i="2" s="1"/>
  <c r="C46" i="2"/>
  <c r="J46" i="2" s="1"/>
  <c r="C68" i="2"/>
  <c r="J68" i="2" s="1"/>
  <c r="C65" i="2"/>
  <c r="J65" i="2" s="1"/>
  <c r="C80" i="2"/>
  <c r="J80" i="2" s="1"/>
  <c r="C62" i="2"/>
  <c r="J62" i="2" s="1"/>
  <c r="C76" i="2"/>
  <c r="J76" i="2" s="1"/>
  <c r="C88" i="2"/>
  <c r="J88" i="2" s="1"/>
  <c r="C92" i="2"/>
  <c r="J92" i="2" s="1"/>
  <c r="C14" i="2"/>
  <c r="J14" i="2" s="1"/>
  <c r="C59" i="2"/>
  <c r="J59" i="2" s="1"/>
  <c r="C73" i="2"/>
  <c r="J73" i="2" s="1"/>
  <c r="K92" i="2"/>
  <c r="O92" i="2" s="1"/>
  <c r="C50" i="2"/>
  <c r="J50" i="2" s="1"/>
  <c r="C83" i="2"/>
  <c r="J83" i="2" s="1"/>
  <c r="C30" i="2"/>
  <c r="J30" i="2" s="1"/>
  <c r="K50" i="2"/>
  <c r="O50" i="2" s="1"/>
  <c r="K169" i="2"/>
  <c r="O169" i="2" s="1"/>
  <c r="C41" i="2"/>
  <c r="J41" i="2" s="1"/>
  <c r="K83" i="2"/>
  <c r="O83" i="2" s="1"/>
  <c r="K41" i="2"/>
  <c r="O41" i="2" s="1"/>
  <c r="K30" i="2"/>
  <c r="O30" i="2" s="1"/>
  <c r="K21" i="2"/>
  <c r="O21" i="2" s="1"/>
  <c r="C21" i="2"/>
  <c r="J21" i="2" s="1"/>
  <c r="C91" i="2" l="1"/>
  <c r="J91" i="2" s="1"/>
  <c r="K49" i="2"/>
  <c r="O49" i="2" s="1"/>
  <c r="K20" i="2"/>
  <c r="O20" i="2" s="1"/>
  <c r="K79" i="2"/>
  <c r="O79" i="2" s="1"/>
  <c r="K35" i="2"/>
  <c r="O35" i="2" s="1"/>
  <c r="K91" i="2"/>
  <c r="O91" i="2" s="1"/>
  <c r="K72" i="2"/>
  <c r="O72" i="2" s="1"/>
  <c r="K143" i="2"/>
  <c r="O143" i="2" s="1"/>
  <c r="K121" i="2"/>
  <c r="O121" i="2" s="1"/>
  <c r="C49" i="2"/>
  <c r="J49" i="2" s="1"/>
  <c r="C72" i="2"/>
  <c r="J72" i="2" s="1"/>
  <c r="C143" i="2"/>
  <c r="J143" i="2" s="1"/>
  <c r="C169" i="2"/>
  <c r="J169" i="2" s="1"/>
  <c r="C121" i="2"/>
  <c r="J121" i="2" s="1"/>
  <c r="C20" i="2"/>
  <c r="J20" i="2" s="1"/>
  <c r="C35" i="2"/>
  <c r="J35" i="2" s="1"/>
  <c r="C79" i="2"/>
  <c r="J79" i="2" s="1"/>
  <c r="K117" i="2" l="1"/>
  <c r="O117" i="2" s="1"/>
  <c r="K13" i="2"/>
  <c r="O13" i="2" s="1"/>
  <c r="C117" i="2"/>
  <c r="J117" i="2" s="1"/>
  <c r="C13" i="2"/>
  <c r="J13" i="2" s="1"/>
  <c r="K116" i="2" l="1"/>
  <c r="O116" i="2" s="1"/>
  <c r="C116" i="2"/>
  <c r="J116" i="2" s="1"/>
  <c r="K12" i="2" l="1"/>
  <c r="O12" i="2" s="1"/>
  <c r="C12" i="2"/>
  <c r="J12" i="2" s="1"/>
</calcChain>
</file>

<file path=xl/sharedStrings.xml><?xml version="1.0" encoding="utf-8"?>
<sst xmlns="http://schemas.openxmlformats.org/spreadsheetml/2006/main" count="336" uniqueCount="325">
  <si>
    <t>1</t>
  </si>
  <si>
    <t>2</t>
  </si>
  <si>
    <t>3</t>
  </si>
  <si>
    <t>ИТОГО ДОХОДОВ</t>
  </si>
  <si>
    <t xml:space="preserve">000 1 00 00 000 00 0000 000 </t>
  </si>
  <si>
    <t>НАЛОГОВЫЕ И НЕНАЛОГОВЫЕ ДОХОДЫ</t>
  </si>
  <si>
    <t xml:space="preserve">000 1 01 00 000 00 0000 000 </t>
  </si>
  <si>
    <t>НАЛОГИ НА ПРИБЫЛЬ, ДОХОДЫ</t>
  </si>
  <si>
    <t xml:space="preserve">000 1 01 02 000 01 0000 110 </t>
  </si>
  <si>
    <t>Налог на доходы физических лиц</t>
  </si>
  <si>
    <t xml:space="preserve">000 1 01 02 010 01 0000 110 </t>
  </si>
  <si>
    <t xml:space="preserve">000 1 01 02 030 01 0000 110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</si>
  <si>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</si>
  <si>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000 1 03 00 000 00 0000 000 </t>
  </si>
  <si>
    <t>НАЛОГИ НА ТОВАРЫ (РАБОТЫ, УСЛУГИ), РЕАЛИЗУЕМЫЕ НА ТЕРРИТОРИИ РОССИЙСКОЙ ФЕДЕРАЦИИ</t>
  </si>
  <si>
    <t xml:space="preserve">000 1 03 02 000 01 0000 110 </t>
  </si>
  <si>
    <t>Акцизы по подакцизным товарам (продукции), производимым на территории Российской Федерации</t>
  </si>
  <si>
    <t xml:space="preserve">000 1 03 02 230 01 0000 110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</si>
  <si>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</si>
  <si>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000 1 03 02 231 01 0000 110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</si>
  <si>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</si>
  <si>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</si>
  <si>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</si>
  <si>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000 1 03 02 241 01 0000 110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</si>
  <si>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</si>
  <si>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000 1 03 02 250 01 0000 110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</si>
  <si>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</si>
  <si>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000 1 03 02 251 01 0000 110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</si>
  <si>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</si>
  <si>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000 1 03 02 260 01 0000 110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</si>
  <si>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</si>
  <si>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000 1 03 02 261 01 0000 110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</si>
  <si>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</si>
  <si>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000 1 05 00 000 00 0000 000 </t>
  </si>
  <si>
    <t>НАЛОГИ НА СОВОКУПНЫЙ ДОХОД</t>
  </si>
  <si>
    <t xml:space="preserve">000 1 05 03 000 01 0000 110 </t>
  </si>
  <si>
    <t>Единый сельскохозяйственный налог</t>
  </si>
  <si>
    <t xml:space="preserve">000 1 05 03 010 01 0000 110 </t>
  </si>
  <si>
    <t xml:space="preserve">000 1 05 04 000 02 0000 110 </t>
  </si>
  <si>
    <t>Налог, взимаемый в связи с применением патентной системы налогообложения</t>
  </si>
  <si>
    <t xml:space="preserve">000 1 06 00 000 00 0000 000 </t>
  </si>
  <si>
    <t>НАЛОГИ НА ИМУЩЕСТВО</t>
  </si>
  <si>
    <t xml:space="preserve">000 1 06 01 000 00 0000 110 </t>
  </si>
  <si>
    <t>Налог на имущество физических лиц</t>
  </si>
  <si>
    <t xml:space="preserve">000 1 06 04 000 02 0000 110 </t>
  </si>
  <si>
    <t>Транспортный налог</t>
  </si>
  <si>
    <t xml:space="preserve">000 1 06 04 011 02 0000 110 </t>
  </si>
  <si>
    <t>Транспортный налог с организаций</t>
  </si>
  <si>
    <t xml:space="preserve">000 1 06 04 012 02 0000 110 </t>
  </si>
  <si>
    <t>Транспортный налог с физических лиц</t>
  </si>
  <si>
    <t xml:space="preserve">000 1 06 06 000 00 0000 110 </t>
  </si>
  <si>
    <t>Земельный налог</t>
  </si>
  <si>
    <t xml:space="preserve">000 1 06 06 030 00 0000 110 </t>
  </si>
  <si>
    <t>Земельный налог с организаций</t>
  </si>
  <si>
    <t xml:space="preserve">000 1 06 06 040 00 0000 110 </t>
  </si>
  <si>
    <t>Земельный налог с физических лиц</t>
  </si>
  <si>
    <t xml:space="preserve">000 1 08 00 000 00 0000 000 </t>
  </si>
  <si>
    <t>ГОСУДАРСТВЕННАЯ ПОШЛИНА</t>
  </si>
  <si>
    <t xml:space="preserve">000 1 08 03 000 01 0000 110 </t>
  </si>
  <si>
    <t>Государственная пошлина по делам, рассматриваемым в судах общей юрисдикции, мировыми судьями</t>
  </si>
  <si>
    <t xml:space="preserve">000 1 08 03 010 01 0000 110 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</si>
  <si>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</si>
  <si>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000 1 11 00 000 00 0000 000 </t>
  </si>
  <si>
    <t>ДОХОДЫ ОТ ИСПОЛЬЗОВАНИЯ ИМУЩЕСТВА, НАХОДЯЩЕГОСЯ В ГОСУДАРСТВЕННОЙ И МУНИЦИПАЛЬНОЙ СОБСТВЕННОСТИ</t>
  </si>
  <si>
    <t xml:space="preserve">000 1 11 05 000 00 0000 120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</si>
  <si>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</si>
  <si>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000 1 11 05 010 00 0000 120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</si>
  <si>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</si>
  <si>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000 1 11 05 020 00 0000 120 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</si>
  <si>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</si>
  <si>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000 1 11 05 030 00 0000 120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</si>
  <si>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</si>
  <si>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000 1 11 05 070 00 0000 120 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</si>
  <si>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</si>
  <si>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 xml:space="preserve">000 1 11 07 000 00 0000 120 </t>
  </si>
  <si>
    <t>Платежи от государственных и муниципальных унитарных предприятий</t>
  </si>
  <si>
    <t xml:space="preserve">000 1 11 07 010 00 0000 120 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</si>
  <si>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</si>
  <si>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000 1 11 09 000 00 0000 120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</si>
  <si>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</si>
  <si>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000 1 12 00 000 00 0000 000 </t>
  </si>
  <si>
    <t>ПЛАТЕЖИ ПРИ ПОЛЬЗОВАНИИ ПРИРОДНЫМИ РЕСУРСАМИ</t>
  </si>
  <si>
    <t xml:space="preserve">000 1 12 01 000 01 0000 120 </t>
  </si>
  <si>
    <t>Плата за негативное воздействие на окружающую среду</t>
  </si>
  <si>
    <t xml:space="preserve">000 1 12 01 010 01 0000 120 </t>
  </si>
  <si>
    <t>Плата за выбросы загрязняющих веществ в атмосферный воздух стационарными объектами</t>
  </si>
  <si>
    <t xml:space="preserve">000 1 13 00 000 00 0000 000 </t>
  </si>
  <si>
    <t>ДОХОДЫ ОТ ОКАЗАНИЯ ПЛАТНЫХ УСЛУГ И КОМПЕНСАЦИИ ЗАТРАТ ГОСУДАРСТВА</t>
  </si>
  <si>
    <t xml:space="preserve">000 1 13 01 000 00 0000 130 </t>
  </si>
  <si>
    <t>Доходы от оказания платных услуг (работ)</t>
  </si>
  <si>
    <t xml:space="preserve">000 1 13 01 990 00 0000 130 </t>
  </si>
  <si>
    <t>Прочие доходы от оказания платных услуг (работ)</t>
  </si>
  <si>
    <t xml:space="preserve">000 1 13 02 000 00 0000 130 </t>
  </si>
  <si>
    <t>Доходы от компенсации затрат государства</t>
  </si>
  <si>
    <t xml:space="preserve">000 1 13 02 060 00 0000 130 </t>
  </si>
  <si>
    <t>Доходы, поступающие в порядке возмещения расходов, понесенных в связи с эксплуатацией имущества</t>
  </si>
  <si>
    <t xml:space="preserve">000 1 14 00 000 00 0000 000 </t>
  </si>
  <si>
    <t>ДОХОДЫ ОТ ПРОДАЖИ МАТЕРИАЛЬНЫХ И НЕМАТЕРИАЛЬНЫХ АКТИВОВ</t>
  </si>
  <si>
    <t xml:space="preserve">000 1 14 02 000 00 0000 000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</si>
  <si>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</si>
  <si>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000 1 14 02 040 04 0000 410 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</si>
  <si>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</si>
  <si>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000 1 14 06 000 00 0000 430 </t>
  </si>
  <si>
    <t>Доходы от продажи земельных участков, находящихся в государственной и муниципальной собственности</t>
  </si>
  <si>
    <t xml:space="preserve">000 1 14 06 010 00 0000 430 </t>
  </si>
  <si>
    <t>Доходы от продажи земельных участков, государственная собственность на которые не разграничена</t>
  </si>
  <si>
    <t xml:space="preserve">000 1 14 06 020 00 0000 430 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</si>
  <si>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</si>
  <si>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000 1 16 00 000 00 0000 000 </t>
  </si>
  <si>
    <t>ШТРАФЫ, САНКЦИИ, ВОЗМЕЩЕНИЕ УЩЕРБА</t>
  </si>
  <si>
    <t xml:space="preserve">000 2 00 00 000 00 0000 000 </t>
  </si>
  <si>
    <t>БЕЗВОЗМЕЗДНЫЕ ПОСТУПЛЕНИЯ</t>
  </si>
  <si>
    <t xml:space="preserve">000 2 02 00 000 00 0000 000 </t>
  </si>
  <si>
    <t>БЕЗВОЗМЕЗДНЫЕ ПОСТУПЛЕНИЯ ОТ ДРУГИХ БЮДЖЕТОВ БЮДЖЕТНОЙ СИСТЕМЫ РОССИЙСКОЙ ФЕДЕРАЦИИ</t>
  </si>
  <si>
    <t xml:space="preserve">000 2 02 10 000 00 0000 150 </t>
  </si>
  <si>
    <t>Дотации бюджетам бюджетной системы Российской Федерации</t>
  </si>
  <si>
    <t xml:space="preserve">000 2 02 15 001 00 0000 150 </t>
  </si>
  <si>
    <t>Дотации на выравнивание бюджетной обеспеченности</t>
  </si>
  <si>
    <t xml:space="preserve">000 2 02 20 000 00 0000 150 </t>
  </si>
  <si>
    <t>Субсидии бюджетам бюджетной системы Российской Федерации (межбюджетные субсидии)</t>
  </si>
  <si>
    <t xml:space="preserve">000 2 02 20 077 00 0000 150 </t>
  </si>
  <si>
    <t>Субсидии бюджетам на софинансирование капитальных вложений в объекты муниципальной собственности</t>
  </si>
  <si>
    <t xml:space="preserve">000 2 02 29 999 00 0000 150 </t>
  </si>
  <si>
    <t>Прочие субсидии</t>
  </si>
  <si>
    <t xml:space="preserve">000 2 02 30 000 00 0000 150 </t>
  </si>
  <si>
    <t>Субвенции бюджетам бюджетной системы Российской Федерации</t>
  </si>
  <si>
    <t xml:space="preserve">000 2 02 30 024 00 0000 150 </t>
  </si>
  <si>
    <t>Субвенции местным бюджетам на выполнение передаваемых полномочий субъектов Российской Федерации</t>
  </si>
  <si>
    <t xml:space="preserve">000 2 02 35 082 00 0000 150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</si>
  <si>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</si>
  <si>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000 2 02 35 118 00 0000 150 </t>
  </si>
  <si>
    <t xml:space="preserve">000 2 02 35 120 00 0000 150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</si>
  <si>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</si>
  <si>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000 2 02 35 930 00 0000 150 </t>
  </si>
  <si>
    <t>Субвенции бюджетам на государственную регистрацию актов гражданского состояния</t>
  </si>
  <si>
    <t xml:space="preserve">000 2 02 39 999 00 0000 150 </t>
  </si>
  <si>
    <t>Прочие субвенции</t>
  </si>
  <si>
    <t xml:space="preserve">000 2 02 40 000 00 0000 150 </t>
  </si>
  <si>
    <t>Иные межбюджетные трансферты</t>
  </si>
  <si>
    <t xml:space="preserve">000 2 02 49 999 00 0000 150 </t>
  </si>
  <si>
    <t>Прочие межбюджетные трансферты, передаваемые бюджетам</t>
  </si>
  <si>
    <t>Код бюджетной классификации</t>
  </si>
  <si>
    <t>Единая субвенция на выполнение отдельных государственных полномочий в сфере образования</t>
  </si>
  <si>
    <t>Субвенции на составление протоколов об административных правонарушениях</t>
  </si>
  <si>
    <t>Субвенции на организацию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</si>
  <si>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Субвенции на мероприятия по организации оздоровления и отдыха детей</t>
  </si>
  <si>
    <t>Субвенции на образование комиссий по делам несовершеннолетних и защите их прав и организация их деятельности</t>
  </si>
  <si>
    <t>Субвенции на осуществление полномочий по созданию и организации деятельности административных комиссий</t>
  </si>
  <si>
    <t>Субвенции на 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</si>
  <si>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 на 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</si>
  <si>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Субсидии на реализацию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</si>
  <si>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Субсидии на обеспечение работников учреждений бюджетной сферы Пермского края путевками на санаторно-курортное лечение и оздоровление</t>
  </si>
  <si>
    <t>Субсидии на проектирование, строительство (реконструкцию), капитальный ремонт и ремонт автомобильных дорог общего пользования местного значения, находящихся на территории Пермского края</t>
  </si>
  <si>
    <t>Субвенции на 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</si>
  <si>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Субвенции на 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</si>
  <si>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 xml:space="preserve">000 1 12 01 070 01 0000 120 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</si>
  <si>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</si>
  <si>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000 2 02 25 576 00 0000 150 </t>
  </si>
  <si>
    <t>Субсидии бюджетам на обеспечение комплексного развития сельских территорий</t>
  </si>
  <si>
    <t>Субсидии на выплаты материального стимулирования народным дружинникам за участие в охране общественного порядка</t>
  </si>
  <si>
    <t xml:space="preserve">000 2 02 25 555 00 0000 150 </t>
  </si>
  <si>
    <t>Субсидии бюджетам на реализацию программ формирования современной городской среды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</si>
  <si>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</si>
  <si>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000 1 11 09 040 00 0000 120 </t>
  </si>
  <si>
    <t>Субвенции на организацию мероприятий при осуществлении деятельности по обращению с животными без владельцев</t>
  </si>
  <si>
    <t xml:space="preserve">к решению Думы Уинского </t>
  </si>
  <si>
    <t xml:space="preserve">муниципального округа Пермского края </t>
  </si>
  <si>
    <t xml:space="preserve">000 1 01 02 020 01 0000 110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</si>
  <si>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</si>
  <si>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</si>
  <si>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</si>
  <si>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000 1 16 01060 01 0000 140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</si>
  <si>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</si>
  <si>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 xml:space="preserve"> 000 1 16 01070 01 0000 140</t>
  </si>
  <si>
    <t>000 1 16 01073 01 0000 140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</si>
  <si>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</si>
  <si>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</si>
  <si>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 000 1 16 01190 01 0000 140</t>
  </si>
  <si>
    <t>000 1 16 01193 01 0000 140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</si>
  <si>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</si>
  <si>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</si>
  <si>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 xml:space="preserve"> 000 1 16 11000 01 0000 140</t>
  </si>
  <si>
    <t>000 1 16 11050 01 0000 140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</si>
  <si>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</si>
  <si>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Платежи, уплачиваемые в целях возмещения вреда</t>
  </si>
  <si>
    <t>000 1 16 01333 01 0000 140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</si>
  <si>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продукцию, налагаемые мировыми судьями, комиссиями по делам несовершеннолетних и защите их прав</t>
  </si>
  <si>
    <t>000 1 16 01330 00 0000 140</t>
  </si>
  <si>
    <t>Административные штрафы, установленные Кодексом Российской Федерации об административных правонарушениях, за административные правонарушения в области производства и оборота этилового спирта, алкогольной и спиртосодержащей продукции, а также за административные правонарушения порядка ценообразования в части регулирования цен на этиловый спирт, алкогольную и спиртосодержащую продукцию</t>
  </si>
  <si>
    <t>000 1 16 01203 01 0000 140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</si>
  <si>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</si>
  <si>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000 1 16 01200 01 0000 140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</si>
  <si>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</si>
  <si>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000 1 16 01053 01 0000 140</t>
  </si>
  <si>
    <t>000 1 16 01050 01 0000 140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</si>
  <si>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</si>
  <si>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</si>
  <si>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Кодексом Российской Федерации об административных правонарушениях</t>
  </si>
  <si>
    <t>000 1 16 01000 01 0000 140</t>
  </si>
  <si>
    <t xml:space="preserve"> 000 1 16 01170 01 0000 140</t>
  </si>
  <si>
    <t xml:space="preserve"> 000 1 16 01173 01 0000 140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</si>
  <si>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</si>
  <si>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</si>
  <si>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Субвенции на 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</si>
  <si>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Субвенции на администрирование государственных полномочий по организации мероприятий при осуществлении деятельности по обращению с животными без владельцев</t>
  </si>
  <si>
    <t>Субсидии на реализацию мероприятий, направленных на комплексное развитие сельских территорий (благоустройство сельских территорий)</t>
  </si>
  <si>
    <t>Иные межбюджетные трансферты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</si>
  <si>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 xml:space="preserve">000 2 02 45 303 00 0000 150 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</si>
  <si>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</si>
  <si>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4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</si>
  <si>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</si>
  <si>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 xml:space="preserve">000 1 11 05 012 14 0000 120 </t>
  </si>
  <si>
    <t xml:space="preserve">000 1 11 05 024 14 0000 120 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</si>
  <si>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</si>
  <si>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 xml:space="preserve">000 1 11 05 034 14 0000 120 </t>
  </si>
  <si>
    <t>Доходы от сдачи в аренду имущества, находящегося в оперативном управлении органов управления муниципальных округов и созданных ими учреждений (за исключением имущества муниципальных бюджетных и автономных учреждений)</t>
  </si>
  <si>
    <t xml:space="preserve">000 1 11 05 074 14 0000 120 </t>
  </si>
  <si>
    <t>Доходы от сдачи в аренду имущества, составляющего казну муниципальных округов (за исключением земельных участков)</t>
  </si>
  <si>
    <t xml:space="preserve">000 1 11 07 014 14 0000 120 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</si>
  <si>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округами</t>
  </si>
  <si>
    <t xml:space="preserve">000 1 11 09 044 14 0000 120 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</si>
  <si>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</si>
  <si>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000 1 13 01 994 14 0000 130 </t>
  </si>
  <si>
    <t>Прочие доходы от оказания платных услуг (работ) получателями средств бюджетов муниципальных округов</t>
  </si>
  <si>
    <t xml:space="preserve">000 1 13 02 064 14 0000 130 </t>
  </si>
  <si>
    <t>Доходы, поступающие в порядке возмещения расходов, понесенных в связи с эксплуатацией имущества муниципальных округов</t>
  </si>
  <si>
    <t xml:space="preserve">000 1 14 02 043 14 0000 410 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</si>
  <si>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</si>
  <si>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000 1 14 06 012 14 0000 430 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</si>
  <si>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</si>
  <si>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 xml:space="preserve">000 1 14 06 024 14 0000 430 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</si>
  <si>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</si>
  <si>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 xml:space="preserve">000 2 02 15 001 14 0000 150 </t>
  </si>
  <si>
    <t>Дотации бюджетам муниципальных округов на выравнивание бюджетной обеспеченности из бюджета субъекта Российской Федерации</t>
  </si>
  <si>
    <t xml:space="preserve">000 2 02 20 077 14 0000 150 </t>
  </si>
  <si>
    <t>Субсидии бюджетам муниципальных округов на софинансирование капитальных вложений в объекты муниципальной собственности</t>
  </si>
  <si>
    <t xml:space="preserve">000 2 02 25 555 14 0000 150 </t>
  </si>
  <si>
    <t>Субсидии бюджетам муниципальных округов на реализацию программ формирования современной городской среды</t>
  </si>
  <si>
    <t xml:space="preserve">000 2 02 25 576 14 0000 150 </t>
  </si>
  <si>
    <t>Субсидии бюджетам муниципальных округов на обеспечение комплексного развития сельских территорий</t>
  </si>
  <si>
    <t xml:space="preserve">000 2 02 29 999 14 0000 150 </t>
  </si>
  <si>
    <t>Прочие субсидии бюджетам муниципальных округов</t>
  </si>
  <si>
    <t xml:space="preserve">000 2 02 30 024 14 0000 150 </t>
  </si>
  <si>
    <t>Субвенции бюджетам муниципальных округов на выполнение передаваемых полномочий субъектов Российской Федерации</t>
  </si>
  <si>
    <t xml:space="preserve">000 2 02 35 082 14 0000 150 </t>
  </si>
  <si>
    <t>Субвенции бюджетам муниципальных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</si>
  <si>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000 2 02 35 118 14 0000 150 </t>
  </si>
  <si>
    <t xml:space="preserve">000 2 02 35 120 14 0000 150 </t>
  </si>
  <si>
    <t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</si>
  <si>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000 2 02 35 930 14 0000 150 </t>
  </si>
  <si>
    <t>Субвенции бюджетам муниципальных округов на государственную регистрацию актов гражданского состояния</t>
  </si>
  <si>
    <t xml:space="preserve">000 2 02 39 999 14 0000 150 </t>
  </si>
  <si>
    <t>Прочие субвенции бюджетам муниципальных округов</t>
  </si>
  <si>
    <t xml:space="preserve">000 2 02 45 303 14 0000 150 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</si>
  <si>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</si>
  <si>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000 2 02 49 999 14 0000 150 </t>
  </si>
  <si>
    <t>Прочие межбюджетные трансферты, передаваемые бюджетам муниципальных округов</t>
  </si>
  <si>
    <t>Налог на имущество физических лиц, взимаемый по ставкам, применяемым к объектам налогообложения, расположенным в границах муниципальных округов</t>
  </si>
  <si>
    <t xml:space="preserve">000 1 06 01 020 14 0000 110 </t>
  </si>
  <si>
    <t xml:space="preserve">000 1 06 06 032 14 0000 110 </t>
  </si>
  <si>
    <t xml:space="preserve">000 1 06 06 042 14 0000 110 </t>
  </si>
  <si>
    <t>Земельный налог с организаций, обладающих земельным участком, расположенным в границах муниципальных округов</t>
  </si>
  <si>
    <t>Земельный налог с физических лиц, обладающих земельным участком, расположенным в границах муниципальных округов</t>
  </si>
  <si>
    <t>Наименование кода поступлений в бюджет, группы, подгруппы, статьи, подстатьи, элемента, группы подвида, аналитической группы подвида доходов</t>
  </si>
  <si>
    <t xml:space="preserve">000 1 05 04 060 02 0000 110 </t>
  </si>
  <si>
    <t>Налог, взимаемый в связи с применением патентной системы налогообложения, зачисляемый в бюджеты муниципальных округов</t>
  </si>
  <si>
    <t>2023 год</t>
  </si>
  <si>
    <t>Субсидии на разработку (корректировку) проектно-сметной документации по строительству (реконструкции, модернизации) объектов питьевого водоснабжения</t>
  </si>
  <si>
    <t xml:space="preserve">000 1 01 02 040 01 0000 110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</si>
  <si>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</si>
  <si>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</si>
  <si>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000 1 11 05 300 00 0000 120 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</si>
  <si>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</si>
  <si>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 xml:space="preserve">000 1 14 06 300 00 0000 430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</si>
  <si>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</si>
  <si>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000 1 14 06 310 00 0000 430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</si>
  <si>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</si>
  <si>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 xml:space="preserve">000 1 14 06 312 14 0000 430 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</si>
  <si>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муниципальных округов</t>
  </si>
  <si>
    <t xml:space="preserve"> 000 1 16 01140 01 0000 140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</si>
  <si>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</si>
  <si>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 xml:space="preserve"> 000 1 16 01143 01 0000 140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</si>
  <si>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</si>
  <si>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Субсидии на реализацию программ формирования современной городской среды</t>
  </si>
  <si>
    <t>Субсидии на поддержку муниципальных программ формирования современной городской среды (расходы, не софинансируемые из федерального бюджета)</t>
  </si>
  <si>
    <t>2024 год</t>
  </si>
  <si>
    <t xml:space="preserve">000 1 11 05 324 14 0000 120 </t>
  </si>
  <si>
    <t>Плата по соглашениям об установлении сервитута, заключенным органами местного самоуправления муниципальных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муниципальных округов</t>
  </si>
  <si>
    <t xml:space="preserve">000 1 11 05 320 00 0000 120 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</si>
  <si>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</si>
  <si>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</si>
  <si>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Субвенции бюджетам муниципальных округов на осуществление первичного воинского учета органами местного самоуправления поселений, муниципальных и городских округов муниципальных и городских округов</t>
  </si>
  <si>
    <t xml:space="preserve"> 000 1 16 01150 01 0000 140</t>
  </si>
  <si>
    <t xml:space="preserve"> 000 1 16 01153 01 0000 140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</si>
  <si>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</si>
  <si>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</si>
  <si>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 xml:space="preserve">000 1 17 00 000 00 0000 000 </t>
  </si>
  <si>
    <t>ПРОЧИЕ НЕНАЛОГОВЫЕ ДОХОДЫ</t>
  </si>
  <si>
    <t>Изменения 27.01.2022</t>
  </si>
  <si>
    <t>Изменения по отдельным строкам доходов бюджета Уинского муниципального округа на 2023 - 2024 годы, рублей</t>
  </si>
  <si>
    <t>5</t>
  </si>
  <si>
    <t>Первоначальный бюджет на 2023 год</t>
  </si>
  <si>
    <t>Субсидии на оснащение объектов спортивной инфраструктуры спортивно-технологическим оборудованием</t>
  </si>
  <si>
    <t xml:space="preserve">Приложение 2 </t>
  </si>
  <si>
    <t>Изменения 24.02.2022</t>
  </si>
  <si>
    <t>Иные межбюджетные трансферты на обеспечение жильем молодых семей</t>
  </si>
  <si>
    <t>Иные межбюджетные трансферты за счет безвозмездных поступлений в бюджеты субъектов Российской Федерации от государственной корпорации - Фонд содействия реформирования жилищно-коммунального хозяйства по обеспечению мероприятий по переселению граждан из аварийного жилищного фонда</t>
  </si>
  <si>
    <t>Иные межбюджетные трансферты на реализацию мероприятий по обеспечению устойчивого сокращения непригодного для проживания жилого фонда</t>
  </si>
  <si>
    <t xml:space="preserve">000 1 17 14 000 00 0000 150 </t>
  </si>
  <si>
    <t xml:space="preserve">000 1 17 14 020 14 0000 150 </t>
  </si>
  <si>
    <t>Изменения 24.03.2022</t>
  </si>
  <si>
    <t>6</t>
  </si>
  <si>
    <t>Средства самообложения граждан, зачисляемые в бюджеты муниципальных округов</t>
  </si>
  <si>
    <t>Средства самообложения граждан</t>
  </si>
  <si>
    <t>Субсидия на софинансирование вопросов местного значения с участием средств самообложения граждан</t>
  </si>
  <si>
    <t>Изменения 26.05.2022</t>
  </si>
  <si>
    <t>7</t>
  </si>
  <si>
    <t>Изменения 27.10.2022</t>
  </si>
  <si>
    <t>8</t>
  </si>
  <si>
    <t>Изменения 22.12.2022</t>
  </si>
  <si>
    <t>9</t>
  </si>
  <si>
    <t>Субсидии на устройство спортивных площадок и их оснащение</t>
  </si>
  <si>
    <t>Субсидии на софинансирование проектов инициативного бюджетирования</t>
  </si>
  <si>
    <t>Субсидии на строительство (реконструкцию) объектов общественной инфраструктуры муниципального значения, приобретение объектов недвижимого имущества в муниципальную собственность для создания новых мест в общеобразовательных учреждениях и дополнительных мест для детей дошкольного возраста</t>
  </si>
  <si>
    <t xml:space="preserve">от 22 декабря 2022 г. № 373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</si>
</sst>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10" x14ac:knownFonts="1">
    <font>
      <sz val="11"/>
      <color indexed="8"/>
      <name val="Calibri"/>
      <family val="2"/>
      <scheme val="minor"/>
    </font>
    <font>
      <b/>
      <sz val="14"/>
      <color indexed="8"/>
      <name val="Times New Roman CYR"/>
    </font>
    <font>
      <b/>
      <sz val="14"/>
      <color indexed="0"/>
      <name val="Times New Roman"/>
      <family val="1"/>
      <charset val="204"/>
    </font>
    <font>
      <b/>
      <sz val="14"/>
      <color indexed="8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49" fontId="1" fillId="2" borderId="2" xfId="0" applyNumberFormat="1" applyFont="1" applyFill="1" applyBorder="1" applyAlignment="1">
      <alignment horizontal="center" vertical="center"/>
    </xf>
    <xf numFmtId="0" fontId="3" fillId="0" borderId="0" xfId="0" applyFont="1"/>
    <xf numFmtId="0" fontId="5" fillId="2" borderId="1" xfId="0" applyNumberFormat="1" applyFont="1" applyFill="1" applyBorder="1" applyAlignment="1">
      <alignment horizontal="right" vertical="center"/>
    </xf>
    <xf numFmtId="0" fontId="6" fillId="0" borderId="0" xfId="0" applyFont="1"/>
    <xf numFmtId="49" fontId="7" fillId="2" borderId="2" xfId="0" applyNumberFormat="1" applyFont="1" applyFill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left" vertical="center" wrapText="1"/>
    </xf>
    <xf numFmtId="49" fontId="8" fillId="2" borderId="2" xfId="0" applyNumberFormat="1" applyFont="1" applyFill="1" applyBorder="1" applyAlignment="1">
      <alignment horizontal="center" vertical="center" wrapText="1"/>
    </xf>
    <xf numFmtId="164" fontId="8" fillId="2" borderId="2" xfId="0" applyNumberFormat="1" applyFont="1" applyFill="1" applyBorder="1" applyAlignment="1">
      <alignment horizontal="left" vertical="center" wrapText="1"/>
    </xf>
    <xf numFmtId="49" fontId="8" fillId="0" borderId="3" xfId="0" applyNumberFormat="1" applyFont="1" applyFill="1" applyBorder="1" applyAlignment="1" applyProtection="1">
      <alignment horizontal="left" vertical="center" wrapText="1"/>
    </xf>
    <xf numFmtId="49" fontId="4" fillId="2" borderId="1" xfId="0" applyNumberFormat="1" applyFont="1" applyFill="1" applyBorder="1" applyAlignment="1">
      <alignment horizontal="left" vertical="center"/>
    </xf>
    <xf numFmtId="4" fontId="7" fillId="2" borderId="2" xfId="0" applyNumberFormat="1" applyFont="1" applyFill="1" applyBorder="1" applyAlignment="1">
      <alignment horizontal="right" vertical="center" wrapText="1"/>
    </xf>
    <xf numFmtId="4" fontId="8" fillId="2" borderId="2" xfId="0" applyNumberFormat="1" applyFont="1" applyFill="1" applyBorder="1" applyAlignment="1">
      <alignment horizontal="right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left" vertical="center" wrapText="1"/>
    </xf>
    <xf numFmtId="4" fontId="8" fillId="0" borderId="2" xfId="0" applyNumberFormat="1" applyFont="1" applyFill="1" applyBorder="1" applyAlignment="1">
      <alignment horizontal="right" vertical="center" wrapText="1"/>
    </xf>
    <xf numFmtId="4" fontId="8" fillId="0" borderId="2" xfId="0" applyNumberFormat="1" applyFont="1" applyFill="1" applyBorder="1" applyAlignment="1" applyProtection="1">
      <alignment horizontal="right" vertical="center" wrapText="1"/>
    </xf>
    <xf numFmtId="0" fontId="9" fillId="0" borderId="2" xfId="0" applyNumberFormat="1" applyFont="1" applyFill="1" applyBorder="1" applyAlignment="1">
      <alignment wrapText="1"/>
    </xf>
    <xf numFmtId="0" fontId="9" fillId="0" borderId="2" xfId="0" applyFont="1" applyFill="1" applyBorder="1" applyAlignment="1">
      <alignment wrapText="1"/>
    </xf>
    <xf numFmtId="49" fontId="8" fillId="0" borderId="2" xfId="0" applyNumberFormat="1" applyFont="1" applyFill="1" applyBorder="1" applyAlignment="1" applyProtection="1">
      <alignment horizontal="left" vertical="center" wrapText="1"/>
    </xf>
    <xf numFmtId="2" fontId="8" fillId="0" borderId="3" xfId="0" applyNumberFormat="1" applyFont="1" applyFill="1" applyBorder="1" applyAlignment="1" applyProtection="1">
      <alignment horizontal="left" vertical="center" wrapText="1"/>
    </xf>
    <xf numFmtId="0" fontId="6" fillId="0" borderId="0" xfId="0" applyFont="1" applyFill="1"/>
    <xf numFmtId="0" fontId="9" fillId="0" borderId="2" xfId="0" applyFont="1" applyFill="1" applyBorder="1" applyAlignment="1">
      <alignment horizontal="left" vertical="top" wrapText="1"/>
    </xf>
    <xf numFmtId="0" fontId="6" fillId="0" borderId="2" xfId="0" applyFont="1" applyFill="1" applyBorder="1"/>
    <xf numFmtId="4" fontId="5" fillId="0" borderId="2" xfId="0" applyNumberFormat="1" applyFont="1" applyFill="1" applyBorder="1" applyAlignment="1">
      <alignment horizontal="right" vertical="center"/>
    </xf>
    <xf numFmtId="164" fontId="8" fillId="0" borderId="3" xfId="0" applyNumberFormat="1" applyFont="1" applyBorder="1" applyAlignment="1" applyProtection="1">
      <alignment horizontal="left" vertical="center" wrapText="1"/>
    </xf>
    <xf numFmtId="164" fontId="8" fillId="0" borderId="2" xfId="0" applyNumberFormat="1" applyFont="1" applyBorder="1" applyAlignment="1" applyProtection="1">
      <alignment horizontal="left" vertical="center" wrapText="1"/>
    </xf>
    <xf numFmtId="0" fontId="9" fillId="2" borderId="2" xfId="0" applyFont="1" applyFill="1" applyBorder="1" applyAlignment="1">
      <alignment wrapText="1"/>
    </xf>
    <xf numFmtId="49" fontId="7" fillId="3" borderId="2" xfId="0" applyNumberFormat="1" applyFont="1" applyFill="1" applyBorder="1" applyAlignment="1">
      <alignment horizontal="center" vertical="center" wrapText="1"/>
    </xf>
    <xf numFmtId="164" fontId="7" fillId="3" borderId="2" xfId="0" applyNumberFormat="1" applyFont="1" applyFill="1" applyBorder="1" applyAlignment="1">
      <alignment horizontal="left" vertical="center" wrapText="1"/>
    </xf>
    <xf numFmtId="49" fontId="8" fillId="3" borderId="2" xfId="0" applyNumberFormat="1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left" vertical="center" wrapText="1"/>
    </xf>
    <xf numFmtId="0" fontId="6" fillId="0" borderId="2" xfId="0" applyFont="1" applyBorder="1"/>
    <xf numFmtId="4" fontId="5" fillId="0" borderId="2" xfId="0" applyNumberFormat="1" applyFont="1" applyBorder="1"/>
    <xf numFmtId="4" fontId="5" fillId="0" borderId="2" xfId="0" applyNumberFormat="1" applyFont="1" applyBorder="1" applyAlignment="1">
      <alignment horizontal="center" vertical="center"/>
    </xf>
    <xf numFmtId="4" fontId="5" fillId="0" borderId="2" xfId="0" applyNumberFormat="1" applyFont="1" applyBorder="1" applyAlignment="1">
      <alignment vertical="center"/>
    </xf>
    <xf numFmtId="4" fontId="5" fillId="0" borderId="2" xfId="0" applyNumberFormat="1" applyFont="1" applyBorder="1" applyAlignment="1">
      <alignment horizontal="right" vertical="center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7"/>
  <sheetViews>
    <sheetView tabSelected="1" workbookViewId="0">
      <pane xSplit="6" ySplit="11" topLeftCell="H12" activePane="bottomRight" state="frozen"/>
      <selection pane="topRight" activeCell="G1" sqref="G1"/>
      <selection pane="bottomLeft" activeCell="A12" sqref="A12"/>
      <selection pane="bottomRight" activeCell="R8" sqref="R8"/>
    </sheetView>
  </sheetViews>
  <sheetFormatPr defaultColWidth="9.109375" defaultRowHeight="18" customHeight="1" x14ac:dyDescent="0.35"/>
  <cols>
    <col min="1" max="1" width="36.44140625" style="4" bestFit="1" customWidth="1"/>
    <col min="2" max="2" width="95.5546875" style="4" bestFit="1" customWidth="1"/>
    <col min="3" max="3" width="19.6640625" style="4" hidden="1" customWidth="1"/>
    <col min="4" max="4" width="16.44140625" style="4" hidden="1" customWidth="1"/>
    <col min="5" max="6" width="18" style="4" hidden="1" customWidth="1"/>
    <col min="7" max="7" width="16.44140625" style="4" hidden="1" customWidth="1"/>
    <col min="8" max="8" width="17.33203125" style="4" hidden="1" customWidth="1"/>
    <col min="9" max="9" width="18" style="4" hidden="1" customWidth="1"/>
    <col min="10" max="10" width="39.6640625" style="4" customWidth="1"/>
    <col min="11" max="11" width="19.44140625" style="4" hidden="1" customWidth="1"/>
    <col min="12" max="12" width="16.44140625" style="4" hidden="1" customWidth="1"/>
    <col min="13" max="13" width="15.109375" style="4" hidden="1" customWidth="1"/>
    <col min="14" max="14" width="16.33203125" style="4" hidden="1" customWidth="1"/>
    <col min="15" max="15" width="19.44140625" style="4" hidden="1" customWidth="1"/>
    <col min="16" max="16384" width="9.109375" style="4"/>
  </cols>
  <sheetData>
    <row r="1" spans="1:15" ht="18" customHeight="1" x14ac:dyDescent="0.35">
      <c r="D1" s="10"/>
      <c r="E1" s="10"/>
      <c r="F1" s="10"/>
      <c r="G1" s="10"/>
      <c r="H1" s="10"/>
      <c r="I1" s="10"/>
      <c r="J1" s="10" t="s">
        <v>303</v>
      </c>
      <c r="L1" s="10"/>
      <c r="M1" s="10"/>
      <c r="N1" s="10"/>
      <c r="O1" s="10"/>
    </row>
    <row r="2" spans="1:15" ht="18" customHeight="1" x14ac:dyDescent="0.35">
      <c r="D2" s="10"/>
      <c r="E2" s="10"/>
      <c r="F2" s="10"/>
      <c r="G2" s="10"/>
      <c r="H2" s="10"/>
      <c r="I2" s="10"/>
      <c r="J2" s="10" t="s">
        <v>165</v>
      </c>
      <c r="L2" s="10"/>
      <c r="M2" s="10"/>
      <c r="N2" s="10"/>
      <c r="O2" s="10"/>
    </row>
    <row r="3" spans="1:15" ht="18" customHeight="1" x14ac:dyDescent="0.35">
      <c r="D3" s="10"/>
      <c r="E3" s="10"/>
      <c r="F3" s="10"/>
      <c r="G3" s="10"/>
      <c r="H3" s="10"/>
      <c r="I3" s="10"/>
      <c r="J3" s="10" t="s">
        <v>166</v>
      </c>
      <c r="L3" s="10"/>
      <c r="M3" s="10"/>
      <c r="N3" s="10"/>
      <c r="O3" s="10"/>
    </row>
    <row r="4" spans="1:15" ht="18" customHeight="1" x14ac:dyDescent="0.35">
      <c r="D4" s="10"/>
      <c r="E4" s="10"/>
      <c r="F4" s="10"/>
      <c r="G4" s="10"/>
      <c r="H4" s="10"/>
      <c r="I4" s="10"/>
      <c r="J4" s="10" t="s">
        <v>324</v>
      </c>
      <c r="L4" s="10"/>
      <c r="M4" s="10"/>
      <c r="N4" s="10"/>
      <c r="O4" s="10"/>
    </row>
    <row r="5" spans="1:15" x14ac:dyDescent="0.35">
      <c r="A5" s="3"/>
      <c r="B5" s="3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5" ht="51.75" customHeight="1" x14ac:dyDescent="0.35">
      <c r="A6" s="40" t="s">
        <v>299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</row>
    <row r="8" spans="1:15" ht="15" customHeight="1" x14ac:dyDescent="0.35">
      <c r="A8" s="41" t="s">
        <v>141</v>
      </c>
      <c r="B8" s="41" t="s">
        <v>263</v>
      </c>
      <c r="C8" s="37" t="s">
        <v>301</v>
      </c>
      <c r="D8" s="37" t="s">
        <v>298</v>
      </c>
      <c r="E8" s="37" t="s">
        <v>304</v>
      </c>
      <c r="F8" s="37" t="s">
        <v>310</v>
      </c>
      <c r="G8" s="37" t="s">
        <v>315</v>
      </c>
      <c r="H8" s="37" t="s">
        <v>317</v>
      </c>
      <c r="I8" s="37" t="s">
        <v>319</v>
      </c>
      <c r="J8" s="37" t="s">
        <v>266</v>
      </c>
      <c r="K8" s="37" t="s">
        <v>285</v>
      </c>
      <c r="L8" s="37" t="s">
        <v>304</v>
      </c>
      <c r="M8" s="37" t="s">
        <v>315</v>
      </c>
      <c r="N8" s="37" t="s">
        <v>317</v>
      </c>
      <c r="O8" s="37" t="s">
        <v>285</v>
      </c>
    </row>
    <row r="9" spans="1:15" ht="15" customHeight="1" x14ac:dyDescent="0.35">
      <c r="A9" s="41"/>
      <c r="B9" s="41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</row>
    <row r="10" spans="1:15" ht="24.75" customHeight="1" x14ac:dyDescent="0.35">
      <c r="A10" s="41"/>
      <c r="B10" s="41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</row>
    <row r="11" spans="1:15" ht="18.45" customHeight="1" x14ac:dyDescent="0.35">
      <c r="A11" s="1" t="s">
        <v>0</v>
      </c>
      <c r="B11" s="1" t="s">
        <v>1</v>
      </c>
      <c r="C11" s="1" t="s">
        <v>2</v>
      </c>
      <c r="D11" s="1" t="s">
        <v>209</v>
      </c>
      <c r="E11" s="1" t="s">
        <v>300</v>
      </c>
      <c r="F11" s="1" t="s">
        <v>311</v>
      </c>
      <c r="G11" s="1" t="s">
        <v>316</v>
      </c>
      <c r="H11" s="1" t="s">
        <v>318</v>
      </c>
      <c r="I11" s="1" t="s">
        <v>320</v>
      </c>
      <c r="J11" s="1" t="s">
        <v>2</v>
      </c>
      <c r="K11" s="1" t="s">
        <v>209</v>
      </c>
      <c r="L11" s="1" t="s">
        <v>300</v>
      </c>
      <c r="M11" s="1" t="s">
        <v>311</v>
      </c>
      <c r="N11" s="1" t="s">
        <v>316</v>
      </c>
      <c r="O11" s="1" t="s">
        <v>209</v>
      </c>
    </row>
    <row r="12" spans="1:15" s="2" customFormat="1" ht="31.5" customHeight="1" x14ac:dyDescent="0.35">
      <c r="A12" s="5"/>
      <c r="B12" s="6" t="s">
        <v>3</v>
      </c>
      <c r="C12" s="11">
        <f t="shared" ref="C12:H12" si="0">C13+C116</f>
        <v>400129973.57999998</v>
      </c>
      <c r="D12" s="11">
        <f t="shared" si="0"/>
        <v>3325000</v>
      </c>
      <c r="E12" s="11">
        <f t="shared" si="0"/>
        <v>9050944</v>
      </c>
      <c r="F12" s="11">
        <f t="shared" si="0"/>
        <v>10201884</v>
      </c>
      <c r="G12" s="11">
        <f t="shared" si="0"/>
        <v>2764872.44</v>
      </c>
      <c r="H12" s="11">
        <f t="shared" si="0"/>
        <v>-309828.61000000034</v>
      </c>
      <c r="I12" s="11">
        <f t="shared" ref="I12" si="1">I13+I116</f>
        <v>52974875.090000004</v>
      </c>
      <c r="J12" s="11">
        <f>C12+D12+E12+F12+G12+H12+I12</f>
        <v>478137720.5</v>
      </c>
      <c r="K12" s="11">
        <f>K13+K116</f>
        <v>409121264.86000001</v>
      </c>
      <c r="L12" s="11">
        <f>L13+L116</f>
        <v>4813816</v>
      </c>
      <c r="M12" s="11">
        <f>M13+M116</f>
        <v>221888</v>
      </c>
      <c r="N12" s="11">
        <f>N13+N116</f>
        <v>2367740</v>
      </c>
      <c r="O12" s="11">
        <f>K12+L12+M12+N12</f>
        <v>416524708.86000001</v>
      </c>
    </row>
    <row r="13" spans="1:15" ht="31.5" hidden="1" customHeight="1" x14ac:dyDescent="0.35">
      <c r="A13" s="5" t="s">
        <v>4</v>
      </c>
      <c r="B13" s="6" t="s">
        <v>5</v>
      </c>
      <c r="C13" s="11">
        <f>C14+C20+C30+C35+C46+C49+C68+C72+C79+C91</f>
        <v>79590300</v>
      </c>
      <c r="D13" s="11">
        <f>D14+D20+D30+D35+D46+D49+D68+D72+D79+D91</f>
        <v>0</v>
      </c>
      <c r="E13" s="11">
        <f>E14+E20+E30+E35+E46+E49+E68+E72+E79+E91</f>
        <v>0</v>
      </c>
      <c r="F13" s="11">
        <f>F14+F20+F30+F35+F46+F49+F68+F72+F79+F91+F113</f>
        <v>1700314</v>
      </c>
      <c r="G13" s="11">
        <f>G14+G20+G30+G35+G46+G49+G68+G72+G79+G91+G113</f>
        <v>0</v>
      </c>
      <c r="H13" s="11">
        <f>H14+H20+H30+H35+H46+H49+H68+H72+H79+H91+H113</f>
        <v>-1700314</v>
      </c>
      <c r="I13" s="11">
        <f>I14+I20+I30+I35+I46+I49+I68+I72+I79+I91+I113</f>
        <v>0</v>
      </c>
      <c r="J13" s="11">
        <f t="shared" ref="J13:J76" si="2">C13+D13+E13+F13+G13+H13+I13</f>
        <v>79590300</v>
      </c>
      <c r="K13" s="11">
        <f>K14+K20+K30+K35+K46+K49+K68+K72+K79+K91</f>
        <v>80734500</v>
      </c>
      <c r="L13" s="11">
        <f>L14+L20+L30+L35+L46+L49+L68+L72+L79+L91</f>
        <v>0</v>
      </c>
      <c r="M13" s="11">
        <f>M14+M20+M30+M35+M46+M49+M68+M72+M79+M91</f>
        <v>0</v>
      </c>
      <c r="N13" s="11">
        <f>N14+N20+N30+N35+N46+N49+N68+N72+N79+N91</f>
        <v>0</v>
      </c>
      <c r="O13" s="11">
        <f t="shared" ref="O13:O76" si="3">K13+L13+M13+N13</f>
        <v>80734500</v>
      </c>
    </row>
    <row r="14" spans="1:15" ht="30.75" hidden="1" customHeight="1" x14ac:dyDescent="0.35">
      <c r="A14" s="5" t="s">
        <v>6</v>
      </c>
      <c r="B14" s="6" t="s">
        <v>7</v>
      </c>
      <c r="C14" s="11">
        <f t="shared" ref="C14:N14" si="4">C15</f>
        <v>21320800</v>
      </c>
      <c r="D14" s="11">
        <f t="shared" si="4"/>
        <v>0</v>
      </c>
      <c r="E14" s="11">
        <f t="shared" si="4"/>
        <v>0</v>
      </c>
      <c r="F14" s="11">
        <f t="shared" si="4"/>
        <v>0</v>
      </c>
      <c r="G14" s="11">
        <f t="shared" si="4"/>
        <v>0</v>
      </c>
      <c r="H14" s="11">
        <f t="shared" si="4"/>
        <v>0</v>
      </c>
      <c r="I14" s="11">
        <f t="shared" si="4"/>
        <v>0</v>
      </c>
      <c r="J14" s="11">
        <f t="shared" si="2"/>
        <v>21320800</v>
      </c>
      <c r="K14" s="11">
        <f t="shared" si="4"/>
        <v>21896100</v>
      </c>
      <c r="L14" s="11">
        <f t="shared" si="4"/>
        <v>0</v>
      </c>
      <c r="M14" s="11">
        <f t="shared" si="4"/>
        <v>0</v>
      </c>
      <c r="N14" s="11">
        <f t="shared" si="4"/>
        <v>0</v>
      </c>
      <c r="O14" s="11">
        <f t="shared" si="3"/>
        <v>21896100</v>
      </c>
    </row>
    <row r="15" spans="1:15" ht="27.75" hidden="1" customHeight="1" x14ac:dyDescent="0.35">
      <c r="A15" s="7" t="s">
        <v>8</v>
      </c>
      <c r="B15" s="8" t="s">
        <v>9</v>
      </c>
      <c r="C15" s="12">
        <f t="shared" ref="C15:H15" si="5">C16+C18+C17+C19</f>
        <v>21320800</v>
      </c>
      <c r="D15" s="12">
        <f t="shared" si="5"/>
        <v>0</v>
      </c>
      <c r="E15" s="12">
        <f t="shared" si="5"/>
        <v>0</v>
      </c>
      <c r="F15" s="12">
        <f t="shared" si="5"/>
        <v>0</v>
      </c>
      <c r="G15" s="12">
        <f t="shared" si="5"/>
        <v>0</v>
      </c>
      <c r="H15" s="12">
        <f t="shared" si="5"/>
        <v>0</v>
      </c>
      <c r="I15" s="12">
        <f t="shared" ref="I15" si="6">I16+I18+I17+I19</f>
        <v>0</v>
      </c>
      <c r="J15" s="11">
        <f t="shared" si="2"/>
        <v>21320800</v>
      </c>
      <c r="K15" s="12">
        <f>K16+K18+K17+K19</f>
        <v>21896100</v>
      </c>
      <c r="L15" s="12">
        <f>L16+L18+L17+L19</f>
        <v>0</v>
      </c>
      <c r="M15" s="12">
        <f>M16+M18+M17+M19</f>
        <v>0</v>
      </c>
      <c r="N15" s="12">
        <f>N16+N18+N17+N19</f>
        <v>0</v>
      </c>
      <c r="O15" s="12">
        <f t="shared" si="3"/>
        <v>21896100</v>
      </c>
    </row>
    <row r="16" spans="1:15" ht="72" hidden="1" x14ac:dyDescent="0.35">
      <c r="A16" s="7" t="s">
        <v>10</v>
      </c>
      <c r="B16" s="8" t="s">
        <v>270</v>
      </c>
      <c r="C16" s="12">
        <v>21062800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1">
        <f t="shared" si="2"/>
        <v>21062800</v>
      </c>
      <c r="K16" s="12">
        <v>21630900</v>
      </c>
      <c r="L16" s="12">
        <v>0</v>
      </c>
      <c r="M16" s="12">
        <v>0</v>
      </c>
      <c r="N16" s="12">
        <v>0</v>
      </c>
      <c r="O16" s="12">
        <f t="shared" si="3"/>
        <v>21630900</v>
      </c>
    </row>
    <row r="17" spans="1:15" ht="108" hidden="1" x14ac:dyDescent="0.35">
      <c r="A17" s="7" t="s">
        <v>167</v>
      </c>
      <c r="B17" s="8" t="s">
        <v>168</v>
      </c>
      <c r="C17" s="12">
        <v>19800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1">
        <f t="shared" si="2"/>
        <v>19800</v>
      </c>
      <c r="K17" s="12">
        <v>20500</v>
      </c>
      <c r="L17" s="12">
        <v>0</v>
      </c>
      <c r="M17" s="12">
        <v>0</v>
      </c>
      <c r="N17" s="12">
        <v>0</v>
      </c>
      <c r="O17" s="12">
        <f t="shared" si="3"/>
        <v>20500</v>
      </c>
    </row>
    <row r="18" spans="1:15" ht="48" hidden="1" customHeight="1" x14ac:dyDescent="0.35">
      <c r="A18" s="7" t="s">
        <v>11</v>
      </c>
      <c r="B18" s="8" t="s">
        <v>12</v>
      </c>
      <c r="C18" s="12">
        <v>206000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1">
        <f t="shared" si="2"/>
        <v>206000</v>
      </c>
      <c r="K18" s="12">
        <v>211600</v>
      </c>
      <c r="L18" s="12">
        <v>0</v>
      </c>
      <c r="M18" s="12">
        <v>0</v>
      </c>
      <c r="N18" s="12">
        <v>0</v>
      </c>
      <c r="O18" s="12">
        <f t="shared" si="3"/>
        <v>211600</v>
      </c>
    </row>
    <row r="19" spans="1:15" ht="72" hidden="1" x14ac:dyDescent="0.35">
      <c r="A19" s="7" t="s">
        <v>268</v>
      </c>
      <c r="B19" s="8" t="s">
        <v>269</v>
      </c>
      <c r="C19" s="12">
        <v>32200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1">
        <f t="shared" si="2"/>
        <v>32200</v>
      </c>
      <c r="K19" s="12">
        <v>33100</v>
      </c>
      <c r="L19" s="12">
        <v>0</v>
      </c>
      <c r="M19" s="12">
        <v>0</v>
      </c>
      <c r="N19" s="12">
        <v>0</v>
      </c>
      <c r="O19" s="12">
        <f t="shared" si="3"/>
        <v>33100</v>
      </c>
    </row>
    <row r="20" spans="1:15" ht="34.799999999999997" hidden="1" x14ac:dyDescent="0.35">
      <c r="A20" s="5" t="s">
        <v>13</v>
      </c>
      <c r="B20" s="6" t="s">
        <v>14</v>
      </c>
      <c r="C20" s="11">
        <f t="shared" ref="C20:N20" si="7">C21</f>
        <v>9652300</v>
      </c>
      <c r="D20" s="11">
        <f t="shared" si="7"/>
        <v>0</v>
      </c>
      <c r="E20" s="11">
        <f t="shared" si="7"/>
        <v>0</v>
      </c>
      <c r="F20" s="11">
        <f t="shared" si="7"/>
        <v>0</v>
      </c>
      <c r="G20" s="11">
        <f t="shared" si="7"/>
        <v>0</v>
      </c>
      <c r="H20" s="11">
        <f t="shared" si="7"/>
        <v>0</v>
      </c>
      <c r="I20" s="11">
        <f t="shared" si="7"/>
        <v>0</v>
      </c>
      <c r="J20" s="11">
        <f t="shared" si="2"/>
        <v>9652300</v>
      </c>
      <c r="K20" s="11">
        <f t="shared" si="7"/>
        <v>10032400</v>
      </c>
      <c r="L20" s="11">
        <f t="shared" si="7"/>
        <v>0</v>
      </c>
      <c r="M20" s="11">
        <f t="shared" si="7"/>
        <v>0</v>
      </c>
      <c r="N20" s="11">
        <f t="shared" si="7"/>
        <v>0</v>
      </c>
      <c r="O20" s="11">
        <f t="shared" si="3"/>
        <v>10032400</v>
      </c>
    </row>
    <row r="21" spans="1:15" ht="36" hidden="1" x14ac:dyDescent="0.35">
      <c r="A21" s="7" t="s">
        <v>15</v>
      </c>
      <c r="B21" s="8" t="s">
        <v>16</v>
      </c>
      <c r="C21" s="12">
        <f t="shared" ref="C21:L21" si="8">C22+C24+C26+C28</f>
        <v>9652300</v>
      </c>
      <c r="D21" s="12">
        <f t="shared" ref="D21:E21" si="9">D22+D24+D26+D28</f>
        <v>0</v>
      </c>
      <c r="E21" s="12">
        <f t="shared" si="9"/>
        <v>0</v>
      </c>
      <c r="F21" s="12">
        <f t="shared" ref="F21:G21" si="10">F22+F24+F26+F28</f>
        <v>0</v>
      </c>
      <c r="G21" s="12">
        <f t="shared" si="10"/>
        <v>0</v>
      </c>
      <c r="H21" s="12">
        <f t="shared" ref="H21:I21" si="11">H22+H24+H26+H28</f>
        <v>0</v>
      </c>
      <c r="I21" s="12">
        <f t="shared" si="11"/>
        <v>0</v>
      </c>
      <c r="J21" s="11">
        <f t="shared" si="2"/>
        <v>9652300</v>
      </c>
      <c r="K21" s="12">
        <f t="shared" si="8"/>
        <v>10032400</v>
      </c>
      <c r="L21" s="12">
        <f t="shared" si="8"/>
        <v>0</v>
      </c>
      <c r="M21" s="12">
        <f t="shared" ref="M21:N21" si="12">M22+M24+M26+M28</f>
        <v>0</v>
      </c>
      <c r="N21" s="12">
        <f t="shared" si="12"/>
        <v>0</v>
      </c>
      <c r="O21" s="12">
        <f t="shared" si="3"/>
        <v>10032400</v>
      </c>
    </row>
    <row r="22" spans="1:15" ht="72" hidden="1" x14ac:dyDescent="0.35">
      <c r="A22" s="7" t="s">
        <v>17</v>
      </c>
      <c r="B22" s="8" t="s">
        <v>18</v>
      </c>
      <c r="C22" s="12">
        <f t="shared" ref="C22:N22" si="13">C23</f>
        <v>4369800</v>
      </c>
      <c r="D22" s="12">
        <f t="shared" si="13"/>
        <v>0</v>
      </c>
      <c r="E22" s="12">
        <f t="shared" si="13"/>
        <v>0</v>
      </c>
      <c r="F22" s="12">
        <f t="shared" si="13"/>
        <v>0</v>
      </c>
      <c r="G22" s="12">
        <f t="shared" si="13"/>
        <v>0</v>
      </c>
      <c r="H22" s="12">
        <f t="shared" si="13"/>
        <v>0</v>
      </c>
      <c r="I22" s="12">
        <f t="shared" si="13"/>
        <v>0</v>
      </c>
      <c r="J22" s="11">
        <f t="shared" si="2"/>
        <v>4369800</v>
      </c>
      <c r="K22" s="12">
        <f t="shared" si="13"/>
        <v>4544800</v>
      </c>
      <c r="L22" s="12">
        <f t="shared" si="13"/>
        <v>0</v>
      </c>
      <c r="M22" s="12">
        <f t="shared" si="13"/>
        <v>0</v>
      </c>
      <c r="N22" s="12">
        <f t="shared" si="13"/>
        <v>0</v>
      </c>
      <c r="O22" s="12">
        <f t="shared" si="3"/>
        <v>4544800</v>
      </c>
    </row>
    <row r="23" spans="1:15" ht="108" hidden="1" x14ac:dyDescent="0.35">
      <c r="A23" s="7" t="s">
        <v>19</v>
      </c>
      <c r="B23" s="8" t="s">
        <v>20</v>
      </c>
      <c r="C23" s="12">
        <v>4369800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1">
        <f t="shared" si="2"/>
        <v>4369800</v>
      </c>
      <c r="K23" s="12">
        <v>4544800</v>
      </c>
      <c r="L23" s="12">
        <v>0</v>
      </c>
      <c r="M23" s="12">
        <v>0</v>
      </c>
      <c r="N23" s="12">
        <v>0</v>
      </c>
      <c r="O23" s="12">
        <f t="shared" si="3"/>
        <v>4544800</v>
      </c>
    </row>
    <row r="24" spans="1:15" ht="72" hidden="1" x14ac:dyDescent="0.35">
      <c r="A24" s="7" t="s">
        <v>21</v>
      </c>
      <c r="B24" s="8" t="s">
        <v>22</v>
      </c>
      <c r="C24" s="12">
        <f t="shared" ref="C24:N24" si="14">C25</f>
        <v>32600</v>
      </c>
      <c r="D24" s="12">
        <f t="shared" si="14"/>
        <v>0</v>
      </c>
      <c r="E24" s="12">
        <f t="shared" si="14"/>
        <v>0</v>
      </c>
      <c r="F24" s="12">
        <f t="shared" si="14"/>
        <v>0</v>
      </c>
      <c r="G24" s="12">
        <f t="shared" si="14"/>
        <v>0</v>
      </c>
      <c r="H24" s="12">
        <f t="shared" si="14"/>
        <v>0</v>
      </c>
      <c r="I24" s="12">
        <f t="shared" si="14"/>
        <v>0</v>
      </c>
      <c r="J24" s="11">
        <f t="shared" si="2"/>
        <v>32600</v>
      </c>
      <c r="K24" s="12">
        <f t="shared" si="14"/>
        <v>33900</v>
      </c>
      <c r="L24" s="12">
        <f t="shared" si="14"/>
        <v>0</v>
      </c>
      <c r="M24" s="12">
        <f t="shared" si="14"/>
        <v>0</v>
      </c>
      <c r="N24" s="12">
        <f t="shared" si="14"/>
        <v>0</v>
      </c>
      <c r="O24" s="12">
        <f t="shared" si="3"/>
        <v>33900</v>
      </c>
    </row>
    <row r="25" spans="1:15" ht="108" hidden="1" x14ac:dyDescent="0.35">
      <c r="A25" s="7" t="s">
        <v>23</v>
      </c>
      <c r="B25" s="8" t="s">
        <v>24</v>
      </c>
      <c r="C25" s="12">
        <v>32600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1">
        <f t="shared" si="2"/>
        <v>32600</v>
      </c>
      <c r="K25" s="12">
        <v>33900</v>
      </c>
      <c r="L25" s="12">
        <v>0</v>
      </c>
      <c r="M25" s="12">
        <v>0</v>
      </c>
      <c r="N25" s="12">
        <v>0</v>
      </c>
      <c r="O25" s="12">
        <f t="shared" si="3"/>
        <v>33900</v>
      </c>
    </row>
    <row r="26" spans="1:15" ht="72" hidden="1" x14ac:dyDescent="0.35">
      <c r="A26" s="7" t="s">
        <v>25</v>
      </c>
      <c r="B26" s="8" t="s">
        <v>26</v>
      </c>
      <c r="C26" s="12">
        <f t="shared" ref="C26:N26" si="15">C27</f>
        <v>6065000</v>
      </c>
      <c r="D26" s="12">
        <f t="shared" si="15"/>
        <v>0</v>
      </c>
      <c r="E26" s="12">
        <f t="shared" si="15"/>
        <v>0</v>
      </c>
      <c r="F26" s="12">
        <f t="shared" si="15"/>
        <v>0</v>
      </c>
      <c r="G26" s="12">
        <f t="shared" si="15"/>
        <v>0</v>
      </c>
      <c r="H26" s="12">
        <f t="shared" si="15"/>
        <v>0</v>
      </c>
      <c r="I26" s="12">
        <f t="shared" si="15"/>
        <v>0</v>
      </c>
      <c r="J26" s="11">
        <f t="shared" si="2"/>
        <v>6065000</v>
      </c>
      <c r="K26" s="12">
        <f t="shared" si="15"/>
        <v>6307400</v>
      </c>
      <c r="L26" s="12">
        <f t="shared" si="15"/>
        <v>0</v>
      </c>
      <c r="M26" s="12">
        <f t="shared" si="15"/>
        <v>0</v>
      </c>
      <c r="N26" s="12">
        <f t="shared" si="15"/>
        <v>0</v>
      </c>
      <c r="O26" s="12">
        <f t="shared" si="3"/>
        <v>6307400</v>
      </c>
    </row>
    <row r="27" spans="1:15" ht="108" hidden="1" x14ac:dyDescent="0.35">
      <c r="A27" s="7" t="s">
        <v>27</v>
      </c>
      <c r="B27" s="8" t="s">
        <v>28</v>
      </c>
      <c r="C27" s="12">
        <v>6065000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1">
        <f t="shared" si="2"/>
        <v>6065000</v>
      </c>
      <c r="K27" s="12">
        <v>6307400</v>
      </c>
      <c r="L27" s="12">
        <v>0</v>
      </c>
      <c r="M27" s="12">
        <v>0</v>
      </c>
      <c r="N27" s="12">
        <v>0</v>
      </c>
      <c r="O27" s="12">
        <f t="shared" si="3"/>
        <v>6307400</v>
      </c>
    </row>
    <row r="28" spans="1:15" ht="72" hidden="1" x14ac:dyDescent="0.35">
      <c r="A28" s="7" t="s">
        <v>29</v>
      </c>
      <c r="B28" s="8" t="s">
        <v>30</v>
      </c>
      <c r="C28" s="12">
        <f t="shared" ref="C28:N28" si="16">C29</f>
        <v>-815100</v>
      </c>
      <c r="D28" s="12">
        <f t="shared" si="16"/>
        <v>0</v>
      </c>
      <c r="E28" s="12">
        <f t="shared" si="16"/>
        <v>0</v>
      </c>
      <c r="F28" s="12">
        <f t="shared" si="16"/>
        <v>0</v>
      </c>
      <c r="G28" s="12">
        <f t="shared" si="16"/>
        <v>0</v>
      </c>
      <c r="H28" s="12">
        <f t="shared" si="16"/>
        <v>0</v>
      </c>
      <c r="I28" s="12">
        <f t="shared" si="16"/>
        <v>0</v>
      </c>
      <c r="J28" s="11">
        <f t="shared" si="2"/>
        <v>-815100</v>
      </c>
      <c r="K28" s="12">
        <f t="shared" si="16"/>
        <v>-853700</v>
      </c>
      <c r="L28" s="12">
        <f t="shared" si="16"/>
        <v>0</v>
      </c>
      <c r="M28" s="12">
        <f t="shared" si="16"/>
        <v>0</v>
      </c>
      <c r="N28" s="12">
        <f t="shared" si="16"/>
        <v>0</v>
      </c>
      <c r="O28" s="12">
        <f t="shared" si="3"/>
        <v>-853700</v>
      </c>
    </row>
    <row r="29" spans="1:15" ht="108" hidden="1" x14ac:dyDescent="0.35">
      <c r="A29" s="7" t="s">
        <v>31</v>
      </c>
      <c r="B29" s="8" t="s">
        <v>32</v>
      </c>
      <c r="C29" s="12">
        <v>-815100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1">
        <f t="shared" si="2"/>
        <v>-815100</v>
      </c>
      <c r="K29" s="12">
        <v>-853700</v>
      </c>
      <c r="L29" s="12">
        <v>0</v>
      </c>
      <c r="M29" s="12">
        <v>0</v>
      </c>
      <c r="N29" s="12">
        <v>0</v>
      </c>
      <c r="O29" s="12">
        <f t="shared" si="3"/>
        <v>-853700</v>
      </c>
    </row>
    <row r="30" spans="1:15" ht="30.75" hidden="1" customHeight="1" x14ac:dyDescent="0.35">
      <c r="A30" s="5" t="s">
        <v>33</v>
      </c>
      <c r="B30" s="6" t="s">
        <v>34</v>
      </c>
      <c r="C30" s="11">
        <f t="shared" ref="C30:L30" si="17">C31+C33</f>
        <v>520000</v>
      </c>
      <c r="D30" s="11">
        <f t="shared" ref="D30:E30" si="18">D31+D33</f>
        <v>0</v>
      </c>
      <c r="E30" s="11">
        <f t="shared" si="18"/>
        <v>0</v>
      </c>
      <c r="F30" s="11">
        <f t="shared" ref="F30:G30" si="19">F31+F33</f>
        <v>0</v>
      </c>
      <c r="G30" s="11">
        <f t="shared" si="19"/>
        <v>0</v>
      </c>
      <c r="H30" s="11">
        <f t="shared" ref="H30:I30" si="20">H31+H33</f>
        <v>0</v>
      </c>
      <c r="I30" s="11">
        <f t="shared" si="20"/>
        <v>0</v>
      </c>
      <c r="J30" s="11">
        <f t="shared" si="2"/>
        <v>520000</v>
      </c>
      <c r="K30" s="11">
        <f t="shared" si="17"/>
        <v>540000</v>
      </c>
      <c r="L30" s="11">
        <f t="shared" si="17"/>
        <v>0</v>
      </c>
      <c r="M30" s="11">
        <f t="shared" ref="M30:N30" si="21">M31+M33</f>
        <v>0</v>
      </c>
      <c r="N30" s="11">
        <f t="shared" si="21"/>
        <v>0</v>
      </c>
      <c r="O30" s="11">
        <f t="shared" si="3"/>
        <v>540000</v>
      </c>
    </row>
    <row r="31" spans="1:15" ht="30" hidden="1" customHeight="1" x14ac:dyDescent="0.35">
      <c r="A31" s="7" t="s">
        <v>35</v>
      </c>
      <c r="B31" s="8" t="s">
        <v>36</v>
      </c>
      <c r="C31" s="12">
        <f t="shared" ref="C31:N31" si="22">C32</f>
        <v>90000</v>
      </c>
      <c r="D31" s="12">
        <f t="shared" si="22"/>
        <v>0</v>
      </c>
      <c r="E31" s="12">
        <f t="shared" si="22"/>
        <v>0</v>
      </c>
      <c r="F31" s="12">
        <f t="shared" si="22"/>
        <v>0</v>
      </c>
      <c r="G31" s="12">
        <f t="shared" si="22"/>
        <v>0</v>
      </c>
      <c r="H31" s="12">
        <f t="shared" si="22"/>
        <v>0</v>
      </c>
      <c r="I31" s="12">
        <f t="shared" si="22"/>
        <v>0</v>
      </c>
      <c r="J31" s="11">
        <f t="shared" si="2"/>
        <v>90000</v>
      </c>
      <c r="K31" s="12">
        <f t="shared" si="22"/>
        <v>90000</v>
      </c>
      <c r="L31" s="12">
        <f t="shared" si="22"/>
        <v>0</v>
      </c>
      <c r="M31" s="12">
        <f t="shared" si="22"/>
        <v>0</v>
      </c>
      <c r="N31" s="12">
        <f t="shared" si="22"/>
        <v>0</v>
      </c>
      <c r="O31" s="12">
        <f t="shared" si="3"/>
        <v>90000</v>
      </c>
    </row>
    <row r="32" spans="1:15" ht="31.5" hidden="1" customHeight="1" x14ac:dyDescent="0.35">
      <c r="A32" s="7" t="s">
        <v>37</v>
      </c>
      <c r="B32" s="8" t="s">
        <v>36</v>
      </c>
      <c r="C32" s="12">
        <v>90000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1">
        <f t="shared" si="2"/>
        <v>90000</v>
      </c>
      <c r="K32" s="12">
        <v>90000</v>
      </c>
      <c r="L32" s="12">
        <v>0</v>
      </c>
      <c r="M32" s="12">
        <v>0</v>
      </c>
      <c r="N32" s="12">
        <v>0</v>
      </c>
      <c r="O32" s="12">
        <f t="shared" si="3"/>
        <v>90000</v>
      </c>
    </row>
    <row r="33" spans="1:15" hidden="1" x14ac:dyDescent="0.35">
      <c r="A33" s="7" t="s">
        <v>38</v>
      </c>
      <c r="B33" s="8" t="s">
        <v>39</v>
      </c>
      <c r="C33" s="12">
        <f t="shared" ref="C33:I33" si="23">C34</f>
        <v>430000</v>
      </c>
      <c r="D33" s="12">
        <f t="shared" si="23"/>
        <v>0</v>
      </c>
      <c r="E33" s="12">
        <f t="shared" si="23"/>
        <v>0</v>
      </c>
      <c r="F33" s="12">
        <f t="shared" si="23"/>
        <v>0</v>
      </c>
      <c r="G33" s="12">
        <f t="shared" si="23"/>
        <v>0</v>
      </c>
      <c r="H33" s="12">
        <f t="shared" si="23"/>
        <v>0</v>
      </c>
      <c r="I33" s="12">
        <f t="shared" si="23"/>
        <v>0</v>
      </c>
      <c r="J33" s="11">
        <f t="shared" si="2"/>
        <v>430000</v>
      </c>
      <c r="K33" s="12">
        <f>K34</f>
        <v>450000</v>
      </c>
      <c r="L33" s="12">
        <f>L34</f>
        <v>0</v>
      </c>
      <c r="M33" s="12">
        <f>M34</f>
        <v>0</v>
      </c>
      <c r="N33" s="12">
        <f>N34</f>
        <v>0</v>
      </c>
      <c r="O33" s="12">
        <f t="shared" si="3"/>
        <v>450000</v>
      </c>
    </row>
    <row r="34" spans="1:15" ht="36" hidden="1" x14ac:dyDescent="0.35">
      <c r="A34" s="7" t="s">
        <v>264</v>
      </c>
      <c r="B34" s="8" t="s">
        <v>265</v>
      </c>
      <c r="C34" s="12">
        <v>430000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1">
        <f t="shared" si="2"/>
        <v>430000</v>
      </c>
      <c r="K34" s="12">
        <v>450000</v>
      </c>
      <c r="L34" s="12">
        <v>0</v>
      </c>
      <c r="M34" s="12">
        <v>0</v>
      </c>
      <c r="N34" s="12">
        <v>0</v>
      </c>
      <c r="O34" s="12">
        <f t="shared" si="3"/>
        <v>450000</v>
      </c>
    </row>
    <row r="35" spans="1:15" ht="28.5" hidden="1" customHeight="1" x14ac:dyDescent="0.35">
      <c r="A35" s="5" t="s">
        <v>40</v>
      </c>
      <c r="B35" s="6" t="s">
        <v>41</v>
      </c>
      <c r="C35" s="11">
        <f t="shared" ref="C35:L35" si="24">C36+C38+C41</f>
        <v>15400000</v>
      </c>
      <c r="D35" s="11">
        <f t="shared" ref="D35:E35" si="25">D36+D38+D41</f>
        <v>0</v>
      </c>
      <c r="E35" s="11">
        <f t="shared" si="25"/>
        <v>0</v>
      </c>
      <c r="F35" s="11">
        <f t="shared" ref="F35:G35" si="26">F36+F38+F41</f>
        <v>0</v>
      </c>
      <c r="G35" s="11">
        <f t="shared" si="26"/>
        <v>0</v>
      </c>
      <c r="H35" s="11">
        <f t="shared" ref="H35:I35" si="27">H36+H38+H41</f>
        <v>0</v>
      </c>
      <c r="I35" s="11">
        <f t="shared" si="27"/>
        <v>0</v>
      </c>
      <c r="J35" s="11">
        <f t="shared" si="2"/>
        <v>15400000</v>
      </c>
      <c r="K35" s="11">
        <f t="shared" si="24"/>
        <v>15500000</v>
      </c>
      <c r="L35" s="11">
        <f t="shared" si="24"/>
        <v>0</v>
      </c>
      <c r="M35" s="11">
        <f t="shared" ref="M35:N35" si="28">M36+M38+M41</f>
        <v>0</v>
      </c>
      <c r="N35" s="11">
        <f t="shared" si="28"/>
        <v>0</v>
      </c>
      <c r="O35" s="11">
        <f t="shared" si="3"/>
        <v>15500000</v>
      </c>
    </row>
    <row r="36" spans="1:15" hidden="1" x14ac:dyDescent="0.35">
      <c r="A36" s="7" t="s">
        <v>42</v>
      </c>
      <c r="B36" s="8" t="s">
        <v>43</v>
      </c>
      <c r="C36" s="12">
        <f t="shared" ref="C36:N36" si="29">C37</f>
        <v>2300000</v>
      </c>
      <c r="D36" s="12">
        <f t="shared" si="29"/>
        <v>0</v>
      </c>
      <c r="E36" s="12">
        <f t="shared" si="29"/>
        <v>0</v>
      </c>
      <c r="F36" s="12">
        <f t="shared" si="29"/>
        <v>0</v>
      </c>
      <c r="G36" s="12">
        <f t="shared" si="29"/>
        <v>0</v>
      </c>
      <c r="H36" s="12">
        <f t="shared" si="29"/>
        <v>0</v>
      </c>
      <c r="I36" s="12">
        <f t="shared" si="29"/>
        <v>0</v>
      </c>
      <c r="J36" s="11">
        <f t="shared" si="2"/>
        <v>2300000</v>
      </c>
      <c r="K36" s="12">
        <f t="shared" si="29"/>
        <v>2350000</v>
      </c>
      <c r="L36" s="12">
        <f t="shared" si="29"/>
        <v>0</v>
      </c>
      <c r="M36" s="12">
        <f t="shared" si="29"/>
        <v>0</v>
      </c>
      <c r="N36" s="12">
        <f t="shared" si="29"/>
        <v>0</v>
      </c>
      <c r="O36" s="12">
        <f t="shared" si="3"/>
        <v>2350000</v>
      </c>
    </row>
    <row r="37" spans="1:15" ht="36" hidden="1" x14ac:dyDescent="0.35">
      <c r="A37" s="7" t="s">
        <v>258</v>
      </c>
      <c r="B37" s="8" t="s">
        <v>257</v>
      </c>
      <c r="C37" s="12">
        <v>2300000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  <c r="J37" s="11">
        <f t="shared" si="2"/>
        <v>2300000</v>
      </c>
      <c r="K37" s="12">
        <v>2350000</v>
      </c>
      <c r="L37" s="12">
        <v>0</v>
      </c>
      <c r="M37" s="12">
        <v>0</v>
      </c>
      <c r="N37" s="12">
        <v>0</v>
      </c>
      <c r="O37" s="12">
        <f t="shared" si="3"/>
        <v>2350000</v>
      </c>
    </row>
    <row r="38" spans="1:15" ht="24" hidden="1" customHeight="1" x14ac:dyDescent="0.35">
      <c r="A38" s="7" t="s">
        <v>44</v>
      </c>
      <c r="B38" s="8" t="s">
        <v>45</v>
      </c>
      <c r="C38" s="12">
        <f t="shared" ref="C38:L38" si="30">C39+C40</f>
        <v>10800000</v>
      </c>
      <c r="D38" s="12">
        <f t="shared" ref="D38:E38" si="31">D39+D40</f>
        <v>0</v>
      </c>
      <c r="E38" s="12">
        <f t="shared" si="31"/>
        <v>0</v>
      </c>
      <c r="F38" s="12">
        <f t="shared" ref="F38:G38" si="32">F39+F40</f>
        <v>0</v>
      </c>
      <c r="G38" s="12">
        <f t="shared" si="32"/>
        <v>0</v>
      </c>
      <c r="H38" s="12">
        <f t="shared" ref="H38:I38" si="33">H39+H40</f>
        <v>0</v>
      </c>
      <c r="I38" s="12">
        <f t="shared" si="33"/>
        <v>0</v>
      </c>
      <c r="J38" s="11">
        <f t="shared" si="2"/>
        <v>10800000</v>
      </c>
      <c r="K38" s="12">
        <f t="shared" si="30"/>
        <v>10800000</v>
      </c>
      <c r="L38" s="12">
        <f t="shared" si="30"/>
        <v>0</v>
      </c>
      <c r="M38" s="12">
        <f t="shared" ref="M38:N38" si="34">M39+M40</f>
        <v>0</v>
      </c>
      <c r="N38" s="12">
        <f t="shared" si="34"/>
        <v>0</v>
      </c>
      <c r="O38" s="12">
        <f t="shared" si="3"/>
        <v>10800000</v>
      </c>
    </row>
    <row r="39" spans="1:15" hidden="1" x14ac:dyDescent="0.35">
      <c r="A39" s="7" t="s">
        <v>46</v>
      </c>
      <c r="B39" s="8" t="s">
        <v>47</v>
      </c>
      <c r="C39" s="12">
        <v>1060000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0</v>
      </c>
      <c r="J39" s="11">
        <f t="shared" si="2"/>
        <v>1060000</v>
      </c>
      <c r="K39" s="12">
        <v>1060000</v>
      </c>
      <c r="L39" s="12">
        <v>0</v>
      </c>
      <c r="M39" s="12">
        <v>0</v>
      </c>
      <c r="N39" s="12">
        <v>0</v>
      </c>
      <c r="O39" s="12">
        <f t="shared" si="3"/>
        <v>1060000</v>
      </c>
    </row>
    <row r="40" spans="1:15" hidden="1" x14ac:dyDescent="0.35">
      <c r="A40" s="7" t="s">
        <v>48</v>
      </c>
      <c r="B40" s="8" t="s">
        <v>49</v>
      </c>
      <c r="C40" s="12">
        <v>9740000</v>
      </c>
      <c r="D40" s="12">
        <v>0</v>
      </c>
      <c r="E40" s="12">
        <v>0</v>
      </c>
      <c r="F40" s="12">
        <v>0</v>
      </c>
      <c r="G40" s="12">
        <v>0</v>
      </c>
      <c r="H40" s="12">
        <v>0</v>
      </c>
      <c r="I40" s="12">
        <v>0</v>
      </c>
      <c r="J40" s="11">
        <f t="shared" si="2"/>
        <v>9740000</v>
      </c>
      <c r="K40" s="12">
        <v>9740000</v>
      </c>
      <c r="L40" s="12">
        <v>0</v>
      </c>
      <c r="M40" s="12">
        <v>0</v>
      </c>
      <c r="N40" s="12">
        <v>0</v>
      </c>
      <c r="O40" s="12">
        <f t="shared" si="3"/>
        <v>9740000</v>
      </c>
    </row>
    <row r="41" spans="1:15" hidden="1" x14ac:dyDescent="0.35">
      <c r="A41" s="7" t="s">
        <v>50</v>
      </c>
      <c r="B41" s="8" t="s">
        <v>51</v>
      </c>
      <c r="C41" s="12">
        <f t="shared" ref="C41:L41" si="35">C42+C44</f>
        <v>2300000</v>
      </c>
      <c r="D41" s="12">
        <f t="shared" ref="D41:E41" si="36">D42+D44</f>
        <v>0</v>
      </c>
      <c r="E41" s="12">
        <f t="shared" si="36"/>
        <v>0</v>
      </c>
      <c r="F41" s="12">
        <f t="shared" ref="F41:G41" si="37">F42+F44</f>
        <v>0</v>
      </c>
      <c r="G41" s="12">
        <f t="shared" si="37"/>
        <v>0</v>
      </c>
      <c r="H41" s="12">
        <f t="shared" ref="H41:I41" si="38">H42+H44</f>
        <v>0</v>
      </c>
      <c r="I41" s="12">
        <f t="shared" si="38"/>
        <v>0</v>
      </c>
      <c r="J41" s="11">
        <f t="shared" si="2"/>
        <v>2300000</v>
      </c>
      <c r="K41" s="12">
        <f t="shared" si="35"/>
        <v>2350000</v>
      </c>
      <c r="L41" s="12">
        <f t="shared" si="35"/>
        <v>0</v>
      </c>
      <c r="M41" s="12">
        <f t="shared" ref="M41:N41" si="39">M42+M44</f>
        <v>0</v>
      </c>
      <c r="N41" s="12">
        <f t="shared" si="39"/>
        <v>0</v>
      </c>
      <c r="O41" s="12">
        <f t="shared" si="3"/>
        <v>2350000</v>
      </c>
    </row>
    <row r="42" spans="1:15" hidden="1" x14ac:dyDescent="0.35">
      <c r="A42" s="7" t="s">
        <v>52</v>
      </c>
      <c r="B42" s="8" t="s">
        <v>53</v>
      </c>
      <c r="C42" s="12">
        <f t="shared" ref="C42:N42" si="40">C43</f>
        <v>816000</v>
      </c>
      <c r="D42" s="12">
        <f t="shared" si="40"/>
        <v>0</v>
      </c>
      <c r="E42" s="12">
        <f t="shared" si="40"/>
        <v>0</v>
      </c>
      <c r="F42" s="12">
        <f t="shared" si="40"/>
        <v>0</v>
      </c>
      <c r="G42" s="12">
        <f t="shared" si="40"/>
        <v>0</v>
      </c>
      <c r="H42" s="12">
        <f t="shared" si="40"/>
        <v>0</v>
      </c>
      <c r="I42" s="12">
        <f t="shared" si="40"/>
        <v>0</v>
      </c>
      <c r="J42" s="11">
        <f t="shared" si="2"/>
        <v>816000</v>
      </c>
      <c r="K42" s="12">
        <f t="shared" si="40"/>
        <v>816000</v>
      </c>
      <c r="L42" s="12">
        <f t="shared" si="40"/>
        <v>0</v>
      </c>
      <c r="M42" s="12">
        <f t="shared" si="40"/>
        <v>0</v>
      </c>
      <c r="N42" s="12">
        <f t="shared" si="40"/>
        <v>0</v>
      </c>
      <c r="O42" s="12">
        <f t="shared" si="3"/>
        <v>816000</v>
      </c>
    </row>
    <row r="43" spans="1:15" ht="36" hidden="1" x14ac:dyDescent="0.35">
      <c r="A43" s="7" t="s">
        <v>259</v>
      </c>
      <c r="B43" s="8" t="s">
        <v>261</v>
      </c>
      <c r="C43" s="12">
        <v>816000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  <c r="J43" s="11">
        <f t="shared" si="2"/>
        <v>816000</v>
      </c>
      <c r="K43" s="12">
        <v>816000</v>
      </c>
      <c r="L43" s="12">
        <v>0</v>
      </c>
      <c r="M43" s="12">
        <v>0</v>
      </c>
      <c r="N43" s="12">
        <v>0</v>
      </c>
      <c r="O43" s="12">
        <f t="shared" si="3"/>
        <v>816000</v>
      </c>
    </row>
    <row r="44" spans="1:15" hidden="1" x14ac:dyDescent="0.35">
      <c r="A44" s="7" t="s">
        <v>54</v>
      </c>
      <c r="B44" s="8" t="s">
        <v>55</v>
      </c>
      <c r="C44" s="12">
        <f t="shared" ref="C44:N44" si="41">C45</f>
        <v>1484000</v>
      </c>
      <c r="D44" s="12">
        <f t="shared" si="41"/>
        <v>0</v>
      </c>
      <c r="E44" s="12">
        <f t="shared" si="41"/>
        <v>0</v>
      </c>
      <c r="F44" s="12">
        <f t="shared" si="41"/>
        <v>0</v>
      </c>
      <c r="G44" s="12">
        <f t="shared" si="41"/>
        <v>0</v>
      </c>
      <c r="H44" s="12">
        <f t="shared" si="41"/>
        <v>0</v>
      </c>
      <c r="I44" s="12">
        <f t="shared" si="41"/>
        <v>0</v>
      </c>
      <c r="J44" s="11">
        <f t="shared" si="2"/>
        <v>1484000</v>
      </c>
      <c r="K44" s="12">
        <f t="shared" si="41"/>
        <v>1534000</v>
      </c>
      <c r="L44" s="12">
        <f t="shared" si="41"/>
        <v>0</v>
      </c>
      <c r="M44" s="12">
        <f t="shared" si="41"/>
        <v>0</v>
      </c>
      <c r="N44" s="12">
        <f t="shared" si="41"/>
        <v>0</v>
      </c>
      <c r="O44" s="12">
        <f t="shared" si="3"/>
        <v>1534000</v>
      </c>
    </row>
    <row r="45" spans="1:15" ht="36" hidden="1" x14ac:dyDescent="0.35">
      <c r="A45" s="7" t="s">
        <v>260</v>
      </c>
      <c r="B45" s="8" t="s">
        <v>262</v>
      </c>
      <c r="C45" s="12">
        <v>1484000</v>
      </c>
      <c r="D45" s="12">
        <v>0</v>
      </c>
      <c r="E45" s="12">
        <v>0</v>
      </c>
      <c r="F45" s="12">
        <v>0</v>
      </c>
      <c r="G45" s="12">
        <v>0</v>
      </c>
      <c r="H45" s="12">
        <v>0</v>
      </c>
      <c r="I45" s="12">
        <v>0</v>
      </c>
      <c r="J45" s="11">
        <f t="shared" si="2"/>
        <v>1484000</v>
      </c>
      <c r="K45" s="12">
        <v>1534000</v>
      </c>
      <c r="L45" s="12">
        <v>0</v>
      </c>
      <c r="M45" s="12">
        <v>0</v>
      </c>
      <c r="N45" s="12">
        <v>0</v>
      </c>
      <c r="O45" s="12">
        <f t="shared" si="3"/>
        <v>1534000</v>
      </c>
    </row>
    <row r="46" spans="1:15" ht="27.75" hidden="1" customHeight="1" x14ac:dyDescent="0.35">
      <c r="A46" s="5" t="s">
        <v>56</v>
      </c>
      <c r="B46" s="6" t="s">
        <v>57</v>
      </c>
      <c r="C46" s="11">
        <f t="shared" ref="C46:N47" si="42">C47</f>
        <v>744400</v>
      </c>
      <c r="D46" s="11">
        <f t="shared" si="42"/>
        <v>0</v>
      </c>
      <c r="E46" s="11">
        <f t="shared" si="42"/>
        <v>0</v>
      </c>
      <c r="F46" s="11">
        <f t="shared" si="42"/>
        <v>0</v>
      </c>
      <c r="G46" s="11">
        <f t="shared" si="42"/>
        <v>0</v>
      </c>
      <c r="H46" s="11">
        <f t="shared" si="42"/>
        <v>0</v>
      </c>
      <c r="I46" s="11">
        <f t="shared" si="42"/>
        <v>0</v>
      </c>
      <c r="J46" s="11">
        <f t="shared" si="2"/>
        <v>744400</v>
      </c>
      <c r="K46" s="11">
        <f t="shared" si="42"/>
        <v>744400</v>
      </c>
      <c r="L46" s="11">
        <f t="shared" si="42"/>
        <v>0</v>
      </c>
      <c r="M46" s="11">
        <f t="shared" si="42"/>
        <v>0</v>
      </c>
      <c r="N46" s="11">
        <f t="shared" si="42"/>
        <v>0</v>
      </c>
      <c r="O46" s="11">
        <f t="shared" si="3"/>
        <v>744400</v>
      </c>
    </row>
    <row r="47" spans="1:15" ht="36" hidden="1" x14ac:dyDescent="0.35">
      <c r="A47" s="7" t="s">
        <v>58</v>
      </c>
      <c r="B47" s="8" t="s">
        <v>59</v>
      </c>
      <c r="C47" s="12">
        <f t="shared" si="42"/>
        <v>744400</v>
      </c>
      <c r="D47" s="12">
        <f t="shared" si="42"/>
        <v>0</v>
      </c>
      <c r="E47" s="12">
        <f t="shared" si="42"/>
        <v>0</v>
      </c>
      <c r="F47" s="12">
        <f t="shared" si="42"/>
        <v>0</v>
      </c>
      <c r="G47" s="12">
        <f t="shared" si="42"/>
        <v>0</v>
      </c>
      <c r="H47" s="12">
        <f t="shared" si="42"/>
        <v>0</v>
      </c>
      <c r="I47" s="12">
        <f t="shared" si="42"/>
        <v>0</v>
      </c>
      <c r="J47" s="11">
        <f t="shared" si="2"/>
        <v>744400</v>
      </c>
      <c r="K47" s="12">
        <f t="shared" si="42"/>
        <v>744400</v>
      </c>
      <c r="L47" s="12">
        <f t="shared" si="42"/>
        <v>0</v>
      </c>
      <c r="M47" s="12">
        <f t="shared" si="42"/>
        <v>0</v>
      </c>
      <c r="N47" s="12">
        <f t="shared" si="42"/>
        <v>0</v>
      </c>
      <c r="O47" s="12">
        <f t="shared" si="3"/>
        <v>744400</v>
      </c>
    </row>
    <row r="48" spans="1:15" ht="36" hidden="1" x14ac:dyDescent="0.35">
      <c r="A48" s="7" t="s">
        <v>60</v>
      </c>
      <c r="B48" s="8" t="s">
        <v>61</v>
      </c>
      <c r="C48" s="12">
        <v>744400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1">
        <f t="shared" si="2"/>
        <v>744400</v>
      </c>
      <c r="K48" s="12">
        <v>744400</v>
      </c>
      <c r="L48" s="12">
        <v>0</v>
      </c>
      <c r="M48" s="12">
        <v>0</v>
      </c>
      <c r="N48" s="12">
        <v>0</v>
      </c>
      <c r="O48" s="12">
        <f t="shared" si="3"/>
        <v>744400</v>
      </c>
    </row>
    <row r="49" spans="1:15" ht="34.799999999999997" hidden="1" x14ac:dyDescent="0.35">
      <c r="A49" s="5" t="s">
        <v>62</v>
      </c>
      <c r="B49" s="6" t="s">
        <v>63</v>
      </c>
      <c r="C49" s="11">
        <f t="shared" ref="C49:H49" si="43">C50+C62+C65+C59</f>
        <v>21627200</v>
      </c>
      <c r="D49" s="11">
        <f t="shared" si="43"/>
        <v>0</v>
      </c>
      <c r="E49" s="11">
        <f t="shared" si="43"/>
        <v>0</v>
      </c>
      <c r="F49" s="11">
        <f t="shared" si="43"/>
        <v>0</v>
      </c>
      <c r="G49" s="11">
        <f t="shared" si="43"/>
        <v>0</v>
      </c>
      <c r="H49" s="11">
        <f t="shared" si="43"/>
        <v>0</v>
      </c>
      <c r="I49" s="11">
        <f t="shared" ref="I49" si="44">I50+I62+I65+I59</f>
        <v>0</v>
      </c>
      <c r="J49" s="11">
        <f t="shared" si="2"/>
        <v>21627200</v>
      </c>
      <c r="K49" s="11">
        <f>K50+K62+K65+K59</f>
        <v>21603600</v>
      </c>
      <c r="L49" s="11">
        <f>L50+L62+L65+L59</f>
        <v>0</v>
      </c>
      <c r="M49" s="11">
        <f>M50+M62+M65+M59</f>
        <v>0</v>
      </c>
      <c r="N49" s="11">
        <f>N50+N62+N65+N59</f>
        <v>0</v>
      </c>
      <c r="O49" s="11">
        <f t="shared" si="3"/>
        <v>21603600</v>
      </c>
    </row>
    <row r="50" spans="1:15" ht="72" hidden="1" x14ac:dyDescent="0.35">
      <c r="A50" s="7" t="s">
        <v>64</v>
      </c>
      <c r="B50" s="8" t="s">
        <v>65</v>
      </c>
      <c r="C50" s="12">
        <f t="shared" ref="C50:H50" si="45">C51+C53+C55+C57</f>
        <v>20034600</v>
      </c>
      <c r="D50" s="12">
        <f t="shared" si="45"/>
        <v>0</v>
      </c>
      <c r="E50" s="12">
        <f t="shared" si="45"/>
        <v>0</v>
      </c>
      <c r="F50" s="12">
        <f t="shared" si="45"/>
        <v>0</v>
      </c>
      <c r="G50" s="12">
        <f t="shared" si="45"/>
        <v>0</v>
      </c>
      <c r="H50" s="12">
        <f t="shared" si="45"/>
        <v>0</v>
      </c>
      <c r="I50" s="12">
        <f t="shared" ref="I50" si="46">I51+I53+I55+I57</f>
        <v>0</v>
      </c>
      <c r="J50" s="11">
        <f t="shared" si="2"/>
        <v>20034600</v>
      </c>
      <c r="K50" s="12">
        <f>K51+K53+K55+K57</f>
        <v>20023200</v>
      </c>
      <c r="L50" s="12">
        <f>L51+L53+L55+L57</f>
        <v>0</v>
      </c>
      <c r="M50" s="12">
        <f>M51+M53+M55+M57</f>
        <v>0</v>
      </c>
      <c r="N50" s="12">
        <f>N51+N53+N55+N57</f>
        <v>0</v>
      </c>
      <c r="O50" s="12">
        <f t="shared" si="3"/>
        <v>20023200</v>
      </c>
    </row>
    <row r="51" spans="1:15" ht="54" hidden="1" x14ac:dyDescent="0.35">
      <c r="A51" s="7" t="s">
        <v>66</v>
      </c>
      <c r="B51" s="8" t="s">
        <v>67</v>
      </c>
      <c r="C51" s="12">
        <f t="shared" ref="C51:N51" si="47">C52</f>
        <v>18995100</v>
      </c>
      <c r="D51" s="12">
        <f t="shared" si="47"/>
        <v>0</v>
      </c>
      <c r="E51" s="12">
        <f t="shared" si="47"/>
        <v>0</v>
      </c>
      <c r="F51" s="12">
        <f t="shared" si="47"/>
        <v>0</v>
      </c>
      <c r="G51" s="12">
        <f t="shared" si="47"/>
        <v>0</v>
      </c>
      <c r="H51" s="12">
        <f t="shared" si="47"/>
        <v>0</v>
      </c>
      <c r="I51" s="12">
        <f t="shared" si="47"/>
        <v>0</v>
      </c>
      <c r="J51" s="11">
        <f t="shared" si="2"/>
        <v>18995100</v>
      </c>
      <c r="K51" s="12">
        <f t="shared" si="47"/>
        <v>18983700</v>
      </c>
      <c r="L51" s="12">
        <f t="shared" si="47"/>
        <v>0</v>
      </c>
      <c r="M51" s="12">
        <f t="shared" si="47"/>
        <v>0</v>
      </c>
      <c r="N51" s="12">
        <f t="shared" si="47"/>
        <v>0</v>
      </c>
      <c r="O51" s="12">
        <f t="shared" si="3"/>
        <v>18983700</v>
      </c>
    </row>
    <row r="52" spans="1:15" ht="72" hidden="1" x14ac:dyDescent="0.35">
      <c r="A52" s="7" t="s">
        <v>211</v>
      </c>
      <c r="B52" s="8" t="s">
        <v>210</v>
      </c>
      <c r="C52" s="12">
        <v>18995100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1">
        <f t="shared" si="2"/>
        <v>18995100</v>
      </c>
      <c r="K52" s="12">
        <v>18983700</v>
      </c>
      <c r="L52" s="12">
        <v>0</v>
      </c>
      <c r="M52" s="12">
        <v>0</v>
      </c>
      <c r="N52" s="12">
        <v>0</v>
      </c>
      <c r="O52" s="12">
        <f t="shared" si="3"/>
        <v>18983700</v>
      </c>
    </row>
    <row r="53" spans="1:15" ht="72" hidden="1" x14ac:dyDescent="0.35">
      <c r="A53" s="7" t="s">
        <v>68</v>
      </c>
      <c r="B53" s="8" t="s">
        <v>69</v>
      </c>
      <c r="C53" s="12">
        <f t="shared" ref="C53:N53" si="48">C54</f>
        <v>99400</v>
      </c>
      <c r="D53" s="12">
        <f t="shared" si="48"/>
        <v>0</v>
      </c>
      <c r="E53" s="12">
        <f t="shared" si="48"/>
        <v>0</v>
      </c>
      <c r="F53" s="12">
        <f t="shared" si="48"/>
        <v>0</v>
      </c>
      <c r="G53" s="12">
        <f t="shared" si="48"/>
        <v>0</v>
      </c>
      <c r="H53" s="12">
        <f t="shared" si="48"/>
        <v>0</v>
      </c>
      <c r="I53" s="12">
        <f t="shared" si="48"/>
        <v>0</v>
      </c>
      <c r="J53" s="11">
        <f t="shared" si="2"/>
        <v>99400</v>
      </c>
      <c r="K53" s="12">
        <f t="shared" si="48"/>
        <v>99400</v>
      </c>
      <c r="L53" s="12">
        <f t="shared" si="48"/>
        <v>0</v>
      </c>
      <c r="M53" s="12">
        <f t="shared" si="48"/>
        <v>0</v>
      </c>
      <c r="N53" s="12">
        <f t="shared" si="48"/>
        <v>0</v>
      </c>
      <c r="O53" s="12">
        <f t="shared" si="3"/>
        <v>99400</v>
      </c>
    </row>
    <row r="54" spans="1:15" ht="72" hidden="1" x14ac:dyDescent="0.35">
      <c r="A54" s="7" t="s">
        <v>212</v>
      </c>
      <c r="B54" s="8" t="s">
        <v>213</v>
      </c>
      <c r="C54" s="12">
        <v>99400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  <c r="J54" s="11">
        <f t="shared" si="2"/>
        <v>99400</v>
      </c>
      <c r="K54" s="12">
        <v>99400</v>
      </c>
      <c r="L54" s="12">
        <v>0</v>
      </c>
      <c r="M54" s="12">
        <v>0</v>
      </c>
      <c r="N54" s="12">
        <v>0</v>
      </c>
      <c r="O54" s="12">
        <f t="shared" si="3"/>
        <v>99400</v>
      </c>
    </row>
    <row r="55" spans="1:15" ht="72" hidden="1" x14ac:dyDescent="0.35">
      <c r="A55" s="7" t="s">
        <v>70</v>
      </c>
      <c r="B55" s="8" t="s">
        <v>71</v>
      </c>
      <c r="C55" s="12">
        <f t="shared" ref="C55:N55" si="49">C56</f>
        <v>156400</v>
      </c>
      <c r="D55" s="12">
        <f t="shared" si="49"/>
        <v>0</v>
      </c>
      <c r="E55" s="12">
        <f t="shared" si="49"/>
        <v>0</v>
      </c>
      <c r="F55" s="12">
        <f t="shared" si="49"/>
        <v>0</v>
      </c>
      <c r="G55" s="12">
        <f t="shared" si="49"/>
        <v>0</v>
      </c>
      <c r="H55" s="12">
        <f t="shared" si="49"/>
        <v>0</v>
      </c>
      <c r="I55" s="12">
        <f t="shared" si="49"/>
        <v>0</v>
      </c>
      <c r="J55" s="11">
        <f t="shared" si="2"/>
        <v>156400</v>
      </c>
      <c r="K55" s="12">
        <f t="shared" si="49"/>
        <v>156400</v>
      </c>
      <c r="L55" s="12">
        <f t="shared" si="49"/>
        <v>0</v>
      </c>
      <c r="M55" s="12">
        <f t="shared" si="49"/>
        <v>0</v>
      </c>
      <c r="N55" s="12">
        <f t="shared" si="49"/>
        <v>0</v>
      </c>
      <c r="O55" s="12">
        <f t="shared" si="3"/>
        <v>156400</v>
      </c>
    </row>
    <row r="56" spans="1:15" ht="54" hidden="1" x14ac:dyDescent="0.35">
      <c r="A56" s="7" t="s">
        <v>214</v>
      </c>
      <c r="B56" s="8" t="s">
        <v>215</v>
      </c>
      <c r="C56" s="12">
        <v>156400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1">
        <f t="shared" si="2"/>
        <v>156400</v>
      </c>
      <c r="K56" s="12">
        <v>156400</v>
      </c>
      <c r="L56" s="12">
        <v>0</v>
      </c>
      <c r="M56" s="12">
        <v>0</v>
      </c>
      <c r="N56" s="12">
        <v>0</v>
      </c>
      <c r="O56" s="12">
        <f t="shared" si="3"/>
        <v>156400</v>
      </c>
    </row>
    <row r="57" spans="1:15" ht="36" hidden="1" x14ac:dyDescent="0.35">
      <c r="A57" s="7" t="s">
        <v>72</v>
      </c>
      <c r="B57" s="8" t="s">
        <v>73</v>
      </c>
      <c r="C57" s="12">
        <f t="shared" ref="C57:N57" si="50">C58</f>
        <v>783700</v>
      </c>
      <c r="D57" s="12">
        <f t="shared" si="50"/>
        <v>0</v>
      </c>
      <c r="E57" s="12">
        <f t="shared" si="50"/>
        <v>0</v>
      </c>
      <c r="F57" s="12">
        <f t="shared" si="50"/>
        <v>0</v>
      </c>
      <c r="G57" s="12">
        <f t="shared" si="50"/>
        <v>0</v>
      </c>
      <c r="H57" s="12">
        <f t="shared" si="50"/>
        <v>0</v>
      </c>
      <c r="I57" s="12">
        <f t="shared" si="50"/>
        <v>0</v>
      </c>
      <c r="J57" s="11">
        <f t="shared" si="2"/>
        <v>783700</v>
      </c>
      <c r="K57" s="12">
        <f t="shared" si="50"/>
        <v>783700</v>
      </c>
      <c r="L57" s="12">
        <f t="shared" si="50"/>
        <v>0</v>
      </c>
      <c r="M57" s="12">
        <f t="shared" si="50"/>
        <v>0</v>
      </c>
      <c r="N57" s="12">
        <f t="shared" si="50"/>
        <v>0</v>
      </c>
      <c r="O57" s="12">
        <f t="shared" si="3"/>
        <v>783700</v>
      </c>
    </row>
    <row r="58" spans="1:15" ht="36" hidden="1" x14ac:dyDescent="0.35">
      <c r="A58" s="7" t="s">
        <v>216</v>
      </c>
      <c r="B58" s="8" t="s">
        <v>217</v>
      </c>
      <c r="C58" s="12">
        <v>783700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1">
        <f t="shared" si="2"/>
        <v>783700</v>
      </c>
      <c r="K58" s="12">
        <v>783700</v>
      </c>
      <c r="L58" s="12">
        <v>0</v>
      </c>
      <c r="M58" s="12">
        <v>0</v>
      </c>
      <c r="N58" s="12">
        <v>0</v>
      </c>
      <c r="O58" s="12">
        <f t="shared" si="3"/>
        <v>783700</v>
      </c>
    </row>
    <row r="59" spans="1:15" ht="36" hidden="1" x14ac:dyDescent="0.35">
      <c r="A59" s="7" t="s">
        <v>271</v>
      </c>
      <c r="B59" s="8" t="s">
        <v>272</v>
      </c>
      <c r="C59" s="12">
        <f t="shared" ref="C59:I60" si="51">C60</f>
        <v>819000</v>
      </c>
      <c r="D59" s="12">
        <f t="shared" si="51"/>
        <v>0</v>
      </c>
      <c r="E59" s="12">
        <f t="shared" si="51"/>
        <v>0</v>
      </c>
      <c r="F59" s="12">
        <f t="shared" si="51"/>
        <v>0</v>
      </c>
      <c r="G59" s="12">
        <f t="shared" si="51"/>
        <v>0</v>
      </c>
      <c r="H59" s="12">
        <f t="shared" si="51"/>
        <v>0</v>
      </c>
      <c r="I59" s="12">
        <f t="shared" si="51"/>
        <v>0</v>
      </c>
      <c r="J59" s="11">
        <f t="shared" si="2"/>
        <v>819000</v>
      </c>
      <c r="K59" s="12">
        <f t="shared" ref="K59:N60" si="52">K60</f>
        <v>806800</v>
      </c>
      <c r="L59" s="12">
        <f t="shared" si="52"/>
        <v>0</v>
      </c>
      <c r="M59" s="12">
        <f t="shared" si="52"/>
        <v>0</v>
      </c>
      <c r="N59" s="12">
        <f t="shared" si="52"/>
        <v>0</v>
      </c>
      <c r="O59" s="12">
        <f t="shared" si="3"/>
        <v>806800</v>
      </c>
    </row>
    <row r="60" spans="1:15" ht="36" hidden="1" x14ac:dyDescent="0.35">
      <c r="A60" s="7" t="s">
        <v>288</v>
      </c>
      <c r="B60" s="8" t="s">
        <v>289</v>
      </c>
      <c r="C60" s="12">
        <f t="shared" si="51"/>
        <v>819000</v>
      </c>
      <c r="D60" s="12">
        <f t="shared" si="51"/>
        <v>0</v>
      </c>
      <c r="E60" s="12">
        <f t="shared" si="51"/>
        <v>0</v>
      </c>
      <c r="F60" s="12">
        <f t="shared" si="51"/>
        <v>0</v>
      </c>
      <c r="G60" s="12">
        <f t="shared" si="51"/>
        <v>0</v>
      </c>
      <c r="H60" s="12">
        <f t="shared" si="51"/>
        <v>0</v>
      </c>
      <c r="I60" s="12">
        <f t="shared" si="51"/>
        <v>0</v>
      </c>
      <c r="J60" s="11">
        <f t="shared" si="2"/>
        <v>819000</v>
      </c>
      <c r="K60" s="12">
        <f t="shared" si="52"/>
        <v>806800</v>
      </c>
      <c r="L60" s="12">
        <f t="shared" si="52"/>
        <v>0</v>
      </c>
      <c r="M60" s="12">
        <f t="shared" si="52"/>
        <v>0</v>
      </c>
      <c r="N60" s="12">
        <f t="shared" si="52"/>
        <v>0</v>
      </c>
      <c r="O60" s="12">
        <f t="shared" si="3"/>
        <v>806800</v>
      </c>
    </row>
    <row r="61" spans="1:15" ht="90" hidden="1" x14ac:dyDescent="0.35">
      <c r="A61" s="7" t="s">
        <v>286</v>
      </c>
      <c r="B61" s="8" t="s">
        <v>287</v>
      </c>
      <c r="C61" s="12">
        <v>819000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  <c r="J61" s="11">
        <f t="shared" si="2"/>
        <v>819000</v>
      </c>
      <c r="K61" s="12">
        <v>806800</v>
      </c>
      <c r="L61" s="12">
        <v>0</v>
      </c>
      <c r="M61" s="12">
        <v>0</v>
      </c>
      <c r="N61" s="12">
        <v>0</v>
      </c>
      <c r="O61" s="12">
        <f t="shared" si="3"/>
        <v>806800</v>
      </c>
    </row>
    <row r="62" spans="1:15" hidden="1" x14ac:dyDescent="0.35">
      <c r="A62" s="7" t="s">
        <v>74</v>
      </c>
      <c r="B62" s="8" t="s">
        <v>75</v>
      </c>
      <c r="C62" s="12">
        <f t="shared" ref="C62:N63" si="53">C63</f>
        <v>26300</v>
      </c>
      <c r="D62" s="12">
        <f t="shared" si="53"/>
        <v>0</v>
      </c>
      <c r="E62" s="12">
        <f t="shared" si="53"/>
        <v>0</v>
      </c>
      <c r="F62" s="12">
        <f t="shared" si="53"/>
        <v>0</v>
      </c>
      <c r="G62" s="12">
        <f t="shared" si="53"/>
        <v>0</v>
      </c>
      <c r="H62" s="12">
        <f t="shared" si="53"/>
        <v>0</v>
      </c>
      <c r="I62" s="12">
        <f t="shared" si="53"/>
        <v>0</v>
      </c>
      <c r="J62" s="11">
        <f t="shared" si="2"/>
        <v>26300</v>
      </c>
      <c r="K62" s="12">
        <f t="shared" si="53"/>
        <v>26300</v>
      </c>
      <c r="L62" s="12">
        <f t="shared" si="53"/>
        <v>0</v>
      </c>
      <c r="M62" s="12">
        <f t="shared" si="53"/>
        <v>0</v>
      </c>
      <c r="N62" s="12">
        <f t="shared" si="53"/>
        <v>0</v>
      </c>
      <c r="O62" s="12">
        <f t="shared" si="3"/>
        <v>26300</v>
      </c>
    </row>
    <row r="63" spans="1:15" ht="54" hidden="1" x14ac:dyDescent="0.35">
      <c r="A63" s="7" t="s">
        <v>76</v>
      </c>
      <c r="B63" s="8" t="s">
        <v>77</v>
      </c>
      <c r="C63" s="12">
        <f t="shared" si="53"/>
        <v>26300</v>
      </c>
      <c r="D63" s="12">
        <f t="shared" si="53"/>
        <v>0</v>
      </c>
      <c r="E63" s="12">
        <f t="shared" si="53"/>
        <v>0</v>
      </c>
      <c r="F63" s="12">
        <f t="shared" si="53"/>
        <v>0</v>
      </c>
      <c r="G63" s="12">
        <f t="shared" si="53"/>
        <v>0</v>
      </c>
      <c r="H63" s="12">
        <f t="shared" si="53"/>
        <v>0</v>
      </c>
      <c r="I63" s="12">
        <f t="shared" si="53"/>
        <v>0</v>
      </c>
      <c r="J63" s="11">
        <f t="shared" si="2"/>
        <v>26300</v>
      </c>
      <c r="K63" s="12">
        <f t="shared" si="53"/>
        <v>26300</v>
      </c>
      <c r="L63" s="12">
        <f t="shared" si="53"/>
        <v>0</v>
      </c>
      <c r="M63" s="12">
        <f t="shared" si="53"/>
        <v>0</v>
      </c>
      <c r="N63" s="12">
        <f t="shared" si="53"/>
        <v>0</v>
      </c>
      <c r="O63" s="12">
        <f t="shared" si="3"/>
        <v>26300</v>
      </c>
    </row>
    <row r="64" spans="1:15" ht="54" hidden="1" x14ac:dyDescent="0.35">
      <c r="A64" s="7" t="s">
        <v>218</v>
      </c>
      <c r="B64" s="8" t="s">
        <v>219</v>
      </c>
      <c r="C64" s="12">
        <v>26300</v>
      </c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1">
        <f t="shared" si="2"/>
        <v>26300</v>
      </c>
      <c r="K64" s="12">
        <v>26300</v>
      </c>
      <c r="L64" s="12">
        <v>0</v>
      </c>
      <c r="M64" s="12">
        <v>0</v>
      </c>
      <c r="N64" s="12">
        <v>0</v>
      </c>
      <c r="O64" s="12">
        <f t="shared" si="3"/>
        <v>26300</v>
      </c>
    </row>
    <row r="65" spans="1:15" ht="72" hidden="1" x14ac:dyDescent="0.35">
      <c r="A65" s="7" t="s">
        <v>78</v>
      </c>
      <c r="B65" s="8" t="s">
        <v>79</v>
      </c>
      <c r="C65" s="12">
        <f t="shared" ref="C65:N66" si="54">C66</f>
        <v>747300</v>
      </c>
      <c r="D65" s="12">
        <f t="shared" si="54"/>
        <v>0</v>
      </c>
      <c r="E65" s="12">
        <f t="shared" si="54"/>
        <v>0</v>
      </c>
      <c r="F65" s="12">
        <f t="shared" si="54"/>
        <v>0</v>
      </c>
      <c r="G65" s="12">
        <f t="shared" si="54"/>
        <v>0</v>
      </c>
      <c r="H65" s="12">
        <f t="shared" si="54"/>
        <v>0</v>
      </c>
      <c r="I65" s="12">
        <f t="shared" si="54"/>
        <v>0</v>
      </c>
      <c r="J65" s="11">
        <f t="shared" si="2"/>
        <v>747300</v>
      </c>
      <c r="K65" s="12">
        <f t="shared" si="54"/>
        <v>747300</v>
      </c>
      <c r="L65" s="12">
        <f t="shared" si="54"/>
        <v>0</v>
      </c>
      <c r="M65" s="12">
        <f t="shared" si="54"/>
        <v>0</v>
      </c>
      <c r="N65" s="12">
        <f t="shared" si="54"/>
        <v>0</v>
      </c>
      <c r="O65" s="12">
        <f t="shared" si="3"/>
        <v>747300</v>
      </c>
    </row>
    <row r="66" spans="1:15" ht="72" hidden="1" x14ac:dyDescent="0.35">
      <c r="A66" s="7" t="s">
        <v>163</v>
      </c>
      <c r="B66" s="8" t="s">
        <v>162</v>
      </c>
      <c r="C66" s="12">
        <f t="shared" si="54"/>
        <v>747300</v>
      </c>
      <c r="D66" s="12">
        <f t="shared" si="54"/>
        <v>0</v>
      </c>
      <c r="E66" s="12">
        <f t="shared" si="54"/>
        <v>0</v>
      </c>
      <c r="F66" s="12">
        <f t="shared" si="54"/>
        <v>0</v>
      </c>
      <c r="G66" s="12">
        <f t="shared" si="54"/>
        <v>0</v>
      </c>
      <c r="H66" s="12">
        <f t="shared" si="54"/>
        <v>0</v>
      </c>
      <c r="I66" s="12">
        <f t="shared" si="54"/>
        <v>0</v>
      </c>
      <c r="J66" s="11">
        <f t="shared" si="2"/>
        <v>747300</v>
      </c>
      <c r="K66" s="12">
        <f t="shared" si="54"/>
        <v>747300</v>
      </c>
      <c r="L66" s="12">
        <f t="shared" si="54"/>
        <v>0</v>
      </c>
      <c r="M66" s="12">
        <f t="shared" si="54"/>
        <v>0</v>
      </c>
      <c r="N66" s="12">
        <f t="shared" si="54"/>
        <v>0</v>
      </c>
      <c r="O66" s="12">
        <f t="shared" si="3"/>
        <v>747300</v>
      </c>
    </row>
    <row r="67" spans="1:15" ht="72" hidden="1" x14ac:dyDescent="0.35">
      <c r="A67" s="7" t="s">
        <v>220</v>
      </c>
      <c r="B67" s="8" t="s">
        <v>221</v>
      </c>
      <c r="C67" s="12">
        <v>747300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1">
        <f t="shared" si="2"/>
        <v>747300</v>
      </c>
      <c r="K67" s="12">
        <v>747300</v>
      </c>
      <c r="L67" s="12">
        <v>0</v>
      </c>
      <c r="M67" s="12">
        <v>0</v>
      </c>
      <c r="N67" s="12">
        <v>0</v>
      </c>
      <c r="O67" s="12">
        <f t="shared" si="3"/>
        <v>747300</v>
      </c>
    </row>
    <row r="68" spans="1:15" hidden="1" x14ac:dyDescent="0.35">
      <c r="A68" s="5" t="s">
        <v>80</v>
      </c>
      <c r="B68" s="6" t="s">
        <v>81</v>
      </c>
      <c r="C68" s="11">
        <f t="shared" ref="C68:N68" si="55">C69</f>
        <v>125000</v>
      </c>
      <c r="D68" s="11">
        <f t="shared" si="55"/>
        <v>0</v>
      </c>
      <c r="E68" s="11">
        <f t="shared" si="55"/>
        <v>0</v>
      </c>
      <c r="F68" s="11">
        <f t="shared" si="55"/>
        <v>0</v>
      </c>
      <c r="G68" s="11">
        <f t="shared" si="55"/>
        <v>0</v>
      </c>
      <c r="H68" s="11">
        <f t="shared" si="55"/>
        <v>0</v>
      </c>
      <c r="I68" s="11">
        <f t="shared" si="55"/>
        <v>0</v>
      </c>
      <c r="J68" s="11">
        <f t="shared" si="2"/>
        <v>125000</v>
      </c>
      <c r="K68" s="11">
        <f t="shared" si="55"/>
        <v>125000</v>
      </c>
      <c r="L68" s="11">
        <f t="shared" si="55"/>
        <v>0</v>
      </c>
      <c r="M68" s="11">
        <f t="shared" si="55"/>
        <v>0</v>
      </c>
      <c r="N68" s="11">
        <f t="shared" si="55"/>
        <v>0</v>
      </c>
      <c r="O68" s="11">
        <f t="shared" si="3"/>
        <v>125000</v>
      </c>
    </row>
    <row r="69" spans="1:15" hidden="1" x14ac:dyDescent="0.35">
      <c r="A69" s="7" t="s">
        <v>82</v>
      </c>
      <c r="B69" s="8" t="s">
        <v>83</v>
      </c>
      <c r="C69" s="12">
        <f t="shared" ref="C69:H69" si="56">C70+C71</f>
        <v>125000</v>
      </c>
      <c r="D69" s="12">
        <f t="shared" si="56"/>
        <v>0</v>
      </c>
      <c r="E69" s="12">
        <f t="shared" si="56"/>
        <v>0</v>
      </c>
      <c r="F69" s="12">
        <f t="shared" si="56"/>
        <v>0</v>
      </c>
      <c r="G69" s="12">
        <f t="shared" si="56"/>
        <v>0</v>
      </c>
      <c r="H69" s="12">
        <f t="shared" si="56"/>
        <v>0</v>
      </c>
      <c r="I69" s="12">
        <f t="shared" ref="I69" si="57">I70+I71</f>
        <v>0</v>
      </c>
      <c r="J69" s="11">
        <f t="shared" si="2"/>
        <v>125000</v>
      </c>
      <c r="K69" s="12">
        <f>K70+K71</f>
        <v>125000</v>
      </c>
      <c r="L69" s="12">
        <f>L70+L71</f>
        <v>0</v>
      </c>
      <c r="M69" s="12">
        <f>M70+M71</f>
        <v>0</v>
      </c>
      <c r="N69" s="12">
        <f>N70+N71</f>
        <v>0</v>
      </c>
      <c r="O69" s="12">
        <f t="shared" si="3"/>
        <v>125000</v>
      </c>
    </row>
    <row r="70" spans="1:15" ht="36" hidden="1" x14ac:dyDescent="0.35">
      <c r="A70" s="7" t="s">
        <v>84</v>
      </c>
      <c r="B70" s="8" t="s">
        <v>85</v>
      </c>
      <c r="C70" s="12">
        <v>57000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1">
        <f t="shared" si="2"/>
        <v>57000</v>
      </c>
      <c r="K70" s="12">
        <v>57000</v>
      </c>
      <c r="L70" s="12">
        <v>0</v>
      </c>
      <c r="M70" s="12">
        <v>0</v>
      </c>
      <c r="N70" s="12">
        <v>0</v>
      </c>
      <c r="O70" s="12">
        <f t="shared" si="3"/>
        <v>57000</v>
      </c>
    </row>
    <row r="71" spans="1:15" ht="36" hidden="1" x14ac:dyDescent="0.35">
      <c r="A71" s="7" t="s">
        <v>155</v>
      </c>
      <c r="B71" s="8" t="s">
        <v>156</v>
      </c>
      <c r="C71" s="12">
        <v>68000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1">
        <f t="shared" si="2"/>
        <v>68000</v>
      </c>
      <c r="K71" s="12">
        <v>68000</v>
      </c>
      <c r="L71" s="12">
        <v>0</v>
      </c>
      <c r="M71" s="12">
        <v>0</v>
      </c>
      <c r="N71" s="12">
        <v>0</v>
      </c>
      <c r="O71" s="12">
        <f t="shared" si="3"/>
        <v>68000</v>
      </c>
    </row>
    <row r="72" spans="1:15" ht="34.799999999999997" hidden="1" x14ac:dyDescent="0.35">
      <c r="A72" s="5" t="s">
        <v>86</v>
      </c>
      <c r="B72" s="6" t="s">
        <v>87</v>
      </c>
      <c r="C72" s="11">
        <f t="shared" ref="C72:L72" si="58">C73+C76</f>
        <v>9222600</v>
      </c>
      <c r="D72" s="11">
        <f t="shared" ref="D72:E72" si="59">D73+D76</f>
        <v>0</v>
      </c>
      <c r="E72" s="11">
        <f t="shared" si="59"/>
        <v>0</v>
      </c>
      <c r="F72" s="11">
        <f t="shared" ref="F72:G72" si="60">F73+F76</f>
        <v>0</v>
      </c>
      <c r="G72" s="11">
        <f t="shared" si="60"/>
        <v>0</v>
      </c>
      <c r="H72" s="11">
        <f t="shared" ref="H72:I72" si="61">H73+H76</f>
        <v>0</v>
      </c>
      <c r="I72" s="11">
        <f t="shared" si="61"/>
        <v>0</v>
      </c>
      <c r="J72" s="11">
        <f t="shared" si="2"/>
        <v>9222600</v>
      </c>
      <c r="K72" s="11">
        <f t="shared" si="58"/>
        <v>9240000</v>
      </c>
      <c r="L72" s="11">
        <f t="shared" si="58"/>
        <v>0</v>
      </c>
      <c r="M72" s="11">
        <f t="shared" ref="M72:N72" si="62">M73+M76</f>
        <v>0</v>
      </c>
      <c r="N72" s="11">
        <f t="shared" si="62"/>
        <v>0</v>
      </c>
      <c r="O72" s="11">
        <f t="shared" si="3"/>
        <v>9240000</v>
      </c>
    </row>
    <row r="73" spans="1:15" hidden="1" x14ac:dyDescent="0.35">
      <c r="A73" s="7" t="s">
        <v>88</v>
      </c>
      <c r="B73" s="8" t="s">
        <v>89</v>
      </c>
      <c r="C73" s="12">
        <f t="shared" ref="C73:N74" si="63">C74</f>
        <v>8595100</v>
      </c>
      <c r="D73" s="12">
        <f t="shared" si="63"/>
        <v>0</v>
      </c>
      <c r="E73" s="12">
        <f t="shared" si="63"/>
        <v>0</v>
      </c>
      <c r="F73" s="12">
        <f t="shared" si="63"/>
        <v>0</v>
      </c>
      <c r="G73" s="12">
        <f t="shared" si="63"/>
        <v>0</v>
      </c>
      <c r="H73" s="12">
        <f t="shared" si="63"/>
        <v>0</v>
      </c>
      <c r="I73" s="12">
        <f t="shared" si="63"/>
        <v>0</v>
      </c>
      <c r="J73" s="11">
        <f t="shared" si="2"/>
        <v>8595100</v>
      </c>
      <c r="K73" s="12">
        <f t="shared" si="63"/>
        <v>8595100</v>
      </c>
      <c r="L73" s="12">
        <f t="shared" si="63"/>
        <v>0</v>
      </c>
      <c r="M73" s="12">
        <f t="shared" si="63"/>
        <v>0</v>
      </c>
      <c r="N73" s="12">
        <f t="shared" si="63"/>
        <v>0</v>
      </c>
      <c r="O73" s="12">
        <f t="shared" si="3"/>
        <v>8595100</v>
      </c>
    </row>
    <row r="74" spans="1:15" hidden="1" x14ac:dyDescent="0.35">
      <c r="A74" s="7" t="s">
        <v>90</v>
      </c>
      <c r="B74" s="8" t="s">
        <v>91</v>
      </c>
      <c r="C74" s="12">
        <f t="shared" si="63"/>
        <v>8595100</v>
      </c>
      <c r="D74" s="12">
        <f t="shared" si="63"/>
        <v>0</v>
      </c>
      <c r="E74" s="12">
        <f t="shared" si="63"/>
        <v>0</v>
      </c>
      <c r="F74" s="12">
        <f t="shared" si="63"/>
        <v>0</v>
      </c>
      <c r="G74" s="12">
        <f t="shared" si="63"/>
        <v>0</v>
      </c>
      <c r="H74" s="12">
        <f t="shared" si="63"/>
        <v>0</v>
      </c>
      <c r="I74" s="12">
        <f t="shared" si="63"/>
        <v>0</v>
      </c>
      <c r="J74" s="11">
        <f t="shared" si="2"/>
        <v>8595100</v>
      </c>
      <c r="K74" s="12">
        <f t="shared" si="63"/>
        <v>8595100</v>
      </c>
      <c r="L74" s="12">
        <f t="shared" si="63"/>
        <v>0</v>
      </c>
      <c r="M74" s="12">
        <f t="shared" si="63"/>
        <v>0</v>
      </c>
      <c r="N74" s="12">
        <f t="shared" si="63"/>
        <v>0</v>
      </c>
      <c r="O74" s="12">
        <f t="shared" si="3"/>
        <v>8595100</v>
      </c>
    </row>
    <row r="75" spans="1:15" ht="36" hidden="1" x14ac:dyDescent="0.35">
      <c r="A75" s="7" t="s">
        <v>222</v>
      </c>
      <c r="B75" s="25" t="s">
        <v>223</v>
      </c>
      <c r="C75" s="12">
        <v>8595100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  <c r="J75" s="11">
        <f t="shared" si="2"/>
        <v>8595100</v>
      </c>
      <c r="K75" s="12">
        <v>8595100</v>
      </c>
      <c r="L75" s="12">
        <v>0</v>
      </c>
      <c r="M75" s="12">
        <v>0</v>
      </c>
      <c r="N75" s="12">
        <v>0</v>
      </c>
      <c r="O75" s="12">
        <f t="shared" si="3"/>
        <v>8595100</v>
      </c>
    </row>
    <row r="76" spans="1:15" hidden="1" x14ac:dyDescent="0.35">
      <c r="A76" s="7" t="s">
        <v>92</v>
      </c>
      <c r="B76" s="8" t="s">
        <v>93</v>
      </c>
      <c r="C76" s="12">
        <f t="shared" ref="C76:N77" si="64">C77</f>
        <v>627500</v>
      </c>
      <c r="D76" s="12">
        <f t="shared" si="64"/>
        <v>0</v>
      </c>
      <c r="E76" s="12">
        <f t="shared" si="64"/>
        <v>0</v>
      </c>
      <c r="F76" s="12">
        <f t="shared" si="64"/>
        <v>0</v>
      </c>
      <c r="G76" s="12">
        <f t="shared" si="64"/>
        <v>0</v>
      </c>
      <c r="H76" s="12">
        <f t="shared" si="64"/>
        <v>0</v>
      </c>
      <c r="I76" s="12">
        <f t="shared" si="64"/>
        <v>0</v>
      </c>
      <c r="J76" s="11">
        <f t="shared" si="2"/>
        <v>627500</v>
      </c>
      <c r="K76" s="12">
        <f t="shared" si="64"/>
        <v>644900</v>
      </c>
      <c r="L76" s="12">
        <f t="shared" si="64"/>
        <v>0</v>
      </c>
      <c r="M76" s="12">
        <f t="shared" si="64"/>
        <v>0</v>
      </c>
      <c r="N76" s="12">
        <f t="shared" si="64"/>
        <v>0</v>
      </c>
      <c r="O76" s="12">
        <f t="shared" si="3"/>
        <v>644900</v>
      </c>
    </row>
    <row r="77" spans="1:15" ht="36" hidden="1" x14ac:dyDescent="0.35">
      <c r="A77" s="7" t="s">
        <v>94</v>
      </c>
      <c r="B77" s="8" t="s">
        <v>95</v>
      </c>
      <c r="C77" s="12">
        <f t="shared" si="64"/>
        <v>627500</v>
      </c>
      <c r="D77" s="12">
        <f t="shared" si="64"/>
        <v>0</v>
      </c>
      <c r="E77" s="12">
        <f t="shared" si="64"/>
        <v>0</v>
      </c>
      <c r="F77" s="12">
        <f t="shared" si="64"/>
        <v>0</v>
      </c>
      <c r="G77" s="12">
        <f t="shared" si="64"/>
        <v>0</v>
      </c>
      <c r="H77" s="12">
        <f t="shared" si="64"/>
        <v>0</v>
      </c>
      <c r="I77" s="12">
        <f t="shared" si="64"/>
        <v>0</v>
      </c>
      <c r="J77" s="11">
        <f t="shared" ref="J77:J140" si="65">C77+D77+E77+F77+G77+H77+I77</f>
        <v>627500</v>
      </c>
      <c r="K77" s="12">
        <f t="shared" si="64"/>
        <v>644900</v>
      </c>
      <c r="L77" s="12">
        <f t="shared" si="64"/>
        <v>0</v>
      </c>
      <c r="M77" s="12">
        <f t="shared" si="64"/>
        <v>0</v>
      </c>
      <c r="N77" s="12">
        <f t="shared" si="64"/>
        <v>0</v>
      </c>
      <c r="O77" s="12">
        <f t="shared" ref="O77:O143" si="66">K77+L77+M77+N77</f>
        <v>644900</v>
      </c>
    </row>
    <row r="78" spans="1:15" ht="36" hidden="1" x14ac:dyDescent="0.35">
      <c r="A78" s="7" t="s">
        <v>224</v>
      </c>
      <c r="B78" s="25" t="s">
        <v>225</v>
      </c>
      <c r="C78" s="12">
        <v>627500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  <c r="J78" s="11">
        <f t="shared" si="65"/>
        <v>627500</v>
      </c>
      <c r="K78" s="12">
        <v>644900</v>
      </c>
      <c r="L78" s="12">
        <v>0</v>
      </c>
      <c r="M78" s="12">
        <v>0</v>
      </c>
      <c r="N78" s="12">
        <v>0</v>
      </c>
      <c r="O78" s="12">
        <f t="shared" si="66"/>
        <v>644900</v>
      </c>
    </row>
    <row r="79" spans="1:15" ht="34.799999999999997" hidden="1" x14ac:dyDescent="0.35">
      <c r="A79" s="5" t="s">
        <v>96</v>
      </c>
      <c r="B79" s="6" t="s">
        <v>97</v>
      </c>
      <c r="C79" s="11">
        <f t="shared" ref="C79:H79" si="67">C80+C83+C88</f>
        <v>329700</v>
      </c>
      <c r="D79" s="11">
        <f t="shared" si="67"/>
        <v>0</v>
      </c>
      <c r="E79" s="11">
        <f t="shared" si="67"/>
        <v>0</v>
      </c>
      <c r="F79" s="11">
        <f t="shared" si="67"/>
        <v>0</v>
      </c>
      <c r="G79" s="11">
        <f t="shared" si="67"/>
        <v>0</v>
      </c>
      <c r="H79" s="11">
        <f t="shared" si="67"/>
        <v>0</v>
      </c>
      <c r="I79" s="11">
        <f t="shared" ref="I79" si="68">I80+I83+I88</f>
        <v>0</v>
      </c>
      <c r="J79" s="11">
        <f t="shared" si="65"/>
        <v>329700</v>
      </c>
      <c r="K79" s="11">
        <f>K80+K83+K88</f>
        <v>404700</v>
      </c>
      <c r="L79" s="11">
        <f>L80+L83+L88</f>
        <v>0</v>
      </c>
      <c r="M79" s="11">
        <f>M80+M83+M88</f>
        <v>0</v>
      </c>
      <c r="N79" s="11">
        <f>N80+N83+N88</f>
        <v>0</v>
      </c>
      <c r="O79" s="11">
        <f t="shared" si="66"/>
        <v>404700</v>
      </c>
    </row>
    <row r="80" spans="1:15" ht="72" hidden="1" x14ac:dyDescent="0.35">
      <c r="A80" s="7" t="s">
        <v>98</v>
      </c>
      <c r="B80" s="8" t="s">
        <v>99</v>
      </c>
      <c r="C80" s="12">
        <f t="shared" ref="C80:N81" si="69">C81</f>
        <v>220000</v>
      </c>
      <c r="D80" s="12">
        <f t="shared" si="69"/>
        <v>0</v>
      </c>
      <c r="E80" s="12">
        <f t="shared" si="69"/>
        <v>0</v>
      </c>
      <c r="F80" s="12">
        <f t="shared" si="69"/>
        <v>0</v>
      </c>
      <c r="G80" s="12">
        <f t="shared" si="69"/>
        <v>0</v>
      </c>
      <c r="H80" s="12">
        <f t="shared" si="69"/>
        <v>0</v>
      </c>
      <c r="I80" s="12">
        <f t="shared" si="69"/>
        <v>0</v>
      </c>
      <c r="J80" s="11">
        <f t="shared" si="65"/>
        <v>220000</v>
      </c>
      <c r="K80" s="12">
        <f t="shared" si="69"/>
        <v>295000</v>
      </c>
      <c r="L80" s="12">
        <f t="shared" si="69"/>
        <v>0</v>
      </c>
      <c r="M80" s="12">
        <f t="shared" si="69"/>
        <v>0</v>
      </c>
      <c r="N80" s="12">
        <f t="shared" si="69"/>
        <v>0</v>
      </c>
      <c r="O80" s="12">
        <f t="shared" si="66"/>
        <v>295000</v>
      </c>
    </row>
    <row r="81" spans="1:15" ht="90" hidden="1" x14ac:dyDescent="0.35">
      <c r="A81" s="7" t="s">
        <v>100</v>
      </c>
      <c r="B81" s="8" t="s">
        <v>101</v>
      </c>
      <c r="C81" s="12">
        <f t="shared" si="69"/>
        <v>220000</v>
      </c>
      <c r="D81" s="12">
        <f t="shared" si="69"/>
        <v>0</v>
      </c>
      <c r="E81" s="12">
        <f t="shared" si="69"/>
        <v>0</v>
      </c>
      <c r="F81" s="12">
        <f t="shared" si="69"/>
        <v>0</v>
      </c>
      <c r="G81" s="12">
        <f t="shared" si="69"/>
        <v>0</v>
      </c>
      <c r="H81" s="12">
        <f t="shared" si="69"/>
        <v>0</v>
      </c>
      <c r="I81" s="12">
        <f t="shared" si="69"/>
        <v>0</v>
      </c>
      <c r="J81" s="11">
        <f t="shared" si="65"/>
        <v>220000</v>
      </c>
      <c r="K81" s="12">
        <f t="shared" si="69"/>
        <v>295000</v>
      </c>
      <c r="L81" s="12">
        <f t="shared" si="69"/>
        <v>0</v>
      </c>
      <c r="M81" s="12">
        <f t="shared" si="69"/>
        <v>0</v>
      </c>
      <c r="N81" s="12">
        <f t="shared" si="69"/>
        <v>0</v>
      </c>
      <c r="O81" s="12">
        <f t="shared" si="66"/>
        <v>295000</v>
      </c>
    </row>
    <row r="82" spans="1:15" ht="90" hidden="1" x14ac:dyDescent="0.35">
      <c r="A82" s="7" t="s">
        <v>226</v>
      </c>
      <c r="B82" s="25" t="s">
        <v>227</v>
      </c>
      <c r="C82" s="12">
        <v>220000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1">
        <f t="shared" si="65"/>
        <v>220000</v>
      </c>
      <c r="K82" s="12">
        <v>295000</v>
      </c>
      <c r="L82" s="12">
        <v>0</v>
      </c>
      <c r="M82" s="12">
        <v>0</v>
      </c>
      <c r="N82" s="12">
        <v>0</v>
      </c>
      <c r="O82" s="12">
        <f t="shared" si="66"/>
        <v>295000</v>
      </c>
    </row>
    <row r="83" spans="1:15" ht="36" hidden="1" x14ac:dyDescent="0.35">
      <c r="A83" s="7" t="s">
        <v>102</v>
      </c>
      <c r="B83" s="8" t="s">
        <v>103</v>
      </c>
      <c r="C83" s="12">
        <f t="shared" ref="C83:L83" si="70">C84+C86</f>
        <v>25500</v>
      </c>
      <c r="D83" s="12">
        <f t="shared" ref="D83:E83" si="71">D84+D86</f>
        <v>0</v>
      </c>
      <c r="E83" s="12">
        <f t="shared" si="71"/>
        <v>0</v>
      </c>
      <c r="F83" s="12">
        <f t="shared" ref="F83:G83" si="72">F84+F86</f>
        <v>0</v>
      </c>
      <c r="G83" s="12">
        <f t="shared" si="72"/>
        <v>0</v>
      </c>
      <c r="H83" s="12">
        <f t="shared" ref="H83:I83" si="73">H84+H86</f>
        <v>0</v>
      </c>
      <c r="I83" s="12">
        <f t="shared" si="73"/>
        <v>0</v>
      </c>
      <c r="J83" s="11">
        <f t="shared" si="65"/>
        <v>25500</v>
      </c>
      <c r="K83" s="12">
        <f t="shared" si="70"/>
        <v>25500</v>
      </c>
      <c r="L83" s="12">
        <f t="shared" si="70"/>
        <v>0</v>
      </c>
      <c r="M83" s="12">
        <f t="shared" ref="M83:N83" si="74">M84+M86</f>
        <v>0</v>
      </c>
      <c r="N83" s="12">
        <f t="shared" si="74"/>
        <v>0</v>
      </c>
      <c r="O83" s="12">
        <f t="shared" si="66"/>
        <v>25500</v>
      </c>
    </row>
    <row r="84" spans="1:15" ht="36" hidden="1" x14ac:dyDescent="0.35">
      <c r="A84" s="7" t="s">
        <v>104</v>
      </c>
      <c r="B84" s="8" t="s">
        <v>105</v>
      </c>
      <c r="C84" s="12">
        <f t="shared" ref="C84:N84" si="75">C85</f>
        <v>12700</v>
      </c>
      <c r="D84" s="12">
        <f t="shared" si="75"/>
        <v>0</v>
      </c>
      <c r="E84" s="12">
        <f t="shared" si="75"/>
        <v>0</v>
      </c>
      <c r="F84" s="12">
        <f t="shared" si="75"/>
        <v>0</v>
      </c>
      <c r="G84" s="12">
        <f t="shared" si="75"/>
        <v>0</v>
      </c>
      <c r="H84" s="12">
        <f t="shared" si="75"/>
        <v>0</v>
      </c>
      <c r="I84" s="12">
        <f t="shared" si="75"/>
        <v>0</v>
      </c>
      <c r="J84" s="11">
        <f t="shared" si="65"/>
        <v>12700</v>
      </c>
      <c r="K84" s="12">
        <f t="shared" si="75"/>
        <v>12700</v>
      </c>
      <c r="L84" s="12">
        <f t="shared" si="75"/>
        <v>0</v>
      </c>
      <c r="M84" s="12">
        <f t="shared" si="75"/>
        <v>0</v>
      </c>
      <c r="N84" s="12">
        <f t="shared" si="75"/>
        <v>0</v>
      </c>
      <c r="O84" s="12">
        <f t="shared" si="66"/>
        <v>12700</v>
      </c>
    </row>
    <row r="85" spans="1:15" ht="54" hidden="1" x14ac:dyDescent="0.35">
      <c r="A85" s="7" t="s">
        <v>228</v>
      </c>
      <c r="B85" s="25" t="s">
        <v>229</v>
      </c>
      <c r="C85" s="12">
        <v>12700</v>
      </c>
      <c r="D85" s="12">
        <v>0</v>
      </c>
      <c r="E85" s="12">
        <v>0</v>
      </c>
      <c r="F85" s="12">
        <v>0</v>
      </c>
      <c r="G85" s="12">
        <v>0</v>
      </c>
      <c r="H85" s="12">
        <v>0</v>
      </c>
      <c r="I85" s="12">
        <v>0</v>
      </c>
      <c r="J85" s="11">
        <f t="shared" si="65"/>
        <v>12700</v>
      </c>
      <c r="K85" s="12">
        <v>12700</v>
      </c>
      <c r="L85" s="12">
        <v>0</v>
      </c>
      <c r="M85" s="12">
        <v>0</v>
      </c>
      <c r="N85" s="12">
        <v>0</v>
      </c>
      <c r="O85" s="12">
        <f t="shared" si="66"/>
        <v>12700</v>
      </c>
    </row>
    <row r="86" spans="1:15" ht="54" hidden="1" x14ac:dyDescent="0.35">
      <c r="A86" s="7" t="s">
        <v>106</v>
      </c>
      <c r="B86" s="8" t="s">
        <v>107</v>
      </c>
      <c r="C86" s="12">
        <f t="shared" ref="C86:N86" si="76">C87</f>
        <v>12800</v>
      </c>
      <c r="D86" s="12">
        <f t="shared" si="76"/>
        <v>0</v>
      </c>
      <c r="E86" s="12">
        <f t="shared" si="76"/>
        <v>0</v>
      </c>
      <c r="F86" s="12">
        <f t="shared" si="76"/>
        <v>0</v>
      </c>
      <c r="G86" s="12">
        <f t="shared" si="76"/>
        <v>0</v>
      </c>
      <c r="H86" s="12">
        <f t="shared" si="76"/>
        <v>0</v>
      </c>
      <c r="I86" s="12">
        <f t="shared" si="76"/>
        <v>0</v>
      </c>
      <c r="J86" s="11">
        <f t="shared" si="65"/>
        <v>12800</v>
      </c>
      <c r="K86" s="12">
        <f t="shared" si="76"/>
        <v>12800</v>
      </c>
      <c r="L86" s="12">
        <f t="shared" si="76"/>
        <v>0</v>
      </c>
      <c r="M86" s="12">
        <f t="shared" si="76"/>
        <v>0</v>
      </c>
      <c r="N86" s="12">
        <f t="shared" si="76"/>
        <v>0</v>
      </c>
      <c r="O86" s="12">
        <f t="shared" si="66"/>
        <v>12800</v>
      </c>
    </row>
    <row r="87" spans="1:15" ht="54" hidden="1" x14ac:dyDescent="0.35">
      <c r="A87" s="7" t="s">
        <v>230</v>
      </c>
      <c r="B87" s="25" t="s">
        <v>231</v>
      </c>
      <c r="C87" s="12">
        <v>12800</v>
      </c>
      <c r="D87" s="12">
        <v>0</v>
      </c>
      <c r="E87" s="12">
        <v>0</v>
      </c>
      <c r="F87" s="12">
        <v>0</v>
      </c>
      <c r="G87" s="12">
        <v>0</v>
      </c>
      <c r="H87" s="12">
        <v>0</v>
      </c>
      <c r="I87" s="12">
        <v>0</v>
      </c>
      <c r="J87" s="11">
        <f t="shared" si="65"/>
        <v>12800</v>
      </c>
      <c r="K87" s="12">
        <v>12800</v>
      </c>
      <c r="L87" s="12">
        <v>0</v>
      </c>
      <c r="M87" s="12">
        <v>0</v>
      </c>
      <c r="N87" s="12">
        <v>0</v>
      </c>
      <c r="O87" s="12">
        <f t="shared" si="66"/>
        <v>12800</v>
      </c>
    </row>
    <row r="88" spans="1:15" ht="72" hidden="1" x14ac:dyDescent="0.35">
      <c r="A88" s="7" t="s">
        <v>273</v>
      </c>
      <c r="B88" s="26" t="s">
        <v>274</v>
      </c>
      <c r="C88" s="12">
        <f t="shared" ref="C88:I89" si="77">C89</f>
        <v>84200</v>
      </c>
      <c r="D88" s="12">
        <f t="shared" si="77"/>
        <v>0</v>
      </c>
      <c r="E88" s="12">
        <f t="shared" si="77"/>
        <v>0</v>
      </c>
      <c r="F88" s="12">
        <f t="shared" si="77"/>
        <v>0</v>
      </c>
      <c r="G88" s="12">
        <f t="shared" si="77"/>
        <v>0</v>
      </c>
      <c r="H88" s="12">
        <f t="shared" si="77"/>
        <v>0</v>
      </c>
      <c r="I88" s="12">
        <f t="shared" si="77"/>
        <v>0</v>
      </c>
      <c r="J88" s="11">
        <f t="shared" si="65"/>
        <v>84200</v>
      </c>
      <c r="K88" s="12">
        <f t="shared" ref="K88:N89" si="78">K89</f>
        <v>84200</v>
      </c>
      <c r="L88" s="12">
        <f t="shared" si="78"/>
        <v>0</v>
      </c>
      <c r="M88" s="12">
        <f t="shared" si="78"/>
        <v>0</v>
      </c>
      <c r="N88" s="12">
        <f t="shared" si="78"/>
        <v>0</v>
      </c>
      <c r="O88" s="12">
        <f t="shared" si="66"/>
        <v>84200</v>
      </c>
    </row>
    <row r="89" spans="1:15" ht="72" hidden="1" x14ac:dyDescent="0.35">
      <c r="A89" s="7" t="s">
        <v>275</v>
      </c>
      <c r="B89" s="26" t="s">
        <v>276</v>
      </c>
      <c r="C89" s="12">
        <f t="shared" si="77"/>
        <v>84200</v>
      </c>
      <c r="D89" s="12">
        <f t="shared" si="77"/>
        <v>0</v>
      </c>
      <c r="E89" s="12">
        <f t="shared" si="77"/>
        <v>0</v>
      </c>
      <c r="F89" s="12">
        <f t="shared" si="77"/>
        <v>0</v>
      </c>
      <c r="G89" s="12">
        <f t="shared" si="77"/>
        <v>0</v>
      </c>
      <c r="H89" s="12">
        <f t="shared" si="77"/>
        <v>0</v>
      </c>
      <c r="I89" s="12">
        <f t="shared" si="77"/>
        <v>0</v>
      </c>
      <c r="J89" s="11">
        <f t="shared" si="65"/>
        <v>84200</v>
      </c>
      <c r="K89" s="12">
        <f t="shared" si="78"/>
        <v>84200</v>
      </c>
      <c r="L89" s="12">
        <f t="shared" si="78"/>
        <v>0</v>
      </c>
      <c r="M89" s="12">
        <f t="shared" si="78"/>
        <v>0</v>
      </c>
      <c r="N89" s="12">
        <f t="shared" si="78"/>
        <v>0</v>
      </c>
      <c r="O89" s="12">
        <f t="shared" si="66"/>
        <v>84200</v>
      </c>
    </row>
    <row r="90" spans="1:15" ht="72" hidden="1" x14ac:dyDescent="0.35">
      <c r="A90" s="7" t="s">
        <v>277</v>
      </c>
      <c r="B90" s="26" t="s">
        <v>278</v>
      </c>
      <c r="C90" s="12">
        <v>84200</v>
      </c>
      <c r="D90" s="12">
        <v>0</v>
      </c>
      <c r="E90" s="12">
        <v>0</v>
      </c>
      <c r="F90" s="12">
        <v>0</v>
      </c>
      <c r="G90" s="12">
        <v>0</v>
      </c>
      <c r="H90" s="12">
        <v>0</v>
      </c>
      <c r="I90" s="12">
        <v>0</v>
      </c>
      <c r="J90" s="11">
        <f t="shared" si="65"/>
        <v>84200</v>
      </c>
      <c r="K90" s="12">
        <v>84200</v>
      </c>
      <c r="L90" s="12">
        <v>0</v>
      </c>
      <c r="M90" s="12">
        <v>0</v>
      </c>
      <c r="N90" s="12">
        <v>0</v>
      </c>
      <c r="O90" s="12">
        <f t="shared" si="66"/>
        <v>84200</v>
      </c>
    </row>
    <row r="91" spans="1:15" hidden="1" x14ac:dyDescent="0.35">
      <c r="A91" s="5" t="s">
        <v>108</v>
      </c>
      <c r="B91" s="6" t="s">
        <v>109</v>
      </c>
      <c r="C91" s="11">
        <f t="shared" ref="C91:H91" si="79">C92+C109+C111</f>
        <v>648300</v>
      </c>
      <c r="D91" s="11">
        <f t="shared" si="79"/>
        <v>0</v>
      </c>
      <c r="E91" s="11">
        <f t="shared" si="79"/>
        <v>0</v>
      </c>
      <c r="F91" s="11">
        <f t="shared" si="79"/>
        <v>0</v>
      </c>
      <c r="G91" s="11">
        <f t="shared" si="79"/>
        <v>0</v>
      </c>
      <c r="H91" s="11">
        <f t="shared" si="79"/>
        <v>0</v>
      </c>
      <c r="I91" s="11">
        <f t="shared" ref="I91" si="80">I92+I109+I111</f>
        <v>0</v>
      </c>
      <c r="J91" s="11">
        <f t="shared" si="65"/>
        <v>648300</v>
      </c>
      <c r="K91" s="11">
        <f>K92+K109+K111</f>
        <v>648300</v>
      </c>
      <c r="L91" s="11">
        <f>L92+L109+L111</f>
        <v>0</v>
      </c>
      <c r="M91" s="11">
        <f>M92+M109+M111</f>
        <v>0</v>
      </c>
      <c r="N91" s="11">
        <f>N92+N109+N111</f>
        <v>0</v>
      </c>
      <c r="O91" s="11">
        <f t="shared" si="66"/>
        <v>648300</v>
      </c>
    </row>
    <row r="92" spans="1:15" ht="36" hidden="1" x14ac:dyDescent="0.35">
      <c r="A92" s="7" t="s">
        <v>198</v>
      </c>
      <c r="B92" s="8" t="s">
        <v>197</v>
      </c>
      <c r="C92" s="12">
        <f t="shared" ref="C92:H92" si="81">C93+C95+C97+C99+C103+C105+C107+C101</f>
        <v>427800</v>
      </c>
      <c r="D92" s="12">
        <f t="shared" si="81"/>
        <v>0</v>
      </c>
      <c r="E92" s="12">
        <f t="shared" si="81"/>
        <v>0</v>
      </c>
      <c r="F92" s="12">
        <f t="shared" si="81"/>
        <v>0</v>
      </c>
      <c r="G92" s="12">
        <f t="shared" si="81"/>
        <v>0</v>
      </c>
      <c r="H92" s="12">
        <f t="shared" si="81"/>
        <v>0</v>
      </c>
      <c r="I92" s="12">
        <f t="shared" ref="I92" si="82">I93+I95+I97+I99+I103+I105+I107+I101</f>
        <v>0</v>
      </c>
      <c r="J92" s="11">
        <f t="shared" si="65"/>
        <v>427800</v>
      </c>
      <c r="K92" s="12">
        <f>K93+K95+K97+K99+K103+K105+K107+K101</f>
        <v>427800</v>
      </c>
      <c r="L92" s="12">
        <f>L93+L95+L97+L99+L103+L105+L107+L101</f>
        <v>0</v>
      </c>
      <c r="M92" s="12">
        <f>M93+M95+M97+M99+M103+M105+M107+M101</f>
        <v>0</v>
      </c>
      <c r="N92" s="12">
        <f>N93+N95+N97+N99+N103+N105+N107+N101</f>
        <v>0</v>
      </c>
      <c r="O92" s="12">
        <f t="shared" si="66"/>
        <v>427800</v>
      </c>
    </row>
    <row r="93" spans="1:15" ht="54" hidden="1" x14ac:dyDescent="0.35">
      <c r="A93" s="7" t="s">
        <v>194</v>
      </c>
      <c r="B93" s="8" t="s">
        <v>196</v>
      </c>
      <c r="C93" s="12">
        <f t="shared" ref="C93:N93" si="83">C94</f>
        <v>13800</v>
      </c>
      <c r="D93" s="12">
        <f t="shared" si="83"/>
        <v>0</v>
      </c>
      <c r="E93" s="12">
        <f t="shared" si="83"/>
        <v>0</v>
      </c>
      <c r="F93" s="12">
        <f t="shared" si="83"/>
        <v>0</v>
      </c>
      <c r="G93" s="12">
        <f t="shared" si="83"/>
        <v>0</v>
      </c>
      <c r="H93" s="12">
        <f t="shared" si="83"/>
        <v>0</v>
      </c>
      <c r="I93" s="12">
        <f t="shared" si="83"/>
        <v>0</v>
      </c>
      <c r="J93" s="11">
        <f t="shared" si="65"/>
        <v>13800</v>
      </c>
      <c r="K93" s="12">
        <f t="shared" si="83"/>
        <v>13800</v>
      </c>
      <c r="L93" s="12">
        <f t="shared" si="83"/>
        <v>0</v>
      </c>
      <c r="M93" s="12">
        <f t="shared" si="83"/>
        <v>0</v>
      </c>
      <c r="N93" s="12">
        <f t="shared" si="83"/>
        <v>0</v>
      </c>
      <c r="O93" s="12">
        <f t="shared" si="66"/>
        <v>13800</v>
      </c>
    </row>
    <row r="94" spans="1:15" ht="72" hidden="1" x14ac:dyDescent="0.35">
      <c r="A94" s="7" t="s">
        <v>193</v>
      </c>
      <c r="B94" s="8" t="s">
        <v>195</v>
      </c>
      <c r="C94" s="12">
        <v>13800</v>
      </c>
      <c r="D94" s="12">
        <v>0</v>
      </c>
      <c r="E94" s="12">
        <v>0</v>
      </c>
      <c r="F94" s="12">
        <v>0</v>
      </c>
      <c r="G94" s="12">
        <v>0</v>
      </c>
      <c r="H94" s="12">
        <v>0</v>
      </c>
      <c r="I94" s="12">
        <v>0</v>
      </c>
      <c r="J94" s="11">
        <f t="shared" si="65"/>
        <v>13800</v>
      </c>
      <c r="K94" s="12">
        <v>13800</v>
      </c>
      <c r="L94" s="12">
        <v>0</v>
      </c>
      <c r="M94" s="12">
        <v>0</v>
      </c>
      <c r="N94" s="12">
        <v>0</v>
      </c>
      <c r="O94" s="12">
        <f t="shared" si="66"/>
        <v>13800</v>
      </c>
    </row>
    <row r="95" spans="1:15" ht="72" hidden="1" x14ac:dyDescent="0.35">
      <c r="A95" s="7" t="s">
        <v>171</v>
      </c>
      <c r="B95" s="8" t="s">
        <v>172</v>
      </c>
      <c r="C95" s="12">
        <f t="shared" ref="C95:N95" si="84">C96</f>
        <v>84600</v>
      </c>
      <c r="D95" s="12">
        <f t="shared" si="84"/>
        <v>0</v>
      </c>
      <c r="E95" s="12">
        <f t="shared" si="84"/>
        <v>0</v>
      </c>
      <c r="F95" s="12">
        <f t="shared" si="84"/>
        <v>0</v>
      </c>
      <c r="G95" s="12">
        <f t="shared" si="84"/>
        <v>0</v>
      </c>
      <c r="H95" s="12">
        <f t="shared" si="84"/>
        <v>0</v>
      </c>
      <c r="I95" s="12">
        <f t="shared" si="84"/>
        <v>0</v>
      </c>
      <c r="J95" s="11">
        <f t="shared" si="65"/>
        <v>84600</v>
      </c>
      <c r="K95" s="12">
        <f t="shared" si="84"/>
        <v>84600</v>
      </c>
      <c r="L95" s="12">
        <f t="shared" si="84"/>
        <v>0</v>
      </c>
      <c r="M95" s="12">
        <f t="shared" si="84"/>
        <v>0</v>
      </c>
      <c r="N95" s="12">
        <f t="shared" si="84"/>
        <v>0</v>
      </c>
      <c r="O95" s="12">
        <f t="shared" si="66"/>
        <v>84600</v>
      </c>
    </row>
    <row r="96" spans="1:15" ht="123" hidden="1" customHeight="1" x14ac:dyDescent="0.35">
      <c r="A96" s="7" t="s">
        <v>169</v>
      </c>
      <c r="B96" s="8" t="s">
        <v>170</v>
      </c>
      <c r="C96" s="12">
        <v>84600</v>
      </c>
      <c r="D96" s="12">
        <v>0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1">
        <f t="shared" si="65"/>
        <v>84600</v>
      </c>
      <c r="K96" s="12">
        <v>84600</v>
      </c>
      <c r="L96" s="12">
        <v>0</v>
      </c>
      <c r="M96" s="12">
        <v>0</v>
      </c>
      <c r="N96" s="12">
        <v>0</v>
      </c>
      <c r="O96" s="12">
        <f t="shared" si="66"/>
        <v>84600</v>
      </c>
    </row>
    <row r="97" spans="1:15" ht="54" hidden="1" x14ac:dyDescent="0.35">
      <c r="A97" s="7" t="s">
        <v>173</v>
      </c>
      <c r="B97" s="8" t="s">
        <v>175</v>
      </c>
      <c r="C97" s="12">
        <f t="shared" ref="C97:I97" si="85">C98</f>
        <v>38400</v>
      </c>
      <c r="D97" s="12">
        <f t="shared" si="85"/>
        <v>0</v>
      </c>
      <c r="E97" s="12">
        <f t="shared" si="85"/>
        <v>0</v>
      </c>
      <c r="F97" s="12">
        <f t="shared" si="85"/>
        <v>0</v>
      </c>
      <c r="G97" s="12">
        <f t="shared" si="85"/>
        <v>0</v>
      </c>
      <c r="H97" s="12">
        <f t="shared" si="85"/>
        <v>0</v>
      </c>
      <c r="I97" s="12">
        <f t="shared" si="85"/>
        <v>0</v>
      </c>
      <c r="J97" s="11">
        <f t="shared" si="65"/>
        <v>38400</v>
      </c>
      <c r="K97" s="12">
        <f>K98</f>
        <v>38400</v>
      </c>
      <c r="L97" s="12">
        <f>L98</f>
        <v>0</v>
      </c>
      <c r="M97" s="12">
        <f>M98</f>
        <v>0</v>
      </c>
      <c r="N97" s="12">
        <f>N98</f>
        <v>0</v>
      </c>
      <c r="O97" s="12">
        <f t="shared" si="66"/>
        <v>38400</v>
      </c>
    </row>
    <row r="98" spans="1:15" ht="72" hidden="1" x14ac:dyDescent="0.35">
      <c r="A98" s="7" t="s">
        <v>174</v>
      </c>
      <c r="B98" s="8" t="s">
        <v>176</v>
      </c>
      <c r="C98" s="12">
        <v>38400</v>
      </c>
      <c r="D98" s="12">
        <v>0</v>
      </c>
      <c r="E98" s="12">
        <v>0</v>
      </c>
      <c r="F98" s="12">
        <v>0</v>
      </c>
      <c r="G98" s="12">
        <v>0</v>
      </c>
      <c r="H98" s="12">
        <v>0</v>
      </c>
      <c r="I98" s="12">
        <v>0</v>
      </c>
      <c r="J98" s="11">
        <f t="shared" si="65"/>
        <v>38400</v>
      </c>
      <c r="K98" s="12">
        <v>38400</v>
      </c>
      <c r="L98" s="12">
        <v>0</v>
      </c>
      <c r="M98" s="12">
        <v>0</v>
      </c>
      <c r="N98" s="12">
        <v>0</v>
      </c>
      <c r="O98" s="12">
        <f t="shared" si="66"/>
        <v>38400</v>
      </c>
    </row>
    <row r="99" spans="1:15" ht="72" hidden="1" x14ac:dyDescent="0.35">
      <c r="A99" s="7" t="s">
        <v>279</v>
      </c>
      <c r="B99" s="8" t="s">
        <v>280</v>
      </c>
      <c r="C99" s="12">
        <f t="shared" ref="C99:I99" si="86">C100</f>
        <v>11700</v>
      </c>
      <c r="D99" s="12">
        <f t="shared" si="86"/>
        <v>0</v>
      </c>
      <c r="E99" s="12">
        <f t="shared" si="86"/>
        <v>0</v>
      </c>
      <c r="F99" s="12">
        <f t="shared" si="86"/>
        <v>0</v>
      </c>
      <c r="G99" s="12">
        <f t="shared" si="86"/>
        <v>0</v>
      </c>
      <c r="H99" s="12">
        <f t="shared" si="86"/>
        <v>0</v>
      </c>
      <c r="I99" s="12">
        <f t="shared" si="86"/>
        <v>0</v>
      </c>
      <c r="J99" s="11">
        <f t="shared" si="65"/>
        <v>11700</v>
      </c>
      <c r="K99" s="12">
        <f>K100</f>
        <v>11700</v>
      </c>
      <c r="L99" s="12">
        <f>L100</f>
        <v>0</v>
      </c>
      <c r="M99" s="12">
        <f>M100</f>
        <v>0</v>
      </c>
      <c r="N99" s="12">
        <f>N100</f>
        <v>0</v>
      </c>
      <c r="O99" s="12">
        <f t="shared" si="66"/>
        <v>11700</v>
      </c>
    </row>
    <row r="100" spans="1:15" ht="90" hidden="1" x14ac:dyDescent="0.35">
      <c r="A100" s="7" t="s">
        <v>281</v>
      </c>
      <c r="B100" s="8" t="s">
        <v>282</v>
      </c>
      <c r="C100" s="12">
        <v>11700</v>
      </c>
      <c r="D100" s="12">
        <v>0</v>
      </c>
      <c r="E100" s="12">
        <v>0</v>
      </c>
      <c r="F100" s="12">
        <v>0</v>
      </c>
      <c r="G100" s="12">
        <v>0</v>
      </c>
      <c r="H100" s="12">
        <v>0</v>
      </c>
      <c r="I100" s="12">
        <v>0</v>
      </c>
      <c r="J100" s="11">
        <f t="shared" si="65"/>
        <v>11700</v>
      </c>
      <c r="K100" s="12">
        <v>11700</v>
      </c>
      <c r="L100" s="12">
        <v>0</v>
      </c>
      <c r="M100" s="12">
        <v>0</v>
      </c>
      <c r="N100" s="12">
        <v>0</v>
      </c>
      <c r="O100" s="12">
        <f t="shared" si="66"/>
        <v>11700</v>
      </c>
    </row>
    <row r="101" spans="1:15" ht="72" hidden="1" x14ac:dyDescent="0.35">
      <c r="A101" s="7" t="s">
        <v>292</v>
      </c>
      <c r="B101" s="8" t="s">
        <v>295</v>
      </c>
      <c r="C101" s="12">
        <f t="shared" ref="C101:I101" si="87">C102</f>
        <v>400</v>
      </c>
      <c r="D101" s="12">
        <f t="shared" si="87"/>
        <v>0</v>
      </c>
      <c r="E101" s="12">
        <f t="shared" si="87"/>
        <v>0</v>
      </c>
      <c r="F101" s="12">
        <f t="shared" si="87"/>
        <v>0</v>
      </c>
      <c r="G101" s="12">
        <f t="shared" si="87"/>
        <v>0</v>
      </c>
      <c r="H101" s="12">
        <f t="shared" si="87"/>
        <v>0</v>
      </c>
      <c r="I101" s="12">
        <f t="shared" si="87"/>
        <v>0</v>
      </c>
      <c r="J101" s="11">
        <f t="shared" si="65"/>
        <v>400</v>
      </c>
      <c r="K101" s="12">
        <f>K102</f>
        <v>400</v>
      </c>
      <c r="L101" s="12">
        <f>L102</f>
        <v>0</v>
      </c>
      <c r="M101" s="12">
        <f>M102</f>
        <v>0</v>
      </c>
      <c r="N101" s="12">
        <f>N102</f>
        <v>0</v>
      </c>
      <c r="O101" s="12">
        <f t="shared" si="66"/>
        <v>400</v>
      </c>
    </row>
    <row r="102" spans="1:15" ht="108" hidden="1" x14ac:dyDescent="0.35">
      <c r="A102" s="7" t="s">
        <v>293</v>
      </c>
      <c r="B102" s="8" t="s">
        <v>294</v>
      </c>
      <c r="C102" s="12">
        <v>400</v>
      </c>
      <c r="D102" s="12">
        <v>0</v>
      </c>
      <c r="E102" s="12">
        <v>0</v>
      </c>
      <c r="F102" s="12">
        <v>0</v>
      </c>
      <c r="G102" s="12">
        <v>0</v>
      </c>
      <c r="H102" s="12">
        <v>0</v>
      </c>
      <c r="I102" s="12">
        <v>0</v>
      </c>
      <c r="J102" s="11">
        <f t="shared" si="65"/>
        <v>400</v>
      </c>
      <c r="K102" s="12">
        <v>400</v>
      </c>
      <c r="L102" s="12">
        <v>0</v>
      </c>
      <c r="M102" s="12">
        <v>0</v>
      </c>
      <c r="N102" s="12">
        <v>0</v>
      </c>
      <c r="O102" s="12">
        <f t="shared" si="66"/>
        <v>400</v>
      </c>
    </row>
    <row r="103" spans="1:15" ht="54" hidden="1" x14ac:dyDescent="0.35">
      <c r="A103" s="7" t="s">
        <v>199</v>
      </c>
      <c r="B103" s="8" t="s">
        <v>202</v>
      </c>
      <c r="C103" s="12">
        <f t="shared" ref="C103:N103" si="88">C104</f>
        <v>4600</v>
      </c>
      <c r="D103" s="12">
        <f t="shared" si="88"/>
        <v>0</v>
      </c>
      <c r="E103" s="12">
        <f t="shared" si="88"/>
        <v>0</v>
      </c>
      <c r="F103" s="12">
        <f t="shared" si="88"/>
        <v>0</v>
      </c>
      <c r="G103" s="12">
        <f t="shared" si="88"/>
        <v>0</v>
      </c>
      <c r="H103" s="12">
        <f t="shared" si="88"/>
        <v>0</v>
      </c>
      <c r="I103" s="12">
        <f t="shared" si="88"/>
        <v>0</v>
      </c>
      <c r="J103" s="11">
        <f t="shared" si="65"/>
        <v>4600</v>
      </c>
      <c r="K103" s="12">
        <f t="shared" si="88"/>
        <v>4600</v>
      </c>
      <c r="L103" s="12">
        <f t="shared" si="88"/>
        <v>0</v>
      </c>
      <c r="M103" s="12">
        <f t="shared" si="88"/>
        <v>0</v>
      </c>
      <c r="N103" s="12">
        <f t="shared" si="88"/>
        <v>0</v>
      </c>
      <c r="O103" s="12">
        <f t="shared" si="66"/>
        <v>4600</v>
      </c>
    </row>
    <row r="104" spans="1:15" ht="72" hidden="1" x14ac:dyDescent="0.35">
      <c r="A104" s="7" t="s">
        <v>200</v>
      </c>
      <c r="B104" s="8" t="s">
        <v>201</v>
      </c>
      <c r="C104" s="12">
        <v>4600</v>
      </c>
      <c r="D104" s="12">
        <v>0</v>
      </c>
      <c r="E104" s="12">
        <v>0</v>
      </c>
      <c r="F104" s="12">
        <v>0</v>
      </c>
      <c r="G104" s="12">
        <v>0</v>
      </c>
      <c r="H104" s="12">
        <v>0</v>
      </c>
      <c r="I104" s="12">
        <v>0</v>
      </c>
      <c r="J104" s="11">
        <f t="shared" si="65"/>
        <v>4600</v>
      </c>
      <c r="K104" s="12">
        <v>4600</v>
      </c>
      <c r="L104" s="12">
        <v>0</v>
      </c>
      <c r="M104" s="12">
        <v>0</v>
      </c>
      <c r="N104" s="12">
        <v>0</v>
      </c>
      <c r="O104" s="12">
        <f t="shared" si="66"/>
        <v>4600</v>
      </c>
    </row>
    <row r="105" spans="1:15" ht="54" hidden="1" x14ac:dyDescent="0.35">
      <c r="A105" s="7" t="s">
        <v>177</v>
      </c>
      <c r="B105" s="8" t="s">
        <v>179</v>
      </c>
      <c r="C105" s="12">
        <f t="shared" ref="C105:N105" si="89">C106</f>
        <v>164900</v>
      </c>
      <c r="D105" s="12">
        <f t="shared" si="89"/>
        <v>0</v>
      </c>
      <c r="E105" s="12">
        <f t="shared" si="89"/>
        <v>0</v>
      </c>
      <c r="F105" s="12">
        <f t="shared" si="89"/>
        <v>0</v>
      </c>
      <c r="G105" s="12">
        <f t="shared" si="89"/>
        <v>0</v>
      </c>
      <c r="H105" s="12">
        <f t="shared" si="89"/>
        <v>0</v>
      </c>
      <c r="I105" s="12">
        <f t="shared" si="89"/>
        <v>0</v>
      </c>
      <c r="J105" s="11">
        <f t="shared" si="65"/>
        <v>164900</v>
      </c>
      <c r="K105" s="12">
        <f t="shared" si="89"/>
        <v>164900</v>
      </c>
      <c r="L105" s="12">
        <f t="shared" si="89"/>
        <v>0</v>
      </c>
      <c r="M105" s="12">
        <f t="shared" si="89"/>
        <v>0</v>
      </c>
      <c r="N105" s="12">
        <f t="shared" si="89"/>
        <v>0</v>
      </c>
      <c r="O105" s="12">
        <f t="shared" si="66"/>
        <v>164900</v>
      </c>
    </row>
    <row r="106" spans="1:15" ht="72" hidden="1" x14ac:dyDescent="0.35">
      <c r="A106" s="7" t="s">
        <v>178</v>
      </c>
      <c r="B106" s="8" t="s">
        <v>180</v>
      </c>
      <c r="C106" s="12">
        <v>164900</v>
      </c>
      <c r="D106" s="12">
        <v>0</v>
      </c>
      <c r="E106" s="12">
        <v>0</v>
      </c>
      <c r="F106" s="12">
        <v>0</v>
      </c>
      <c r="G106" s="12">
        <v>0</v>
      </c>
      <c r="H106" s="12">
        <v>0</v>
      </c>
      <c r="I106" s="12">
        <v>0</v>
      </c>
      <c r="J106" s="11">
        <f t="shared" si="65"/>
        <v>164900</v>
      </c>
      <c r="K106" s="12">
        <v>164900</v>
      </c>
      <c r="L106" s="12">
        <v>0</v>
      </c>
      <c r="M106" s="12">
        <v>0</v>
      </c>
      <c r="N106" s="12">
        <v>0</v>
      </c>
      <c r="O106" s="12">
        <f t="shared" si="66"/>
        <v>164900</v>
      </c>
    </row>
    <row r="107" spans="1:15" ht="72" hidden="1" x14ac:dyDescent="0.35">
      <c r="A107" s="7" t="s">
        <v>191</v>
      </c>
      <c r="B107" s="8" t="s">
        <v>192</v>
      </c>
      <c r="C107" s="12">
        <f t="shared" ref="C107:N107" si="90">C108</f>
        <v>109400</v>
      </c>
      <c r="D107" s="12">
        <f t="shared" si="90"/>
        <v>0</v>
      </c>
      <c r="E107" s="12">
        <f t="shared" si="90"/>
        <v>0</v>
      </c>
      <c r="F107" s="12">
        <f t="shared" si="90"/>
        <v>0</v>
      </c>
      <c r="G107" s="12">
        <f t="shared" si="90"/>
        <v>0</v>
      </c>
      <c r="H107" s="12">
        <f t="shared" si="90"/>
        <v>0</v>
      </c>
      <c r="I107" s="12">
        <f t="shared" si="90"/>
        <v>0</v>
      </c>
      <c r="J107" s="11">
        <f t="shared" si="65"/>
        <v>109400</v>
      </c>
      <c r="K107" s="12">
        <f t="shared" si="90"/>
        <v>109400</v>
      </c>
      <c r="L107" s="12">
        <f t="shared" si="90"/>
        <v>0</v>
      </c>
      <c r="M107" s="12">
        <f t="shared" si="90"/>
        <v>0</v>
      </c>
      <c r="N107" s="12">
        <f t="shared" si="90"/>
        <v>0</v>
      </c>
      <c r="O107" s="12">
        <f t="shared" si="66"/>
        <v>109400</v>
      </c>
    </row>
    <row r="108" spans="1:15" ht="90" hidden="1" x14ac:dyDescent="0.35">
      <c r="A108" s="7" t="s">
        <v>189</v>
      </c>
      <c r="B108" s="8" t="s">
        <v>190</v>
      </c>
      <c r="C108" s="12">
        <v>109400</v>
      </c>
      <c r="D108" s="12">
        <v>0</v>
      </c>
      <c r="E108" s="12">
        <v>0</v>
      </c>
      <c r="F108" s="12">
        <v>0</v>
      </c>
      <c r="G108" s="12">
        <v>0</v>
      </c>
      <c r="H108" s="12">
        <v>0</v>
      </c>
      <c r="I108" s="12">
        <v>0</v>
      </c>
      <c r="J108" s="11">
        <f t="shared" si="65"/>
        <v>109400</v>
      </c>
      <c r="K108" s="12">
        <v>109400</v>
      </c>
      <c r="L108" s="12">
        <v>0</v>
      </c>
      <c r="M108" s="12">
        <v>0</v>
      </c>
      <c r="N108" s="12">
        <v>0</v>
      </c>
      <c r="O108" s="12">
        <f t="shared" si="66"/>
        <v>109400</v>
      </c>
    </row>
    <row r="109" spans="1:15" ht="108" hidden="1" x14ac:dyDescent="0.35">
      <c r="A109" s="7" t="s">
        <v>187</v>
      </c>
      <c r="B109" s="8" t="s">
        <v>188</v>
      </c>
      <c r="C109" s="12">
        <f t="shared" ref="C109:N109" si="91">C110</f>
        <v>41300</v>
      </c>
      <c r="D109" s="12">
        <f t="shared" si="91"/>
        <v>0</v>
      </c>
      <c r="E109" s="12">
        <f t="shared" si="91"/>
        <v>0</v>
      </c>
      <c r="F109" s="12">
        <f t="shared" si="91"/>
        <v>0</v>
      </c>
      <c r="G109" s="12">
        <f t="shared" si="91"/>
        <v>0</v>
      </c>
      <c r="H109" s="12">
        <f t="shared" si="91"/>
        <v>0</v>
      </c>
      <c r="I109" s="12">
        <f t="shared" si="91"/>
        <v>0</v>
      </c>
      <c r="J109" s="11">
        <f t="shared" si="65"/>
        <v>41300</v>
      </c>
      <c r="K109" s="12">
        <f t="shared" si="91"/>
        <v>41300</v>
      </c>
      <c r="L109" s="12">
        <f t="shared" si="91"/>
        <v>0</v>
      </c>
      <c r="M109" s="12">
        <f t="shared" si="91"/>
        <v>0</v>
      </c>
      <c r="N109" s="12">
        <f t="shared" si="91"/>
        <v>0</v>
      </c>
      <c r="O109" s="12">
        <f t="shared" si="66"/>
        <v>41300</v>
      </c>
    </row>
    <row r="110" spans="1:15" ht="126" hidden="1" x14ac:dyDescent="0.35">
      <c r="A110" s="7" t="s">
        <v>185</v>
      </c>
      <c r="B110" s="8" t="s">
        <v>186</v>
      </c>
      <c r="C110" s="12">
        <v>41300</v>
      </c>
      <c r="D110" s="12">
        <v>0</v>
      </c>
      <c r="E110" s="12">
        <v>0</v>
      </c>
      <c r="F110" s="12">
        <v>0</v>
      </c>
      <c r="G110" s="12">
        <v>0</v>
      </c>
      <c r="H110" s="12">
        <v>0</v>
      </c>
      <c r="I110" s="12">
        <v>0</v>
      </c>
      <c r="J110" s="11">
        <f t="shared" si="65"/>
        <v>41300</v>
      </c>
      <c r="K110" s="12">
        <v>41300</v>
      </c>
      <c r="L110" s="12">
        <v>0</v>
      </c>
      <c r="M110" s="12">
        <v>0</v>
      </c>
      <c r="N110" s="12">
        <v>0</v>
      </c>
      <c r="O110" s="12">
        <f t="shared" si="66"/>
        <v>41300</v>
      </c>
    </row>
    <row r="111" spans="1:15" hidden="1" x14ac:dyDescent="0.35">
      <c r="A111" s="7" t="s">
        <v>181</v>
      </c>
      <c r="B111" s="8" t="s">
        <v>184</v>
      </c>
      <c r="C111" s="12">
        <f t="shared" ref="C111:N111" si="92">C112</f>
        <v>179200</v>
      </c>
      <c r="D111" s="12">
        <f t="shared" si="92"/>
        <v>0</v>
      </c>
      <c r="E111" s="12">
        <f t="shared" si="92"/>
        <v>0</v>
      </c>
      <c r="F111" s="12">
        <f t="shared" si="92"/>
        <v>0</v>
      </c>
      <c r="G111" s="12">
        <f t="shared" si="92"/>
        <v>0</v>
      </c>
      <c r="H111" s="12">
        <f t="shared" si="92"/>
        <v>0</v>
      </c>
      <c r="I111" s="12">
        <f t="shared" si="92"/>
        <v>0</v>
      </c>
      <c r="J111" s="11">
        <f t="shared" si="65"/>
        <v>179200</v>
      </c>
      <c r="K111" s="12">
        <f t="shared" si="92"/>
        <v>179200</v>
      </c>
      <c r="L111" s="12">
        <f t="shared" si="92"/>
        <v>0</v>
      </c>
      <c r="M111" s="12">
        <f t="shared" si="92"/>
        <v>0</v>
      </c>
      <c r="N111" s="12">
        <f t="shared" si="92"/>
        <v>0</v>
      </c>
      <c r="O111" s="12">
        <f t="shared" si="66"/>
        <v>179200</v>
      </c>
    </row>
    <row r="112" spans="1:15" ht="90" hidden="1" x14ac:dyDescent="0.35">
      <c r="A112" s="7" t="s">
        <v>182</v>
      </c>
      <c r="B112" s="8" t="s">
        <v>183</v>
      </c>
      <c r="C112" s="12">
        <v>179200</v>
      </c>
      <c r="D112" s="12">
        <v>0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1">
        <f t="shared" si="65"/>
        <v>179200</v>
      </c>
      <c r="K112" s="12">
        <v>179200</v>
      </c>
      <c r="L112" s="12">
        <v>0</v>
      </c>
      <c r="M112" s="12">
        <v>0</v>
      </c>
      <c r="N112" s="12">
        <v>0</v>
      </c>
      <c r="O112" s="12">
        <f t="shared" si="66"/>
        <v>179200</v>
      </c>
    </row>
    <row r="113" spans="1:15" hidden="1" x14ac:dyDescent="0.35">
      <c r="A113" s="28" t="s">
        <v>296</v>
      </c>
      <c r="B113" s="29" t="s">
        <v>297</v>
      </c>
      <c r="C113" s="12"/>
      <c r="D113" s="12"/>
      <c r="E113" s="12"/>
      <c r="F113" s="11">
        <f t="shared" ref="F113:I114" si="93">F114</f>
        <v>1700314</v>
      </c>
      <c r="G113" s="11">
        <f t="shared" si="93"/>
        <v>0</v>
      </c>
      <c r="H113" s="11">
        <f t="shared" si="93"/>
        <v>-1700314</v>
      </c>
      <c r="I113" s="11">
        <f t="shared" si="93"/>
        <v>0</v>
      </c>
      <c r="J113" s="11">
        <f t="shared" si="65"/>
        <v>0</v>
      </c>
      <c r="K113" s="12"/>
      <c r="L113" s="12"/>
      <c r="M113" s="12"/>
      <c r="N113" s="12"/>
      <c r="O113" s="11">
        <f t="shared" si="66"/>
        <v>0</v>
      </c>
    </row>
    <row r="114" spans="1:15" hidden="1" x14ac:dyDescent="0.35">
      <c r="A114" s="30" t="s">
        <v>308</v>
      </c>
      <c r="B114" s="31" t="s">
        <v>313</v>
      </c>
      <c r="C114" s="12"/>
      <c r="D114" s="12"/>
      <c r="E114" s="12"/>
      <c r="F114" s="12">
        <f t="shared" si="93"/>
        <v>1700314</v>
      </c>
      <c r="G114" s="12">
        <f t="shared" si="93"/>
        <v>0</v>
      </c>
      <c r="H114" s="12">
        <f t="shared" si="93"/>
        <v>-1700314</v>
      </c>
      <c r="I114" s="12">
        <f t="shared" si="93"/>
        <v>0</v>
      </c>
      <c r="J114" s="11">
        <f t="shared" si="65"/>
        <v>0</v>
      </c>
      <c r="K114" s="12"/>
      <c r="L114" s="12"/>
      <c r="M114" s="12"/>
      <c r="N114" s="12"/>
      <c r="O114" s="12">
        <f t="shared" si="66"/>
        <v>0</v>
      </c>
    </row>
    <row r="115" spans="1:15" ht="36" hidden="1" x14ac:dyDescent="0.35">
      <c r="A115" s="30" t="s">
        <v>309</v>
      </c>
      <c r="B115" s="31" t="s">
        <v>312</v>
      </c>
      <c r="C115" s="12"/>
      <c r="D115" s="12"/>
      <c r="E115" s="12"/>
      <c r="F115" s="12">
        <v>1700314</v>
      </c>
      <c r="G115" s="12">
        <v>0</v>
      </c>
      <c r="H115" s="12">
        <v>-1700314</v>
      </c>
      <c r="I115" s="12">
        <v>0</v>
      </c>
      <c r="J115" s="11">
        <f t="shared" si="65"/>
        <v>0</v>
      </c>
      <c r="K115" s="12"/>
      <c r="L115" s="12"/>
      <c r="M115" s="12"/>
      <c r="N115" s="12"/>
      <c r="O115" s="12">
        <f t="shared" si="66"/>
        <v>0</v>
      </c>
    </row>
    <row r="116" spans="1:15" ht="25.5" customHeight="1" x14ac:dyDescent="0.35">
      <c r="A116" s="5" t="s">
        <v>110</v>
      </c>
      <c r="B116" s="6" t="s">
        <v>111</v>
      </c>
      <c r="C116" s="11">
        <f t="shared" ref="C116:I116" si="94">C117</f>
        <v>320539673.57999998</v>
      </c>
      <c r="D116" s="11">
        <f t="shared" si="94"/>
        <v>3325000</v>
      </c>
      <c r="E116" s="11">
        <f t="shared" si="94"/>
        <v>9050944</v>
      </c>
      <c r="F116" s="11">
        <f t="shared" si="94"/>
        <v>8501570</v>
      </c>
      <c r="G116" s="11">
        <f t="shared" si="94"/>
        <v>2764872.44</v>
      </c>
      <c r="H116" s="11">
        <f t="shared" si="94"/>
        <v>1390485.3899999997</v>
      </c>
      <c r="I116" s="11">
        <f t="shared" si="94"/>
        <v>52974875.090000004</v>
      </c>
      <c r="J116" s="11">
        <f t="shared" si="65"/>
        <v>398547420.5</v>
      </c>
      <c r="K116" s="11">
        <f>K117</f>
        <v>328386764.86000001</v>
      </c>
      <c r="L116" s="11">
        <f>L117</f>
        <v>4813816</v>
      </c>
      <c r="M116" s="11">
        <f>M117</f>
        <v>221888</v>
      </c>
      <c r="N116" s="11">
        <f>N117</f>
        <v>2367740</v>
      </c>
      <c r="O116" s="11">
        <f t="shared" si="66"/>
        <v>335790208.86000001</v>
      </c>
    </row>
    <row r="117" spans="1:15" ht="34.799999999999997" x14ac:dyDescent="0.35">
      <c r="A117" s="5" t="s">
        <v>112</v>
      </c>
      <c r="B117" s="6" t="s">
        <v>113</v>
      </c>
      <c r="C117" s="11">
        <f t="shared" ref="C117:H117" si="95">C118+C121+C143+C169</f>
        <v>320539673.57999998</v>
      </c>
      <c r="D117" s="11">
        <f t="shared" si="95"/>
        <v>3325000</v>
      </c>
      <c r="E117" s="11">
        <f t="shared" si="95"/>
        <v>9050944</v>
      </c>
      <c r="F117" s="11">
        <f t="shared" si="95"/>
        <v>8501570</v>
      </c>
      <c r="G117" s="11">
        <f t="shared" si="95"/>
        <v>2764872.44</v>
      </c>
      <c r="H117" s="11">
        <f t="shared" si="95"/>
        <v>1390485.3899999997</v>
      </c>
      <c r="I117" s="11">
        <f t="shared" ref="I117" si="96">I118+I121+I143+I169</f>
        <v>52974875.090000004</v>
      </c>
      <c r="J117" s="11">
        <f t="shared" si="65"/>
        <v>398547420.5</v>
      </c>
      <c r="K117" s="11">
        <f>K118+K121+K143+K169</f>
        <v>328386764.86000001</v>
      </c>
      <c r="L117" s="11">
        <f>L118+L121+L143+L169</f>
        <v>4813816</v>
      </c>
      <c r="M117" s="11">
        <f>M118+M121+M143+M169</f>
        <v>221888</v>
      </c>
      <c r="N117" s="11">
        <f>N118+N121+N143+N169</f>
        <v>2367740</v>
      </c>
      <c r="O117" s="11">
        <f t="shared" si="66"/>
        <v>335790208.86000001</v>
      </c>
    </row>
    <row r="118" spans="1:15" hidden="1" x14ac:dyDescent="0.35">
      <c r="A118" s="7" t="s">
        <v>114</v>
      </c>
      <c r="B118" s="8" t="s">
        <v>115</v>
      </c>
      <c r="C118" s="12">
        <f t="shared" ref="C118:I118" si="97">C119</f>
        <v>134891200</v>
      </c>
      <c r="D118" s="12">
        <f t="shared" si="97"/>
        <v>0</v>
      </c>
      <c r="E118" s="12">
        <f t="shared" si="97"/>
        <v>0</v>
      </c>
      <c r="F118" s="12">
        <f t="shared" si="97"/>
        <v>0</v>
      </c>
      <c r="G118" s="12">
        <f t="shared" si="97"/>
        <v>0</v>
      </c>
      <c r="H118" s="12">
        <f t="shared" si="97"/>
        <v>0</v>
      </c>
      <c r="I118" s="12">
        <f t="shared" si="97"/>
        <v>0</v>
      </c>
      <c r="J118" s="11">
        <f t="shared" si="65"/>
        <v>134891200</v>
      </c>
      <c r="K118" s="12">
        <f>K119</f>
        <v>145212000</v>
      </c>
      <c r="L118" s="12">
        <f>L119</f>
        <v>0</v>
      </c>
      <c r="M118" s="12">
        <f>M119</f>
        <v>0</v>
      </c>
      <c r="N118" s="12">
        <f>N119</f>
        <v>0</v>
      </c>
      <c r="O118" s="12">
        <f t="shared" si="66"/>
        <v>145212000</v>
      </c>
    </row>
    <row r="119" spans="1:15" ht="27" hidden="1" customHeight="1" x14ac:dyDescent="0.35">
      <c r="A119" s="7" t="s">
        <v>116</v>
      </c>
      <c r="B119" s="8" t="s">
        <v>117</v>
      </c>
      <c r="C119" s="12">
        <f t="shared" ref="C119:N119" si="98">C120</f>
        <v>134891200</v>
      </c>
      <c r="D119" s="12">
        <f t="shared" si="98"/>
        <v>0</v>
      </c>
      <c r="E119" s="12">
        <f t="shared" si="98"/>
        <v>0</v>
      </c>
      <c r="F119" s="12">
        <f t="shared" si="98"/>
        <v>0</v>
      </c>
      <c r="G119" s="12">
        <f t="shared" si="98"/>
        <v>0</v>
      </c>
      <c r="H119" s="12">
        <f t="shared" si="98"/>
        <v>0</v>
      </c>
      <c r="I119" s="12">
        <f t="shared" si="98"/>
        <v>0</v>
      </c>
      <c r="J119" s="11">
        <f t="shared" si="65"/>
        <v>134891200</v>
      </c>
      <c r="K119" s="12">
        <f t="shared" si="98"/>
        <v>145212000</v>
      </c>
      <c r="L119" s="12">
        <f t="shared" si="98"/>
        <v>0</v>
      </c>
      <c r="M119" s="12">
        <f t="shared" si="98"/>
        <v>0</v>
      </c>
      <c r="N119" s="12">
        <f t="shared" si="98"/>
        <v>0</v>
      </c>
      <c r="O119" s="12">
        <f t="shared" si="66"/>
        <v>145212000</v>
      </c>
    </row>
    <row r="120" spans="1:15" ht="36" hidden="1" x14ac:dyDescent="0.35">
      <c r="A120" s="7" t="s">
        <v>232</v>
      </c>
      <c r="B120" s="25" t="s">
        <v>233</v>
      </c>
      <c r="C120" s="12">
        <v>134891200</v>
      </c>
      <c r="D120" s="12">
        <v>0</v>
      </c>
      <c r="E120" s="12">
        <v>0</v>
      </c>
      <c r="F120" s="12">
        <v>0</v>
      </c>
      <c r="G120" s="12">
        <v>0</v>
      </c>
      <c r="H120" s="12">
        <v>0</v>
      </c>
      <c r="I120" s="12">
        <v>0</v>
      </c>
      <c r="J120" s="11">
        <f t="shared" si="65"/>
        <v>134891200</v>
      </c>
      <c r="K120" s="12">
        <v>145212000</v>
      </c>
      <c r="L120" s="12">
        <v>0</v>
      </c>
      <c r="M120" s="12">
        <v>0</v>
      </c>
      <c r="N120" s="12">
        <v>0</v>
      </c>
      <c r="O120" s="12">
        <f t="shared" si="66"/>
        <v>145212000</v>
      </c>
    </row>
    <row r="121" spans="1:15" ht="36" x14ac:dyDescent="0.35">
      <c r="A121" s="7" t="s">
        <v>118</v>
      </c>
      <c r="B121" s="8" t="s">
        <v>119</v>
      </c>
      <c r="C121" s="12">
        <f>C126+C130+C133</f>
        <v>23460344.939999998</v>
      </c>
      <c r="D121" s="12">
        <f>D126+D130+D133</f>
        <v>3325000</v>
      </c>
      <c r="E121" s="12">
        <f>E126+E130+E133+E122</f>
        <v>4258961</v>
      </c>
      <c r="F121" s="12">
        <f>F126+F130+F133+F122</f>
        <v>8501570</v>
      </c>
      <c r="G121" s="12">
        <f>G126+G130+G133+G122</f>
        <v>0</v>
      </c>
      <c r="H121" s="12">
        <f>H126+H130+H133+H122</f>
        <v>-8501570</v>
      </c>
      <c r="I121" s="12">
        <f>I126+I130+I133+I122</f>
        <v>52974875.090000004</v>
      </c>
      <c r="J121" s="12">
        <f t="shared" si="65"/>
        <v>84019181.030000001</v>
      </c>
      <c r="K121" s="12">
        <f>K126+K130+K133</f>
        <v>24311604.82</v>
      </c>
      <c r="L121" s="12">
        <f>L126+L130+L133</f>
        <v>0</v>
      </c>
      <c r="M121" s="12">
        <f>M126+M130+M133</f>
        <v>0</v>
      </c>
      <c r="N121" s="12">
        <f>N126+N130+N133</f>
        <v>0</v>
      </c>
      <c r="O121" s="12">
        <f t="shared" si="66"/>
        <v>24311604.82</v>
      </c>
    </row>
    <row r="122" spans="1:15" ht="36" x14ac:dyDescent="0.35">
      <c r="A122" s="13" t="s">
        <v>120</v>
      </c>
      <c r="B122" s="14" t="s">
        <v>121</v>
      </c>
      <c r="C122" s="12"/>
      <c r="D122" s="12"/>
      <c r="E122" s="12">
        <f t="shared" ref="E122:I123" si="99">E123</f>
        <v>4258961</v>
      </c>
      <c r="F122" s="12">
        <f t="shared" si="99"/>
        <v>0</v>
      </c>
      <c r="G122" s="12">
        <f t="shared" si="99"/>
        <v>0</v>
      </c>
      <c r="H122" s="12">
        <f t="shared" si="99"/>
        <v>0</v>
      </c>
      <c r="I122" s="12">
        <f t="shared" si="99"/>
        <v>40957713.090000004</v>
      </c>
      <c r="J122" s="12">
        <f t="shared" si="65"/>
        <v>45216674.090000004</v>
      </c>
      <c r="K122" s="12"/>
      <c r="L122" s="12"/>
      <c r="M122" s="12"/>
      <c r="N122" s="12"/>
      <c r="O122" s="12">
        <f t="shared" si="66"/>
        <v>0</v>
      </c>
    </row>
    <row r="123" spans="1:15" ht="36" x14ac:dyDescent="0.35">
      <c r="A123" s="13" t="s">
        <v>234</v>
      </c>
      <c r="B123" s="25" t="s">
        <v>235</v>
      </c>
      <c r="C123" s="12"/>
      <c r="D123" s="12"/>
      <c r="E123" s="12">
        <f t="shared" si="99"/>
        <v>4258961</v>
      </c>
      <c r="F123" s="12">
        <f t="shared" si="99"/>
        <v>0</v>
      </c>
      <c r="G123" s="12">
        <f t="shared" si="99"/>
        <v>0</v>
      </c>
      <c r="H123" s="12">
        <f t="shared" si="99"/>
        <v>0</v>
      </c>
      <c r="I123" s="12">
        <f>I124+I125</f>
        <v>40957713.090000004</v>
      </c>
      <c r="J123" s="12">
        <f t="shared" si="65"/>
        <v>45216674.090000004</v>
      </c>
      <c r="K123" s="12"/>
      <c r="L123" s="12"/>
      <c r="M123" s="12"/>
      <c r="N123" s="12"/>
      <c r="O123" s="12">
        <f t="shared" si="66"/>
        <v>0</v>
      </c>
    </row>
    <row r="124" spans="1:15" ht="36" hidden="1" x14ac:dyDescent="0.35">
      <c r="A124" s="7"/>
      <c r="B124" s="14" t="s">
        <v>267</v>
      </c>
      <c r="C124" s="12"/>
      <c r="D124" s="12"/>
      <c r="E124" s="12">
        <v>4258961</v>
      </c>
      <c r="F124" s="12">
        <v>0</v>
      </c>
      <c r="G124" s="12">
        <v>0</v>
      </c>
      <c r="H124" s="12">
        <v>0</v>
      </c>
      <c r="I124" s="12">
        <v>0</v>
      </c>
      <c r="J124" s="12">
        <f t="shared" si="65"/>
        <v>4258961</v>
      </c>
      <c r="K124" s="12"/>
      <c r="L124" s="12"/>
      <c r="M124" s="12"/>
      <c r="N124" s="12"/>
      <c r="O124" s="12">
        <f t="shared" si="66"/>
        <v>0</v>
      </c>
    </row>
    <row r="125" spans="1:15" ht="90" x14ac:dyDescent="0.35">
      <c r="A125" s="7"/>
      <c r="B125" s="14" t="s">
        <v>323</v>
      </c>
      <c r="C125" s="12"/>
      <c r="D125" s="12"/>
      <c r="E125" s="12"/>
      <c r="F125" s="12"/>
      <c r="G125" s="12"/>
      <c r="H125" s="12"/>
      <c r="I125" s="12">
        <v>40957713.090000004</v>
      </c>
      <c r="J125" s="12">
        <f t="shared" si="65"/>
        <v>40957713.090000004</v>
      </c>
      <c r="K125" s="12"/>
      <c r="L125" s="12"/>
      <c r="M125" s="12"/>
      <c r="N125" s="12"/>
      <c r="O125" s="12">
        <f t="shared" si="66"/>
        <v>0</v>
      </c>
    </row>
    <row r="126" spans="1:15" ht="36" hidden="1" x14ac:dyDescent="0.35">
      <c r="A126" s="13" t="s">
        <v>160</v>
      </c>
      <c r="B126" s="14" t="s">
        <v>161</v>
      </c>
      <c r="C126" s="15">
        <f t="shared" ref="C126:N126" si="100">C127</f>
        <v>4963001.43</v>
      </c>
      <c r="D126" s="15">
        <f t="shared" si="100"/>
        <v>0</v>
      </c>
      <c r="E126" s="15">
        <f t="shared" si="100"/>
        <v>0</v>
      </c>
      <c r="F126" s="15">
        <f t="shared" si="100"/>
        <v>0</v>
      </c>
      <c r="G126" s="15">
        <f t="shared" si="100"/>
        <v>0</v>
      </c>
      <c r="H126" s="15">
        <f t="shared" si="100"/>
        <v>0</v>
      </c>
      <c r="I126" s="15">
        <f t="shared" si="100"/>
        <v>0</v>
      </c>
      <c r="J126" s="11">
        <f t="shared" si="65"/>
        <v>4963001.43</v>
      </c>
      <c r="K126" s="15">
        <f t="shared" si="100"/>
        <v>5339570.24</v>
      </c>
      <c r="L126" s="15">
        <f t="shared" si="100"/>
        <v>0</v>
      </c>
      <c r="M126" s="15">
        <f t="shared" si="100"/>
        <v>0</v>
      </c>
      <c r="N126" s="15">
        <f t="shared" si="100"/>
        <v>0</v>
      </c>
      <c r="O126" s="12">
        <f t="shared" si="66"/>
        <v>5339570.24</v>
      </c>
    </row>
    <row r="127" spans="1:15" ht="36" hidden="1" x14ac:dyDescent="0.35">
      <c r="A127" s="13" t="s">
        <v>236</v>
      </c>
      <c r="B127" s="14" t="s">
        <v>237</v>
      </c>
      <c r="C127" s="15">
        <f t="shared" ref="C127:H127" si="101">C128+C129</f>
        <v>4963001.43</v>
      </c>
      <c r="D127" s="15">
        <f t="shared" si="101"/>
        <v>0</v>
      </c>
      <c r="E127" s="15">
        <f t="shared" si="101"/>
        <v>0</v>
      </c>
      <c r="F127" s="15">
        <f t="shared" si="101"/>
        <v>0</v>
      </c>
      <c r="G127" s="15">
        <f t="shared" si="101"/>
        <v>0</v>
      </c>
      <c r="H127" s="15">
        <f t="shared" si="101"/>
        <v>0</v>
      </c>
      <c r="I127" s="15">
        <f t="shared" ref="I127" si="102">I128+I129</f>
        <v>0</v>
      </c>
      <c r="J127" s="11">
        <f t="shared" si="65"/>
        <v>4963001.43</v>
      </c>
      <c r="K127" s="15">
        <f>K128+K129</f>
        <v>5339570.24</v>
      </c>
      <c r="L127" s="15">
        <f>L128+L129</f>
        <v>0</v>
      </c>
      <c r="M127" s="15">
        <f>M128+M129</f>
        <v>0</v>
      </c>
      <c r="N127" s="15">
        <f>N128+N129</f>
        <v>0</v>
      </c>
      <c r="O127" s="12">
        <f t="shared" si="66"/>
        <v>5339570.24</v>
      </c>
    </row>
    <row r="128" spans="1:15" hidden="1" x14ac:dyDescent="0.35">
      <c r="A128" s="13"/>
      <c r="B128" s="14" t="s">
        <v>283</v>
      </c>
      <c r="C128" s="15">
        <v>3567492.42</v>
      </c>
      <c r="D128" s="15">
        <v>0</v>
      </c>
      <c r="E128" s="15">
        <v>0</v>
      </c>
      <c r="F128" s="15">
        <v>0</v>
      </c>
      <c r="G128" s="15">
        <v>0</v>
      </c>
      <c r="H128" s="15">
        <v>0</v>
      </c>
      <c r="I128" s="15">
        <v>0</v>
      </c>
      <c r="J128" s="11">
        <f t="shared" si="65"/>
        <v>3567492.42</v>
      </c>
      <c r="K128" s="15">
        <v>3963880.64</v>
      </c>
      <c r="L128" s="15">
        <v>0</v>
      </c>
      <c r="M128" s="15">
        <v>0</v>
      </c>
      <c r="N128" s="15">
        <v>0</v>
      </c>
      <c r="O128" s="12">
        <f t="shared" si="66"/>
        <v>3963880.64</v>
      </c>
    </row>
    <row r="129" spans="1:15" ht="41.25" hidden="1" customHeight="1" x14ac:dyDescent="0.35">
      <c r="A129" s="13"/>
      <c r="B129" s="14" t="s">
        <v>284</v>
      </c>
      <c r="C129" s="15">
        <v>1395509.01</v>
      </c>
      <c r="D129" s="15">
        <v>0</v>
      </c>
      <c r="E129" s="15">
        <v>0</v>
      </c>
      <c r="F129" s="15">
        <v>0</v>
      </c>
      <c r="G129" s="15">
        <v>0</v>
      </c>
      <c r="H129" s="15">
        <v>0</v>
      </c>
      <c r="I129" s="15">
        <v>0</v>
      </c>
      <c r="J129" s="11">
        <f t="shared" si="65"/>
        <v>1395509.01</v>
      </c>
      <c r="K129" s="15">
        <v>1375689.6</v>
      </c>
      <c r="L129" s="15">
        <v>0</v>
      </c>
      <c r="M129" s="15">
        <v>0</v>
      </c>
      <c r="N129" s="15">
        <v>0</v>
      </c>
      <c r="O129" s="12">
        <f t="shared" si="66"/>
        <v>1375689.6</v>
      </c>
    </row>
    <row r="130" spans="1:15" hidden="1" x14ac:dyDescent="0.35">
      <c r="A130" s="13" t="s">
        <v>157</v>
      </c>
      <c r="B130" s="14" t="s">
        <v>158</v>
      </c>
      <c r="C130" s="15">
        <f t="shared" ref="C130:N131" si="103">C131</f>
        <v>480143.51</v>
      </c>
      <c r="D130" s="15">
        <f t="shared" si="103"/>
        <v>0</v>
      </c>
      <c r="E130" s="15">
        <f t="shared" si="103"/>
        <v>0</v>
      </c>
      <c r="F130" s="15">
        <f t="shared" si="103"/>
        <v>0</v>
      </c>
      <c r="G130" s="15">
        <f t="shared" si="103"/>
        <v>0</v>
      </c>
      <c r="H130" s="15">
        <f t="shared" si="103"/>
        <v>0</v>
      </c>
      <c r="I130" s="15">
        <f t="shared" si="103"/>
        <v>0</v>
      </c>
      <c r="J130" s="11">
        <f t="shared" si="65"/>
        <v>480143.51</v>
      </c>
      <c r="K130" s="15">
        <f t="shared" si="103"/>
        <v>519034.58</v>
      </c>
      <c r="L130" s="15">
        <f t="shared" si="103"/>
        <v>0</v>
      </c>
      <c r="M130" s="15">
        <f t="shared" si="103"/>
        <v>0</v>
      </c>
      <c r="N130" s="15">
        <f t="shared" si="103"/>
        <v>0</v>
      </c>
      <c r="O130" s="12">
        <f t="shared" si="66"/>
        <v>519034.58</v>
      </c>
    </row>
    <row r="131" spans="1:15" ht="36" hidden="1" x14ac:dyDescent="0.35">
      <c r="A131" s="13" t="s">
        <v>238</v>
      </c>
      <c r="B131" s="25" t="s">
        <v>239</v>
      </c>
      <c r="C131" s="15">
        <f t="shared" si="103"/>
        <v>480143.51</v>
      </c>
      <c r="D131" s="15">
        <f t="shared" si="103"/>
        <v>0</v>
      </c>
      <c r="E131" s="15">
        <f t="shared" si="103"/>
        <v>0</v>
      </c>
      <c r="F131" s="15">
        <f t="shared" si="103"/>
        <v>0</v>
      </c>
      <c r="G131" s="15">
        <f t="shared" si="103"/>
        <v>0</v>
      </c>
      <c r="H131" s="15">
        <f t="shared" si="103"/>
        <v>0</v>
      </c>
      <c r="I131" s="15">
        <f t="shared" si="103"/>
        <v>0</v>
      </c>
      <c r="J131" s="11">
        <f t="shared" si="65"/>
        <v>480143.51</v>
      </c>
      <c r="K131" s="15">
        <f t="shared" si="103"/>
        <v>519034.58</v>
      </c>
      <c r="L131" s="15">
        <f t="shared" si="103"/>
        <v>0</v>
      </c>
      <c r="M131" s="15">
        <f t="shared" si="103"/>
        <v>0</v>
      </c>
      <c r="N131" s="15">
        <f t="shared" si="103"/>
        <v>0</v>
      </c>
      <c r="O131" s="12">
        <f t="shared" si="66"/>
        <v>519034.58</v>
      </c>
    </row>
    <row r="132" spans="1:15" ht="45" hidden="1" customHeight="1" x14ac:dyDescent="0.35">
      <c r="A132" s="13"/>
      <c r="B132" s="14" t="s">
        <v>205</v>
      </c>
      <c r="C132" s="15">
        <v>480143.51</v>
      </c>
      <c r="D132" s="15">
        <v>0</v>
      </c>
      <c r="E132" s="15">
        <v>0</v>
      </c>
      <c r="F132" s="15">
        <v>0</v>
      </c>
      <c r="G132" s="15">
        <v>0</v>
      </c>
      <c r="H132" s="15">
        <v>0</v>
      </c>
      <c r="I132" s="15">
        <v>0</v>
      </c>
      <c r="J132" s="11">
        <f t="shared" si="65"/>
        <v>480143.51</v>
      </c>
      <c r="K132" s="15">
        <v>519034.58</v>
      </c>
      <c r="L132" s="15">
        <v>0</v>
      </c>
      <c r="M132" s="15">
        <v>0</v>
      </c>
      <c r="N132" s="15">
        <v>0</v>
      </c>
      <c r="O132" s="12">
        <f t="shared" si="66"/>
        <v>519034.58</v>
      </c>
    </row>
    <row r="133" spans="1:15" ht="24.75" customHeight="1" x14ac:dyDescent="0.35">
      <c r="A133" s="13" t="s">
        <v>122</v>
      </c>
      <c r="B133" s="14" t="s">
        <v>123</v>
      </c>
      <c r="C133" s="15">
        <f t="shared" ref="C133:N133" si="104">C134</f>
        <v>18017200</v>
      </c>
      <c r="D133" s="15">
        <f t="shared" si="104"/>
        <v>3325000</v>
      </c>
      <c r="E133" s="15">
        <f t="shared" si="104"/>
        <v>0</v>
      </c>
      <c r="F133" s="15">
        <f t="shared" si="104"/>
        <v>8501570</v>
      </c>
      <c r="G133" s="15">
        <f t="shared" si="104"/>
        <v>0</v>
      </c>
      <c r="H133" s="15">
        <f t="shared" si="104"/>
        <v>-8501570</v>
      </c>
      <c r="I133" s="15">
        <f t="shared" si="104"/>
        <v>12017162</v>
      </c>
      <c r="J133" s="12">
        <f t="shared" si="65"/>
        <v>33359362</v>
      </c>
      <c r="K133" s="15">
        <f t="shared" si="104"/>
        <v>18453000</v>
      </c>
      <c r="L133" s="15">
        <f t="shared" si="104"/>
        <v>0</v>
      </c>
      <c r="M133" s="15">
        <f t="shared" si="104"/>
        <v>0</v>
      </c>
      <c r="N133" s="15">
        <f t="shared" si="104"/>
        <v>0</v>
      </c>
      <c r="O133" s="12">
        <f t="shared" si="66"/>
        <v>18453000</v>
      </c>
    </row>
    <row r="134" spans="1:15" ht="27" customHeight="1" x14ac:dyDescent="0.35">
      <c r="A134" s="13" t="s">
        <v>240</v>
      </c>
      <c r="B134" s="25" t="s">
        <v>241</v>
      </c>
      <c r="C134" s="15">
        <f>C135+C136+C137+C138</f>
        <v>18017200</v>
      </c>
      <c r="D134" s="15">
        <f>D135+D136+D137+D138+D139</f>
        <v>3325000</v>
      </c>
      <c r="E134" s="15">
        <f>E135+E136+E137+E138+E139</f>
        <v>0</v>
      </c>
      <c r="F134" s="15">
        <f>F135+F136+F137+F138+F139+F140</f>
        <v>8501570</v>
      </c>
      <c r="G134" s="15">
        <f>G135+G136+G137+G138+G139+G140</f>
        <v>0</v>
      </c>
      <c r="H134" s="15">
        <f>H135+H136+H137+H138+H139+H140</f>
        <v>-8501570</v>
      </c>
      <c r="I134" s="15">
        <f>I135+I136+I137+I138+I139+I140+I141+I142</f>
        <v>12017162</v>
      </c>
      <c r="J134" s="12">
        <f t="shared" si="65"/>
        <v>33359362</v>
      </c>
      <c r="K134" s="15">
        <f>K135+K136+K137+K138</f>
        <v>18453000</v>
      </c>
      <c r="L134" s="15">
        <f>L135+L136+L137+L138+L139</f>
        <v>0</v>
      </c>
      <c r="M134" s="15">
        <f>M135+M136+M137+M138+M139</f>
        <v>0</v>
      </c>
      <c r="N134" s="15">
        <f>N135+N136+N137+N138+N139</f>
        <v>0</v>
      </c>
      <c r="O134" s="12">
        <f t="shared" si="66"/>
        <v>18453000</v>
      </c>
    </row>
    <row r="135" spans="1:15" s="21" customFormat="1" ht="36" hidden="1" x14ac:dyDescent="0.35">
      <c r="A135" s="13"/>
      <c r="B135" s="22" t="s">
        <v>151</v>
      </c>
      <c r="C135" s="15">
        <v>94000</v>
      </c>
      <c r="D135" s="15">
        <v>0</v>
      </c>
      <c r="E135" s="15">
        <v>0</v>
      </c>
      <c r="F135" s="15">
        <v>0</v>
      </c>
      <c r="G135" s="15">
        <v>0</v>
      </c>
      <c r="H135" s="15">
        <v>0</v>
      </c>
      <c r="I135" s="15">
        <v>0</v>
      </c>
      <c r="J135" s="12">
        <f t="shared" si="65"/>
        <v>94000</v>
      </c>
      <c r="K135" s="15">
        <v>0</v>
      </c>
      <c r="L135" s="15">
        <v>0</v>
      </c>
      <c r="M135" s="15">
        <v>0</v>
      </c>
      <c r="N135" s="15">
        <v>0</v>
      </c>
      <c r="O135" s="12">
        <f t="shared" si="66"/>
        <v>0</v>
      </c>
    </row>
    <row r="136" spans="1:15" s="21" customFormat="1" ht="36" hidden="1" x14ac:dyDescent="0.35">
      <c r="A136" s="13"/>
      <c r="B136" s="18" t="s">
        <v>159</v>
      </c>
      <c r="C136" s="15">
        <v>84100</v>
      </c>
      <c r="D136" s="15">
        <v>0</v>
      </c>
      <c r="E136" s="15">
        <v>0</v>
      </c>
      <c r="F136" s="15">
        <v>0</v>
      </c>
      <c r="G136" s="15">
        <v>0</v>
      </c>
      <c r="H136" s="15">
        <v>0</v>
      </c>
      <c r="I136" s="15">
        <v>0</v>
      </c>
      <c r="J136" s="12">
        <f t="shared" si="65"/>
        <v>84100</v>
      </c>
      <c r="K136" s="15">
        <v>84100</v>
      </c>
      <c r="L136" s="15">
        <v>0</v>
      </c>
      <c r="M136" s="15">
        <v>0</v>
      </c>
      <c r="N136" s="15">
        <v>0</v>
      </c>
      <c r="O136" s="12">
        <f t="shared" si="66"/>
        <v>84100</v>
      </c>
    </row>
    <row r="137" spans="1:15" s="21" customFormat="1" ht="54" hidden="1" x14ac:dyDescent="0.35">
      <c r="A137" s="13"/>
      <c r="B137" s="18" t="s">
        <v>152</v>
      </c>
      <c r="C137" s="15">
        <v>9999000</v>
      </c>
      <c r="D137" s="15">
        <v>0</v>
      </c>
      <c r="E137" s="15">
        <v>0</v>
      </c>
      <c r="F137" s="15">
        <v>0</v>
      </c>
      <c r="G137" s="15">
        <v>0</v>
      </c>
      <c r="H137" s="15">
        <v>0</v>
      </c>
      <c r="I137" s="15">
        <v>0</v>
      </c>
      <c r="J137" s="12">
        <f t="shared" si="65"/>
        <v>9999000</v>
      </c>
      <c r="K137" s="15">
        <v>10966200</v>
      </c>
      <c r="L137" s="15">
        <v>0</v>
      </c>
      <c r="M137" s="15">
        <v>0</v>
      </c>
      <c r="N137" s="15">
        <v>0</v>
      </c>
      <c r="O137" s="12">
        <f t="shared" si="66"/>
        <v>10966200</v>
      </c>
    </row>
    <row r="138" spans="1:15" s="21" customFormat="1" ht="54" hidden="1" x14ac:dyDescent="0.35">
      <c r="A138" s="13"/>
      <c r="B138" s="8" t="s">
        <v>150</v>
      </c>
      <c r="C138" s="15">
        <v>7840100</v>
      </c>
      <c r="D138" s="15">
        <v>0</v>
      </c>
      <c r="E138" s="15">
        <v>0</v>
      </c>
      <c r="F138" s="15">
        <v>0</v>
      </c>
      <c r="G138" s="15">
        <v>0</v>
      </c>
      <c r="H138" s="15">
        <v>0</v>
      </c>
      <c r="I138" s="15">
        <v>0</v>
      </c>
      <c r="J138" s="12">
        <f t="shared" si="65"/>
        <v>7840100</v>
      </c>
      <c r="K138" s="15">
        <v>7402700</v>
      </c>
      <c r="L138" s="15">
        <v>0</v>
      </c>
      <c r="M138" s="15">
        <v>0</v>
      </c>
      <c r="N138" s="15">
        <v>0</v>
      </c>
      <c r="O138" s="12">
        <f t="shared" si="66"/>
        <v>7402700</v>
      </c>
    </row>
    <row r="139" spans="1:15" s="21" customFormat="1" ht="36" hidden="1" x14ac:dyDescent="0.35">
      <c r="A139" s="13"/>
      <c r="B139" s="8" t="s">
        <v>302</v>
      </c>
      <c r="C139" s="15">
        <v>0</v>
      </c>
      <c r="D139" s="15">
        <v>3325000</v>
      </c>
      <c r="E139" s="15">
        <v>0</v>
      </c>
      <c r="F139" s="15">
        <v>0</v>
      </c>
      <c r="G139" s="15">
        <v>0</v>
      </c>
      <c r="H139" s="15">
        <v>0</v>
      </c>
      <c r="I139" s="15">
        <v>0</v>
      </c>
      <c r="J139" s="12">
        <f t="shared" si="65"/>
        <v>3325000</v>
      </c>
      <c r="K139" s="15">
        <v>0</v>
      </c>
      <c r="L139" s="15">
        <v>0</v>
      </c>
      <c r="M139" s="15">
        <v>0</v>
      </c>
      <c r="N139" s="15">
        <v>0</v>
      </c>
      <c r="O139" s="12">
        <f t="shared" si="66"/>
        <v>0</v>
      </c>
    </row>
    <row r="140" spans="1:15" s="21" customFormat="1" ht="36" hidden="1" x14ac:dyDescent="0.35">
      <c r="A140" s="13"/>
      <c r="B140" s="8" t="s">
        <v>314</v>
      </c>
      <c r="C140" s="15"/>
      <c r="D140" s="15"/>
      <c r="E140" s="15">
        <v>0</v>
      </c>
      <c r="F140" s="15">
        <v>8501570</v>
      </c>
      <c r="G140" s="15">
        <v>0</v>
      </c>
      <c r="H140" s="15">
        <v>-8501570</v>
      </c>
      <c r="I140" s="15">
        <v>0</v>
      </c>
      <c r="J140" s="12">
        <f t="shared" si="65"/>
        <v>0</v>
      </c>
      <c r="K140" s="15"/>
      <c r="L140" s="15"/>
      <c r="M140" s="15"/>
      <c r="N140" s="15">
        <v>0</v>
      </c>
      <c r="O140" s="12">
        <f t="shared" si="66"/>
        <v>0</v>
      </c>
    </row>
    <row r="141" spans="1:15" s="21" customFormat="1" x14ac:dyDescent="0.35">
      <c r="A141" s="13"/>
      <c r="B141" s="8" t="s">
        <v>321</v>
      </c>
      <c r="C141" s="15"/>
      <c r="D141" s="15"/>
      <c r="E141" s="15"/>
      <c r="F141" s="15"/>
      <c r="G141" s="15"/>
      <c r="H141" s="15"/>
      <c r="I141" s="15">
        <v>9000000</v>
      </c>
      <c r="J141" s="12">
        <f t="shared" ref="J141:J142" si="105">C141+D141+E141+F141+G141+H141+I141</f>
        <v>9000000</v>
      </c>
      <c r="K141" s="15"/>
      <c r="L141" s="15"/>
      <c r="M141" s="15"/>
      <c r="N141" s="15"/>
      <c r="O141" s="12">
        <f t="shared" si="66"/>
        <v>0</v>
      </c>
    </row>
    <row r="142" spans="1:15" s="21" customFormat="1" x14ac:dyDescent="0.35">
      <c r="A142" s="13"/>
      <c r="B142" s="8" t="s">
        <v>322</v>
      </c>
      <c r="C142" s="15"/>
      <c r="D142" s="15"/>
      <c r="E142" s="15"/>
      <c r="F142" s="15"/>
      <c r="G142" s="15"/>
      <c r="H142" s="15"/>
      <c r="I142" s="15">
        <v>3017162</v>
      </c>
      <c r="J142" s="12">
        <f t="shared" si="105"/>
        <v>3017162</v>
      </c>
      <c r="K142" s="15"/>
      <c r="L142" s="15"/>
      <c r="M142" s="15"/>
      <c r="N142" s="15"/>
      <c r="O142" s="12">
        <f t="shared" si="66"/>
        <v>0</v>
      </c>
    </row>
    <row r="143" spans="1:15" hidden="1" x14ac:dyDescent="0.35">
      <c r="A143" s="13" t="s">
        <v>124</v>
      </c>
      <c r="B143" s="14" t="s">
        <v>125</v>
      </c>
      <c r="C143" s="15">
        <f t="shared" ref="C143:H143" si="106">C144+C158+C160+C162+C164+C166</f>
        <v>146531038.63999999</v>
      </c>
      <c r="D143" s="15">
        <f t="shared" si="106"/>
        <v>0</v>
      </c>
      <c r="E143" s="15">
        <f t="shared" si="106"/>
        <v>0</v>
      </c>
      <c r="F143" s="15">
        <f t="shared" si="106"/>
        <v>0</v>
      </c>
      <c r="G143" s="15">
        <f t="shared" si="106"/>
        <v>169800</v>
      </c>
      <c r="H143" s="15">
        <f t="shared" si="106"/>
        <v>2164440</v>
      </c>
      <c r="I143" s="15">
        <f t="shared" ref="I143" si="107">I144+I158+I160+I162+I164+I166</f>
        <v>0</v>
      </c>
      <c r="J143" s="12">
        <f t="shared" ref="J143" si="108">C143+D143+E143+F143+G143+H143</f>
        <v>148865278.63999999</v>
      </c>
      <c r="K143" s="15">
        <f>K144+K158+K160+K162+K164+K166</f>
        <v>143267737.03999999</v>
      </c>
      <c r="L143" s="15">
        <f>L144+L158+L160+L162+L164+L166</f>
        <v>0</v>
      </c>
      <c r="M143" s="15">
        <f>M144+M158+M160+M162+M164+M166</f>
        <v>172700</v>
      </c>
      <c r="N143" s="15">
        <f>N144+N158+N160+N162+N164+N166</f>
        <v>2080940</v>
      </c>
      <c r="O143" s="12">
        <f t="shared" si="66"/>
        <v>145521377.03999999</v>
      </c>
    </row>
    <row r="144" spans="1:15" ht="36" hidden="1" x14ac:dyDescent="0.35">
      <c r="A144" s="13" t="s">
        <v>126</v>
      </c>
      <c r="B144" s="14" t="s">
        <v>127</v>
      </c>
      <c r="C144" s="15">
        <f t="shared" ref="C144:N144" si="109">C145</f>
        <v>138640700</v>
      </c>
      <c r="D144" s="15">
        <f t="shared" si="109"/>
        <v>0</v>
      </c>
      <c r="E144" s="15">
        <f t="shared" si="109"/>
        <v>0</v>
      </c>
      <c r="F144" s="15">
        <f t="shared" si="109"/>
        <v>0</v>
      </c>
      <c r="G144" s="15">
        <f t="shared" si="109"/>
        <v>169800</v>
      </c>
      <c r="H144" s="15">
        <f t="shared" si="109"/>
        <v>2164440</v>
      </c>
      <c r="I144" s="15">
        <f t="shared" si="109"/>
        <v>0</v>
      </c>
      <c r="J144" s="12">
        <f t="shared" ref="J144:J177" si="110">C144+D144+E144+F144+G144+H144</f>
        <v>140974940</v>
      </c>
      <c r="K144" s="15">
        <f t="shared" si="109"/>
        <v>135345100</v>
      </c>
      <c r="L144" s="15">
        <f t="shared" si="109"/>
        <v>0</v>
      </c>
      <c r="M144" s="15">
        <f t="shared" si="109"/>
        <v>172700</v>
      </c>
      <c r="N144" s="15">
        <f t="shared" si="109"/>
        <v>2080940</v>
      </c>
      <c r="O144" s="12">
        <f t="shared" ref="O144:O177" si="111">K144+L144+M144+N144</f>
        <v>137598740</v>
      </c>
    </row>
    <row r="145" spans="1:15" ht="36" hidden="1" x14ac:dyDescent="0.35">
      <c r="A145" s="13" t="s">
        <v>242</v>
      </c>
      <c r="B145" s="25" t="s">
        <v>243</v>
      </c>
      <c r="C145" s="15">
        <f t="shared" ref="C145:H145" si="112">C146+C147+C148+C149+C150+C151+C152+C153+C154+C155+C156+C157</f>
        <v>138640700</v>
      </c>
      <c r="D145" s="15">
        <f t="shared" si="112"/>
        <v>0</v>
      </c>
      <c r="E145" s="15">
        <f t="shared" si="112"/>
        <v>0</v>
      </c>
      <c r="F145" s="15">
        <f t="shared" si="112"/>
        <v>0</v>
      </c>
      <c r="G145" s="15">
        <f t="shared" si="112"/>
        <v>169800</v>
      </c>
      <c r="H145" s="15">
        <f t="shared" si="112"/>
        <v>2164440</v>
      </c>
      <c r="I145" s="15">
        <f t="shared" ref="I145" si="113">I146+I147+I148+I149+I150+I151+I152+I153+I154+I155+I156+I157</f>
        <v>0</v>
      </c>
      <c r="J145" s="12">
        <f t="shared" si="110"/>
        <v>140974940</v>
      </c>
      <c r="K145" s="15">
        <f>K146+K147+K148+K149+K150+K151+K152+K153+K154+K155+K156+K157</f>
        <v>135345100</v>
      </c>
      <c r="L145" s="15">
        <f>L146+L147+L148+L149+L150+L151+L152+L153+L154+L155+L156+L157</f>
        <v>0</v>
      </c>
      <c r="M145" s="15">
        <f>M146+M147+M148+M149+M150+M151+M152+M153+M154+M155+M156+M157</f>
        <v>172700</v>
      </c>
      <c r="N145" s="15">
        <f>N146+N147+N148+N149+N150+N151+N152+N153+N154+N155+N156+N157</f>
        <v>2080940</v>
      </c>
      <c r="O145" s="12">
        <f t="shared" si="111"/>
        <v>137598740</v>
      </c>
    </row>
    <row r="146" spans="1:15" ht="36" hidden="1" x14ac:dyDescent="0.35">
      <c r="A146" s="13"/>
      <c r="B146" s="9" t="s">
        <v>142</v>
      </c>
      <c r="C146" s="16">
        <v>130015100</v>
      </c>
      <c r="D146" s="16">
        <v>0</v>
      </c>
      <c r="E146" s="16">
        <v>0</v>
      </c>
      <c r="F146" s="16">
        <v>0</v>
      </c>
      <c r="G146" s="16">
        <v>169800</v>
      </c>
      <c r="H146" s="16">
        <v>2099600</v>
      </c>
      <c r="I146" s="16">
        <v>0</v>
      </c>
      <c r="J146" s="12">
        <f t="shared" si="110"/>
        <v>132284500</v>
      </c>
      <c r="K146" s="16">
        <v>126719500</v>
      </c>
      <c r="L146" s="16">
        <v>0</v>
      </c>
      <c r="M146" s="16">
        <v>172700</v>
      </c>
      <c r="N146" s="16">
        <v>2016100</v>
      </c>
      <c r="O146" s="12">
        <f t="shared" si="111"/>
        <v>128908300</v>
      </c>
    </row>
    <row r="147" spans="1:15" ht="54" hidden="1" x14ac:dyDescent="0.35">
      <c r="A147" s="13"/>
      <c r="B147" s="19" t="s">
        <v>154</v>
      </c>
      <c r="C147" s="16">
        <v>220900</v>
      </c>
      <c r="D147" s="16">
        <v>0</v>
      </c>
      <c r="E147" s="16">
        <v>0</v>
      </c>
      <c r="F147" s="16">
        <v>0</v>
      </c>
      <c r="G147" s="16">
        <v>0</v>
      </c>
      <c r="H147" s="16">
        <v>11800</v>
      </c>
      <c r="I147" s="16">
        <v>0</v>
      </c>
      <c r="J147" s="12">
        <f t="shared" si="110"/>
        <v>232700</v>
      </c>
      <c r="K147" s="16">
        <v>220900</v>
      </c>
      <c r="L147" s="16">
        <v>0</v>
      </c>
      <c r="M147" s="16">
        <v>0</v>
      </c>
      <c r="N147" s="16">
        <v>11800</v>
      </c>
      <c r="O147" s="12">
        <f t="shared" si="111"/>
        <v>232700</v>
      </c>
    </row>
    <row r="148" spans="1:15" ht="36" hidden="1" x14ac:dyDescent="0.35">
      <c r="A148" s="13"/>
      <c r="B148" s="20" t="s">
        <v>164</v>
      </c>
      <c r="C148" s="16">
        <v>175100</v>
      </c>
      <c r="D148" s="16">
        <v>0</v>
      </c>
      <c r="E148" s="16">
        <v>0</v>
      </c>
      <c r="F148" s="16">
        <v>0</v>
      </c>
      <c r="G148" s="16">
        <v>0</v>
      </c>
      <c r="H148" s="16">
        <v>0</v>
      </c>
      <c r="I148" s="16">
        <v>0</v>
      </c>
      <c r="J148" s="12">
        <f t="shared" si="110"/>
        <v>175100</v>
      </c>
      <c r="K148" s="16">
        <v>175100</v>
      </c>
      <c r="L148" s="16">
        <v>0</v>
      </c>
      <c r="M148" s="16">
        <v>0</v>
      </c>
      <c r="N148" s="16">
        <v>0</v>
      </c>
      <c r="O148" s="12">
        <f t="shared" si="111"/>
        <v>175100</v>
      </c>
    </row>
    <row r="149" spans="1:15" ht="54" hidden="1" x14ac:dyDescent="0.35">
      <c r="A149" s="13"/>
      <c r="B149" s="20" t="s">
        <v>204</v>
      </c>
      <c r="C149" s="16">
        <v>6000</v>
      </c>
      <c r="D149" s="16">
        <v>0</v>
      </c>
      <c r="E149" s="16">
        <v>0</v>
      </c>
      <c r="F149" s="16">
        <v>0</v>
      </c>
      <c r="G149" s="16">
        <v>0</v>
      </c>
      <c r="H149" s="16">
        <v>400</v>
      </c>
      <c r="I149" s="16">
        <v>0</v>
      </c>
      <c r="J149" s="12">
        <f t="shared" si="110"/>
        <v>6400</v>
      </c>
      <c r="K149" s="16">
        <v>6000</v>
      </c>
      <c r="L149" s="16">
        <v>0</v>
      </c>
      <c r="M149" s="16">
        <v>0</v>
      </c>
      <c r="N149" s="16">
        <v>400</v>
      </c>
      <c r="O149" s="12">
        <f t="shared" si="111"/>
        <v>6400</v>
      </c>
    </row>
    <row r="150" spans="1:15" s="21" customFormat="1" hidden="1" x14ac:dyDescent="0.35">
      <c r="A150" s="13"/>
      <c r="B150" s="9" t="s">
        <v>145</v>
      </c>
      <c r="C150" s="16">
        <v>2337900</v>
      </c>
      <c r="D150" s="16">
        <v>0</v>
      </c>
      <c r="E150" s="16">
        <v>0</v>
      </c>
      <c r="F150" s="16">
        <v>0</v>
      </c>
      <c r="G150" s="16">
        <v>0</v>
      </c>
      <c r="H150" s="16">
        <v>0</v>
      </c>
      <c r="I150" s="16">
        <v>0</v>
      </c>
      <c r="J150" s="12">
        <f t="shared" si="110"/>
        <v>2337900</v>
      </c>
      <c r="K150" s="16">
        <v>2337900</v>
      </c>
      <c r="L150" s="16">
        <v>0</v>
      </c>
      <c r="M150" s="16">
        <v>0</v>
      </c>
      <c r="N150" s="16">
        <v>0</v>
      </c>
      <c r="O150" s="12">
        <f t="shared" si="111"/>
        <v>2337900</v>
      </c>
    </row>
    <row r="151" spans="1:15" s="21" customFormat="1" ht="90" hidden="1" x14ac:dyDescent="0.35">
      <c r="A151" s="13"/>
      <c r="B151" s="20" t="s">
        <v>203</v>
      </c>
      <c r="C151" s="16">
        <v>4907300</v>
      </c>
      <c r="D151" s="16">
        <v>0</v>
      </c>
      <c r="E151" s="16">
        <v>0</v>
      </c>
      <c r="F151" s="16">
        <v>0</v>
      </c>
      <c r="G151" s="16">
        <v>0</v>
      </c>
      <c r="H151" s="16">
        <v>0</v>
      </c>
      <c r="I151" s="16">
        <v>0</v>
      </c>
      <c r="J151" s="12">
        <f t="shared" si="110"/>
        <v>4907300</v>
      </c>
      <c r="K151" s="16">
        <v>4907300</v>
      </c>
      <c r="L151" s="16">
        <v>0</v>
      </c>
      <c r="M151" s="16">
        <v>0</v>
      </c>
      <c r="N151" s="16">
        <v>0</v>
      </c>
      <c r="O151" s="12">
        <f t="shared" si="111"/>
        <v>4907300</v>
      </c>
    </row>
    <row r="152" spans="1:15" s="21" customFormat="1" ht="72" hidden="1" x14ac:dyDescent="0.35">
      <c r="A152" s="13"/>
      <c r="B152" s="20" t="s">
        <v>144</v>
      </c>
      <c r="C152" s="16">
        <v>61600</v>
      </c>
      <c r="D152" s="16">
        <v>0</v>
      </c>
      <c r="E152" s="16">
        <v>0</v>
      </c>
      <c r="F152" s="16">
        <v>0</v>
      </c>
      <c r="G152" s="16">
        <v>0</v>
      </c>
      <c r="H152" s="16">
        <v>3500</v>
      </c>
      <c r="I152" s="16">
        <v>0</v>
      </c>
      <c r="J152" s="12">
        <f t="shared" si="110"/>
        <v>65100</v>
      </c>
      <c r="K152" s="16">
        <v>61600</v>
      </c>
      <c r="L152" s="16">
        <v>0</v>
      </c>
      <c r="M152" s="16">
        <v>0</v>
      </c>
      <c r="N152" s="16">
        <v>3500</v>
      </c>
      <c r="O152" s="12">
        <f t="shared" si="111"/>
        <v>65100</v>
      </c>
    </row>
    <row r="153" spans="1:15" s="21" customFormat="1" ht="54" hidden="1" x14ac:dyDescent="0.35">
      <c r="A153" s="13"/>
      <c r="B153" s="20" t="s">
        <v>148</v>
      </c>
      <c r="C153" s="16">
        <v>700</v>
      </c>
      <c r="D153" s="16">
        <v>0</v>
      </c>
      <c r="E153" s="16">
        <v>0</v>
      </c>
      <c r="F153" s="16">
        <v>0</v>
      </c>
      <c r="G153" s="16">
        <v>0</v>
      </c>
      <c r="H153" s="16">
        <v>40</v>
      </c>
      <c r="I153" s="16">
        <v>0</v>
      </c>
      <c r="J153" s="12">
        <f t="shared" si="110"/>
        <v>740</v>
      </c>
      <c r="K153" s="16">
        <v>700</v>
      </c>
      <c r="L153" s="16">
        <v>0</v>
      </c>
      <c r="M153" s="16">
        <v>0</v>
      </c>
      <c r="N153" s="16">
        <v>40</v>
      </c>
      <c r="O153" s="12">
        <f t="shared" si="111"/>
        <v>740</v>
      </c>
    </row>
    <row r="154" spans="1:15" s="21" customFormat="1" hidden="1" x14ac:dyDescent="0.35">
      <c r="A154" s="13"/>
      <c r="B154" s="9" t="s">
        <v>143</v>
      </c>
      <c r="C154" s="16">
        <v>10600</v>
      </c>
      <c r="D154" s="16">
        <v>0</v>
      </c>
      <c r="E154" s="16">
        <v>0</v>
      </c>
      <c r="F154" s="16">
        <v>0</v>
      </c>
      <c r="G154" s="16">
        <v>0</v>
      </c>
      <c r="H154" s="16">
        <v>0</v>
      </c>
      <c r="I154" s="16">
        <v>0</v>
      </c>
      <c r="J154" s="12">
        <f t="shared" si="110"/>
        <v>10600</v>
      </c>
      <c r="K154" s="16">
        <v>10600</v>
      </c>
      <c r="L154" s="16">
        <v>0</v>
      </c>
      <c r="M154" s="16">
        <v>0</v>
      </c>
      <c r="N154" s="16">
        <v>0</v>
      </c>
      <c r="O154" s="12">
        <f t="shared" si="111"/>
        <v>10600</v>
      </c>
    </row>
    <row r="155" spans="1:15" s="21" customFormat="1" ht="36" hidden="1" x14ac:dyDescent="0.35">
      <c r="A155" s="13"/>
      <c r="B155" s="9" t="s">
        <v>147</v>
      </c>
      <c r="C155" s="16">
        <v>49100</v>
      </c>
      <c r="D155" s="16">
        <v>0</v>
      </c>
      <c r="E155" s="16">
        <v>0</v>
      </c>
      <c r="F155" s="16">
        <v>0</v>
      </c>
      <c r="G155" s="16">
        <v>0</v>
      </c>
      <c r="H155" s="16">
        <v>2800</v>
      </c>
      <c r="I155" s="16">
        <v>0</v>
      </c>
      <c r="J155" s="12">
        <f t="shared" si="110"/>
        <v>51900</v>
      </c>
      <c r="K155" s="16">
        <v>49100</v>
      </c>
      <c r="L155" s="16">
        <v>0</v>
      </c>
      <c r="M155" s="16">
        <v>0</v>
      </c>
      <c r="N155" s="16">
        <v>2800</v>
      </c>
      <c r="O155" s="12">
        <f t="shared" si="111"/>
        <v>51900</v>
      </c>
    </row>
    <row r="156" spans="1:15" s="21" customFormat="1" ht="36" hidden="1" x14ac:dyDescent="0.35">
      <c r="A156" s="13"/>
      <c r="B156" s="9" t="s">
        <v>146</v>
      </c>
      <c r="C156" s="16">
        <v>845800</v>
      </c>
      <c r="D156" s="16">
        <v>0</v>
      </c>
      <c r="E156" s="16">
        <v>0</v>
      </c>
      <c r="F156" s="16">
        <v>0</v>
      </c>
      <c r="G156" s="16">
        <v>0</v>
      </c>
      <c r="H156" s="16">
        <v>45600</v>
      </c>
      <c r="I156" s="16">
        <v>0</v>
      </c>
      <c r="J156" s="12">
        <f t="shared" si="110"/>
        <v>891400</v>
      </c>
      <c r="K156" s="16">
        <v>845800</v>
      </c>
      <c r="L156" s="16">
        <v>0</v>
      </c>
      <c r="M156" s="16">
        <v>0</v>
      </c>
      <c r="N156" s="16">
        <v>45600</v>
      </c>
      <c r="O156" s="12">
        <f t="shared" si="111"/>
        <v>891400</v>
      </c>
    </row>
    <row r="157" spans="1:15" s="21" customFormat="1" ht="54" hidden="1" x14ac:dyDescent="0.35">
      <c r="A157" s="13"/>
      <c r="B157" s="20" t="s">
        <v>149</v>
      </c>
      <c r="C157" s="16">
        <v>10600</v>
      </c>
      <c r="D157" s="16">
        <v>0</v>
      </c>
      <c r="E157" s="16">
        <v>0</v>
      </c>
      <c r="F157" s="16">
        <v>0</v>
      </c>
      <c r="G157" s="16">
        <v>0</v>
      </c>
      <c r="H157" s="16">
        <v>700</v>
      </c>
      <c r="I157" s="16">
        <v>0</v>
      </c>
      <c r="J157" s="12">
        <f t="shared" si="110"/>
        <v>11300</v>
      </c>
      <c r="K157" s="16">
        <v>10600</v>
      </c>
      <c r="L157" s="16">
        <v>0</v>
      </c>
      <c r="M157" s="16">
        <v>0</v>
      </c>
      <c r="N157" s="16">
        <v>700</v>
      </c>
      <c r="O157" s="12">
        <f t="shared" si="111"/>
        <v>11300</v>
      </c>
    </row>
    <row r="158" spans="1:15" ht="66" hidden="1" customHeight="1" x14ac:dyDescent="0.35">
      <c r="A158" s="13" t="s">
        <v>128</v>
      </c>
      <c r="B158" s="14" t="s">
        <v>129</v>
      </c>
      <c r="C158" s="15">
        <f t="shared" ref="C158:N158" si="114">C159</f>
        <v>6124272</v>
      </c>
      <c r="D158" s="15">
        <f t="shared" si="114"/>
        <v>0</v>
      </c>
      <c r="E158" s="15">
        <f t="shared" si="114"/>
        <v>0</v>
      </c>
      <c r="F158" s="15">
        <f t="shared" si="114"/>
        <v>0</v>
      </c>
      <c r="G158" s="15">
        <f t="shared" si="114"/>
        <v>0</v>
      </c>
      <c r="H158" s="15">
        <f t="shared" si="114"/>
        <v>0</v>
      </c>
      <c r="I158" s="15">
        <f t="shared" si="114"/>
        <v>0</v>
      </c>
      <c r="J158" s="12">
        <f t="shared" si="110"/>
        <v>6124272</v>
      </c>
      <c r="K158" s="15">
        <f t="shared" si="114"/>
        <v>6124272</v>
      </c>
      <c r="L158" s="15">
        <f t="shared" si="114"/>
        <v>0</v>
      </c>
      <c r="M158" s="15">
        <f t="shared" si="114"/>
        <v>0</v>
      </c>
      <c r="N158" s="15">
        <f t="shared" si="114"/>
        <v>0</v>
      </c>
      <c r="O158" s="12">
        <f t="shared" si="111"/>
        <v>6124272</v>
      </c>
    </row>
    <row r="159" spans="1:15" ht="68.25" hidden="1" customHeight="1" x14ac:dyDescent="0.35">
      <c r="A159" s="13" t="s">
        <v>244</v>
      </c>
      <c r="B159" s="25" t="s">
        <v>245</v>
      </c>
      <c r="C159" s="15">
        <v>6124272</v>
      </c>
      <c r="D159" s="15">
        <v>0</v>
      </c>
      <c r="E159" s="15">
        <v>0</v>
      </c>
      <c r="F159" s="15">
        <v>0</v>
      </c>
      <c r="G159" s="15">
        <v>0</v>
      </c>
      <c r="H159" s="15">
        <v>0</v>
      </c>
      <c r="I159" s="15">
        <v>0</v>
      </c>
      <c r="J159" s="12">
        <f t="shared" si="110"/>
        <v>6124272</v>
      </c>
      <c r="K159" s="15">
        <v>6124272</v>
      </c>
      <c r="L159" s="15">
        <v>0</v>
      </c>
      <c r="M159" s="15">
        <v>0</v>
      </c>
      <c r="N159" s="15">
        <v>0</v>
      </c>
      <c r="O159" s="12">
        <f t="shared" si="111"/>
        <v>6124272</v>
      </c>
    </row>
    <row r="160" spans="1:15" ht="42.75" hidden="1" customHeight="1" x14ac:dyDescent="0.35">
      <c r="A160" s="13" t="s">
        <v>130</v>
      </c>
      <c r="B160" s="14" t="s">
        <v>290</v>
      </c>
      <c r="C160" s="15">
        <f t="shared" ref="C160:N160" si="115">C161</f>
        <v>490700</v>
      </c>
      <c r="D160" s="15">
        <f t="shared" si="115"/>
        <v>0</v>
      </c>
      <c r="E160" s="15">
        <f t="shared" si="115"/>
        <v>0</v>
      </c>
      <c r="F160" s="15">
        <f t="shared" si="115"/>
        <v>0</v>
      </c>
      <c r="G160" s="15">
        <f t="shared" si="115"/>
        <v>0</v>
      </c>
      <c r="H160" s="15">
        <f t="shared" si="115"/>
        <v>0</v>
      </c>
      <c r="I160" s="15">
        <f t="shared" si="115"/>
        <v>0</v>
      </c>
      <c r="J160" s="12">
        <f t="shared" si="110"/>
        <v>490700</v>
      </c>
      <c r="K160" s="15">
        <f t="shared" si="115"/>
        <v>507100</v>
      </c>
      <c r="L160" s="15">
        <f t="shared" si="115"/>
        <v>0</v>
      </c>
      <c r="M160" s="15">
        <f t="shared" si="115"/>
        <v>0</v>
      </c>
      <c r="N160" s="15">
        <f t="shared" si="115"/>
        <v>0</v>
      </c>
      <c r="O160" s="12">
        <f t="shared" si="111"/>
        <v>507100</v>
      </c>
    </row>
    <row r="161" spans="1:15" ht="57.75" hidden="1" customHeight="1" x14ac:dyDescent="0.35">
      <c r="A161" s="13" t="s">
        <v>246</v>
      </c>
      <c r="B161" s="25" t="s">
        <v>291</v>
      </c>
      <c r="C161" s="15">
        <v>490700</v>
      </c>
      <c r="D161" s="15">
        <v>0</v>
      </c>
      <c r="E161" s="15">
        <v>0</v>
      </c>
      <c r="F161" s="15">
        <v>0</v>
      </c>
      <c r="G161" s="15">
        <v>0</v>
      </c>
      <c r="H161" s="15">
        <v>0</v>
      </c>
      <c r="I161" s="15">
        <v>0</v>
      </c>
      <c r="J161" s="12">
        <f t="shared" si="110"/>
        <v>490700</v>
      </c>
      <c r="K161" s="15">
        <v>507100</v>
      </c>
      <c r="L161" s="15">
        <v>0</v>
      </c>
      <c r="M161" s="15">
        <v>0</v>
      </c>
      <c r="N161" s="15">
        <v>0</v>
      </c>
      <c r="O161" s="12">
        <f t="shared" si="111"/>
        <v>507100</v>
      </c>
    </row>
    <row r="162" spans="1:15" ht="54" hidden="1" x14ac:dyDescent="0.35">
      <c r="A162" s="13" t="s">
        <v>131</v>
      </c>
      <c r="B162" s="14" t="s">
        <v>132</v>
      </c>
      <c r="C162" s="15">
        <f t="shared" ref="C162:N162" si="116">C163</f>
        <v>2600</v>
      </c>
      <c r="D162" s="15">
        <f t="shared" si="116"/>
        <v>0</v>
      </c>
      <c r="E162" s="15">
        <f t="shared" si="116"/>
        <v>0</v>
      </c>
      <c r="F162" s="15">
        <f t="shared" si="116"/>
        <v>0</v>
      </c>
      <c r="G162" s="15">
        <f t="shared" si="116"/>
        <v>0</v>
      </c>
      <c r="H162" s="15">
        <f t="shared" si="116"/>
        <v>0</v>
      </c>
      <c r="I162" s="15">
        <f t="shared" si="116"/>
        <v>0</v>
      </c>
      <c r="J162" s="12">
        <f t="shared" si="110"/>
        <v>2600</v>
      </c>
      <c r="K162" s="15">
        <f t="shared" si="116"/>
        <v>2500</v>
      </c>
      <c r="L162" s="15">
        <f t="shared" si="116"/>
        <v>0</v>
      </c>
      <c r="M162" s="15">
        <f t="shared" si="116"/>
        <v>0</v>
      </c>
      <c r="N162" s="15">
        <f t="shared" si="116"/>
        <v>0</v>
      </c>
      <c r="O162" s="12">
        <f t="shared" si="111"/>
        <v>2500</v>
      </c>
    </row>
    <row r="163" spans="1:15" ht="63" hidden="1" customHeight="1" x14ac:dyDescent="0.35">
      <c r="A163" s="13" t="s">
        <v>247</v>
      </c>
      <c r="B163" s="25" t="s">
        <v>248</v>
      </c>
      <c r="C163" s="15">
        <v>2600</v>
      </c>
      <c r="D163" s="15">
        <v>0</v>
      </c>
      <c r="E163" s="15">
        <v>0</v>
      </c>
      <c r="F163" s="15">
        <v>0</v>
      </c>
      <c r="G163" s="15">
        <v>0</v>
      </c>
      <c r="H163" s="15">
        <v>0</v>
      </c>
      <c r="I163" s="15">
        <v>0</v>
      </c>
      <c r="J163" s="12">
        <f t="shared" si="110"/>
        <v>2600</v>
      </c>
      <c r="K163" s="15">
        <v>2500</v>
      </c>
      <c r="L163" s="15">
        <v>0</v>
      </c>
      <c r="M163" s="15">
        <v>0</v>
      </c>
      <c r="N163" s="15">
        <v>0</v>
      </c>
      <c r="O163" s="12">
        <f t="shared" si="111"/>
        <v>2500</v>
      </c>
    </row>
    <row r="164" spans="1:15" ht="36" hidden="1" x14ac:dyDescent="0.35">
      <c r="A164" s="13" t="s">
        <v>133</v>
      </c>
      <c r="B164" s="14" t="s">
        <v>134</v>
      </c>
      <c r="C164" s="15">
        <f t="shared" ref="C164:N164" si="117">C165</f>
        <v>1238600</v>
      </c>
      <c r="D164" s="15">
        <f t="shared" si="117"/>
        <v>0</v>
      </c>
      <c r="E164" s="15">
        <f t="shared" si="117"/>
        <v>0</v>
      </c>
      <c r="F164" s="15">
        <f t="shared" si="117"/>
        <v>0</v>
      </c>
      <c r="G164" s="15">
        <f t="shared" si="117"/>
        <v>0</v>
      </c>
      <c r="H164" s="15">
        <f t="shared" si="117"/>
        <v>0</v>
      </c>
      <c r="I164" s="15">
        <f t="shared" si="117"/>
        <v>0</v>
      </c>
      <c r="J164" s="12">
        <f t="shared" si="110"/>
        <v>1238600</v>
      </c>
      <c r="K164" s="15">
        <f t="shared" si="117"/>
        <v>1238600</v>
      </c>
      <c r="L164" s="15">
        <f t="shared" si="117"/>
        <v>0</v>
      </c>
      <c r="M164" s="15">
        <f t="shared" si="117"/>
        <v>0</v>
      </c>
      <c r="N164" s="15">
        <f t="shared" si="117"/>
        <v>0</v>
      </c>
      <c r="O164" s="12">
        <f t="shared" si="111"/>
        <v>1238600</v>
      </c>
    </row>
    <row r="165" spans="1:15" ht="36" hidden="1" x14ac:dyDescent="0.35">
      <c r="A165" s="13" t="s">
        <v>249</v>
      </c>
      <c r="B165" s="25" t="s">
        <v>250</v>
      </c>
      <c r="C165" s="15">
        <v>1238600</v>
      </c>
      <c r="D165" s="15">
        <v>0</v>
      </c>
      <c r="E165" s="15">
        <v>0</v>
      </c>
      <c r="F165" s="15">
        <v>0</v>
      </c>
      <c r="G165" s="15">
        <v>0</v>
      </c>
      <c r="H165" s="15">
        <v>0</v>
      </c>
      <c r="I165" s="15">
        <v>0</v>
      </c>
      <c r="J165" s="12">
        <f t="shared" si="110"/>
        <v>1238600</v>
      </c>
      <c r="K165" s="15">
        <v>1238600</v>
      </c>
      <c r="L165" s="15">
        <v>0</v>
      </c>
      <c r="M165" s="15">
        <v>0</v>
      </c>
      <c r="N165" s="15">
        <v>0</v>
      </c>
      <c r="O165" s="12">
        <f t="shared" si="111"/>
        <v>1238600</v>
      </c>
    </row>
    <row r="166" spans="1:15" hidden="1" x14ac:dyDescent="0.35">
      <c r="A166" s="13" t="s">
        <v>135</v>
      </c>
      <c r="B166" s="14" t="s">
        <v>136</v>
      </c>
      <c r="C166" s="15">
        <f t="shared" ref="C166:N166" si="118">C167</f>
        <v>34166.639999999999</v>
      </c>
      <c r="D166" s="15">
        <f t="shared" si="118"/>
        <v>0</v>
      </c>
      <c r="E166" s="15">
        <f t="shared" si="118"/>
        <v>0</v>
      </c>
      <c r="F166" s="15">
        <f t="shared" si="118"/>
        <v>0</v>
      </c>
      <c r="G166" s="15">
        <f t="shared" si="118"/>
        <v>0</v>
      </c>
      <c r="H166" s="15">
        <f t="shared" si="118"/>
        <v>0</v>
      </c>
      <c r="I166" s="15">
        <f t="shared" si="118"/>
        <v>0</v>
      </c>
      <c r="J166" s="12">
        <f t="shared" si="110"/>
        <v>34166.639999999999</v>
      </c>
      <c r="K166" s="15">
        <f t="shared" si="118"/>
        <v>50165.04</v>
      </c>
      <c r="L166" s="15">
        <f t="shared" si="118"/>
        <v>0</v>
      </c>
      <c r="M166" s="15">
        <f t="shared" si="118"/>
        <v>0</v>
      </c>
      <c r="N166" s="15">
        <f t="shared" si="118"/>
        <v>0</v>
      </c>
      <c r="O166" s="12">
        <f t="shared" si="111"/>
        <v>50165.04</v>
      </c>
    </row>
    <row r="167" spans="1:15" hidden="1" x14ac:dyDescent="0.35">
      <c r="A167" s="13" t="s">
        <v>251</v>
      </c>
      <c r="B167" s="25" t="s">
        <v>252</v>
      </c>
      <c r="C167" s="15">
        <f t="shared" ref="C167:I167" si="119">C168</f>
        <v>34166.639999999999</v>
      </c>
      <c r="D167" s="15">
        <f t="shared" si="119"/>
        <v>0</v>
      </c>
      <c r="E167" s="15">
        <f t="shared" si="119"/>
        <v>0</v>
      </c>
      <c r="F167" s="15">
        <f t="shared" si="119"/>
        <v>0</v>
      </c>
      <c r="G167" s="15">
        <f t="shared" si="119"/>
        <v>0</v>
      </c>
      <c r="H167" s="15">
        <f t="shared" si="119"/>
        <v>0</v>
      </c>
      <c r="I167" s="15">
        <f t="shared" si="119"/>
        <v>0</v>
      </c>
      <c r="J167" s="12">
        <f t="shared" si="110"/>
        <v>34166.639999999999</v>
      </c>
      <c r="K167" s="15">
        <f>K168</f>
        <v>50165.04</v>
      </c>
      <c r="L167" s="15">
        <f>L168</f>
        <v>0</v>
      </c>
      <c r="M167" s="15">
        <f>M168</f>
        <v>0</v>
      </c>
      <c r="N167" s="15">
        <f>N168</f>
        <v>0</v>
      </c>
      <c r="O167" s="12">
        <f t="shared" si="111"/>
        <v>50165.04</v>
      </c>
    </row>
    <row r="168" spans="1:15" ht="54" hidden="1" x14ac:dyDescent="0.35">
      <c r="A168" s="13"/>
      <c r="B168" s="17" t="s">
        <v>153</v>
      </c>
      <c r="C168" s="15">
        <v>34166.639999999999</v>
      </c>
      <c r="D168" s="15">
        <v>0</v>
      </c>
      <c r="E168" s="15">
        <v>0</v>
      </c>
      <c r="F168" s="15">
        <v>0</v>
      </c>
      <c r="G168" s="15">
        <v>0</v>
      </c>
      <c r="H168" s="15">
        <v>0</v>
      </c>
      <c r="I168" s="15">
        <v>0</v>
      </c>
      <c r="J168" s="12">
        <f t="shared" si="110"/>
        <v>34166.639999999999</v>
      </c>
      <c r="K168" s="15">
        <v>50165.04</v>
      </c>
      <c r="L168" s="15">
        <v>0</v>
      </c>
      <c r="M168" s="15">
        <v>0</v>
      </c>
      <c r="N168" s="15">
        <v>0</v>
      </c>
      <c r="O168" s="12">
        <f t="shared" si="111"/>
        <v>50165.04</v>
      </c>
    </row>
    <row r="169" spans="1:15" hidden="1" x14ac:dyDescent="0.35">
      <c r="A169" s="13" t="s">
        <v>137</v>
      </c>
      <c r="B169" s="14" t="s">
        <v>138</v>
      </c>
      <c r="C169" s="15">
        <f t="shared" ref="C169:L169" si="120">C170+C172</f>
        <v>15657090</v>
      </c>
      <c r="D169" s="15">
        <f t="shared" ref="D169:E169" si="121">D170+D172</f>
        <v>0</v>
      </c>
      <c r="E169" s="15">
        <f t="shared" si="121"/>
        <v>4791983</v>
      </c>
      <c r="F169" s="15">
        <f t="shared" ref="F169:G169" si="122">F170+F172</f>
        <v>0</v>
      </c>
      <c r="G169" s="15">
        <f t="shared" si="122"/>
        <v>2595072.44</v>
      </c>
      <c r="H169" s="15">
        <f t="shared" ref="H169:I169" si="123">H170+H172</f>
        <v>7727615.3899999997</v>
      </c>
      <c r="I169" s="15">
        <f t="shared" si="123"/>
        <v>0</v>
      </c>
      <c r="J169" s="12">
        <f t="shared" si="110"/>
        <v>30771760.830000002</v>
      </c>
      <c r="K169" s="15">
        <f t="shared" si="120"/>
        <v>15595423</v>
      </c>
      <c r="L169" s="15">
        <f t="shared" si="120"/>
        <v>4813816</v>
      </c>
      <c r="M169" s="15">
        <f t="shared" ref="M169:N169" si="124">M170+M172</f>
        <v>49188</v>
      </c>
      <c r="N169" s="15">
        <f t="shared" si="124"/>
        <v>286800</v>
      </c>
      <c r="O169" s="12">
        <f t="shared" si="111"/>
        <v>20745227</v>
      </c>
    </row>
    <row r="170" spans="1:15" ht="54" hidden="1" x14ac:dyDescent="0.35">
      <c r="A170" s="13" t="s">
        <v>207</v>
      </c>
      <c r="B170" s="14" t="s">
        <v>208</v>
      </c>
      <c r="C170" s="15">
        <f t="shared" ref="C170:N170" si="125">C171</f>
        <v>8804100</v>
      </c>
      <c r="D170" s="15">
        <f t="shared" si="125"/>
        <v>0</v>
      </c>
      <c r="E170" s="15">
        <f t="shared" si="125"/>
        <v>0</v>
      </c>
      <c r="F170" s="15">
        <f t="shared" si="125"/>
        <v>0</v>
      </c>
      <c r="G170" s="15">
        <f t="shared" si="125"/>
        <v>0</v>
      </c>
      <c r="H170" s="15">
        <f t="shared" si="125"/>
        <v>0</v>
      </c>
      <c r="I170" s="15">
        <f t="shared" si="125"/>
        <v>0</v>
      </c>
      <c r="J170" s="12">
        <f t="shared" si="110"/>
        <v>8804100</v>
      </c>
      <c r="K170" s="15">
        <f t="shared" si="125"/>
        <v>8804100</v>
      </c>
      <c r="L170" s="15">
        <f t="shared" si="125"/>
        <v>0</v>
      </c>
      <c r="M170" s="15">
        <f t="shared" si="125"/>
        <v>0</v>
      </c>
      <c r="N170" s="15">
        <f t="shared" si="125"/>
        <v>0</v>
      </c>
      <c r="O170" s="12">
        <f t="shared" si="111"/>
        <v>8804100</v>
      </c>
    </row>
    <row r="171" spans="1:15" ht="54" hidden="1" x14ac:dyDescent="0.35">
      <c r="A171" s="13" t="s">
        <v>253</v>
      </c>
      <c r="B171" s="25" t="s">
        <v>254</v>
      </c>
      <c r="C171" s="15">
        <v>8804100</v>
      </c>
      <c r="D171" s="15">
        <v>0</v>
      </c>
      <c r="E171" s="15">
        <v>0</v>
      </c>
      <c r="F171" s="15">
        <v>0</v>
      </c>
      <c r="G171" s="15">
        <v>0</v>
      </c>
      <c r="H171" s="15">
        <v>0</v>
      </c>
      <c r="I171" s="15">
        <v>0</v>
      </c>
      <c r="J171" s="12">
        <f t="shared" si="110"/>
        <v>8804100</v>
      </c>
      <c r="K171" s="15">
        <v>8804100</v>
      </c>
      <c r="L171" s="15">
        <v>0</v>
      </c>
      <c r="M171" s="15">
        <v>0</v>
      </c>
      <c r="N171" s="15">
        <v>0</v>
      </c>
      <c r="O171" s="12">
        <f t="shared" si="111"/>
        <v>8804100</v>
      </c>
    </row>
    <row r="172" spans="1:15" hidden="1" x14ac:dyDescent="0.35">
      <c r="A172" s="13" t="s">
        <v>139</v>
      </c>
      <c r="B172" s="14" t="s">
        <v>140</v>
      </c>
      <c r="C172" s="15">
        <f t="shared" ref="C172:N172" si="126">C173</f>
        <v>6852990</v>
      </c>
      <c r="D172" s="15">
        <f t="shared" si="126"/>
        <v>0</v>
      </c>
      <c r="E172" s="15">
        <f t="shared" si="126"/>
        <v>4791983</v>
      </c>
      <c r="F172" s="15">
        <f t="shared" si="126"/>
        <v>0</v>
      </c>
      <c r="G172" s="15">
        <f t="shared" si="126"/>
        <v>2595072.44</v>
      </c>
      <c r="H172" s="15">
        <f t="shared" si="126"/>
        <v>7727615.3899999997</v>
      </c>
      <c r="I172" s="15">
        <f t="shared" si="126"/>
        <v>0</v>
      </c>
      <c r="J172" s="12">
        <f t="shared" si="110"/>
        <v>21967660.829999998</v>
      </c>
      <c r="K172" s="15">
        <f t="shared" si="126"/>
        <v>6791323</v>
      </c>
      <c r="L172" s="15">
        <f t="shared" si="126"/>
        <v>4813816</v>
      </c>
      <c r="M172" s="15">
        <f t="shared" si="126"/>
        <v>49188</v>
      </c>
      <c r="N172" s="15">
        <f t="shared" si="126"/>
        <v>286800</v>
      </c>
      <c r="O172" s="12">
        <f t="shared" si="111"/>
        <v>11941127</v>
      </c>
    </row>
    <row r="173" spans="1:15" ht="36" hidden="1" x14ac:dyDescent="0.35">
      <c r="A173" s="13" t="s">
        <v>255</v>
      </c>
      <c r="B173" s="25" t="s">
        <v>256</v>
      </c>
      <c r="C173" s="15">
        <f>C174</f>
        <v>6852990</v>
      </c>
      <c r="D173" s="15">
        <f>D174</f>
        <v>0</v>
      </c>
      <c r="E173" s="15">
        <f>E174+E175</f>
        <v>4791983</v>
      </c>
      <c r="F173" s="15">
        <f>F174+F175</f>
        <v>0</v>
      </c>
      <c r="G173" s="15">
        <f>G174+G175+G176</f>
        <v>2595072.44</v>
      </c>
      <c r="H173" s="15">
        <f>H174+H175+H176+H177</f>
        <v>7727615.3899999997</v>
      </c>
      <c r="I173" s="15">
        <f>I174+I175+I176+I177</f>
        <v>0</v>
      </c>
      <c r="J173" s="12">
        <f t="shared" si="110"/>
        <v>21967660.829999998</v>
      </c>
      <c r="K173" s="15">
        <f>K174</f>
        <v>6791323</v>
      </c>
      <c r="L173" s="15">
        <f>L174+L175</f>
        <v>4813816</v>
      </c>
      <c r="M173" s="15">
        <f>M174+M175+M176</f>
        <v>49188</v>
      </c>
      <c r="N173" s="15">
        <f>N174+N175+N176</f>
        <v>286800</v>
      </c>
      <c r="O173" s="12">
        <f t="shared" si="111"/>
        <v>11941127</v>
      </c>
    </row>
    <row r="174" spans="1:15" s="21" customFormat="1" ht="54" hidden="1" x14ac:dyDescent="0.35">
      <c r="A174" s="23"/>
      <c r="B174" s="18" t="s">
        <v>206</v>
      </c>
      <c r="C174" s="24">
        <v>6852990</v>
      </c>
      <c r="D174" s="24">
        <v>0</v>
      </c>
      <c r="E174" s="24">
        <v>0</v>
      </c>
      <c r="F174" s="24">
        <v>0</v>
      </c>
      <c r="G174" s="24">
        <v>116256</v>
      </c>
      <c r="H174" s="24">
        <v>289700</v>
      </c>
      <c r="I174" s="24">
        <v>0</v>
      </c>
      <c r="J174" s="12">
        <f t="shared" si="110"/>
        <v>7258946</v>
      </c>
      <c r="K174" s="24">
        <v>6791323</v>
      </c>
      <c r="L174" s="24">
        <v>0</v>
      </c>
      <c r="M174" s="24">
        <v>49188</v>
      </c>
      <c r="N174" s="24">
        <v>286800</v>
      </c>
      <c r="O174" s="12">
        <f t="shared" si="111"/>
        <v>7127311</v>
      </c>
    </row>
    <row r="175" spans="1:15" s="21" customFormat="1" hidden="1" x14ac:dyDescent="0.35">
      <c r="A175" s="23"/>
      <c r="B175" s="27" t="s">
        <v>305</v>
      </c>
      <c r="C175" s="24">
        <v>0</v>
      </c>
      <c r="D175" s="24">
        <v>0</v>
      </c>
      <c r="E175" s="24">
        <v>4791983</v>
      </c>
      <c r="F175" s="24">
        <v>0</v>
      </c>
      <c r="G175" s="24">
        <v>0</v>
      </c>
      <c r="H175" s="24">
        <v>0</v>
      </c>
      <c r="I175" s="24">
        <v>0</v>
      </c>
      <c r="J175" s="12">
        <f t="shared" si="110"/>
        <v>4791983</v>
      </c>
      <c r="K175" s="24">
        <v>0</v>
      </c>
      <c r="L175" s="24">
        <v>4813816</v>
      </c>
      <c r="M175" s="24">
        <v>0</v>
      </c>
      <c r="N175" s="24">
        <v>0</v>
      </c>
      <c r="O175" s="12">
        <f t="shared" si="111"/>
        <v>4813816</v>
      </c>
    </row>
    <row r="176" spans="1:15" s="21" customFormat="1" ht="37.5" hidden="1" customHeight="1" x14ac:dyDescent="0.35">
      <c r="A176" s="23"/>
      <c r="B176" s="27" t="s">
        <v>307</v>
      </c>
      <c r="C176" s="24"/>
      <c r="D176" s="24"/>
      <c r="E176" s="24"/>
      <c r="F176" s="24"/>
      <c r="G176" s="24">
        <v>2478816.44</v>
      </c>
      <c r="H176" s="24">
        <v>0</v>
      </c>
      <c r="I176" s="24">
        <v>0</v>
      </c>
      <c r="J176" s="12">
        <f t="shared" si="110"/>
        <v>2478816.44</v>
      </c>
      <c r="K176" s="24"/>
      <c r="L176" s="24"/>
      <c r="M176" s="24">
        <v>0</v>
      </c>
      <c r="N176" s="24">
        <v>0</v>
      </c>
      <c r="O176" s="12">
        <f t="shared" si="111"/>
        <v>0</v>
      </c>
    </row>
    <row r="177" spans="1:15" ht="72" hidden="1" x14ac:dyDescent="0.35">
      <c r="A177" s="23"/>
      <c r="B177" s="27" t="s">
        <v>306</v>
      </c>
      <c r="C177" s="32"/>
      <c r="D177" s="32"/>
      <c r="E177" s="32"/>
      <c r="F177" s="32"/>
      <c r="G177" s="33"/>
      <c r="H177" s="34">
        <v>7437915.3899999997</v>
      </c>
      <c r="I177" s="36">
        <v>0</v>
      </c>
      <c r="J177" s="12">
        <f t="shared" si="110"/>
        <v>7437915.3899999997</v>
      </c>
      <c r="K177" s="33"/>
      <c r="L177" s="33"/>
      <c r="M177" s="33"/>
      <c r="N177" s="35">
        <v>0</v>
      </c>
      <c r="O177" s="12">
        <f t="shared" si="111"/>
        <v>0</v>
      </c>
    </row>
  </sheetData>
  <mergeCells count="16">
    <mergeCell ref="L8:L10"/>
    <mergeCell ref="O8:O10"/>
    <mergeCell ref="A6:O6"/>
    <mergeCell ref="A8:A10"/>
    <mergeCell ref="B8:B10"/>
    <mergeCell ref="C8:C10"/>
    <mergeCell ref="K8:K10"/>
    <mergeCell ref="D8:D10"/>
    <mergeCell ref="J8:J10"/>
    <mergeCell ref="E8:E10"/>
    <mergeCell ref="F8:F10"/>
    <mergeCell ref="G8:G10"/>
    <mergeCell ref="M8:M10"/>
    <mergeCell ref="H8:H10"/>
    <mergeCell ref="N8:N10"/>
    <mergeCell ref="I8:I10"/>
  </mergeCells>
  <pageMargins left="0.70866141732283472" right="0.70866141732283472" top="0.74803149606299213" bottom="0.74803149606299213" header="0.31496062992125984" footer="0.31496062992125984"/>
  <pageSetup paperSize="9" scale="5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2023-2024</vt:lpstr>
      <vt:lpstr>'2023-2024'!Заголовки_для_печати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rep:2.48.0.292</dc:description>
  <cp:lastModifiedBy>Уразбаева Марина Витальевна</cp:lastModifiedBy>
  <cp:lastPrinted>2022-12-09T05:40:50Z</cp:lastPrinted>
  <dcterms:created xsi:type="dcterms:W3CDTF">2019-10-23T04:40:53Z</dcterms:created>
  <dcterms:modified xsi:type="dcterms:W3CDTF">2022-12-26T03:50:14Z</dcterms:modified>
</cp:coreProperties>
</file>