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7125"/>
  </bookViews>
  <sheets>
    <sheet name="Лист1" sheetId="1" r:id="rId1"/>
  </sheets>
  <definedNames>
    <definedName name="_xlnm.Print_Area" localSheetId="0">Лист1!$A$1:$G$186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H18"/>
  <c r="H14"/>
  <c r="H15"/>
  <c r="H16"/>
  <c r="H17"/>
  <c r="H13"/>
  <c r="D59"/>
  <c r="E151"/>
  <c r="E136"/>
  <c r="D109"/>
  <c r="D54"/>
  <c r="D165" l="1"/>
  <c r="D166"/>
  <c r="D167"/>
  <c r="D168"/>
  <c r="C166"/>
  <c r="C167"/>
  <c r="C168"/>
  <c r="C165"/>
  <c r="D155"/>
  <c r="D156"/>
  <c r="D157"/>
  <c r="D158"/>
  <c r="C156"/>
  <c r="C157"/>
  <c r="C158"/>
  <c r="C155"/>
  <c r="D145"/>
  <c r="D146"/>
  <c r="D147"/>
  <c r="D148"/>
  <c r="C146"/>
  <c r="C147"/>
  <c r="C148"/>
  <c r="C145"/>
  <c r="C45"/>
  <c r="D45"/>
  <c r="D46"/>
  <c r="D47"/>
  <c r="D48"/>
  <c r="C46"/>
  <c r="C47"/>
  <c r="C48"/>
  <c r="E161" l="1"/>
  <c r="D174"/>
  <c r="D169" s="1"/>
  <c r="C174"/>
  <c r="C169" s="1"/>
  <c r="E170"/>
  <c r="D164"/>
  <c r="D159" s="1"/>
  <c r="C164"/>
  <c r="C159" s="1"/>
  <c r="E160"/>
  <c r="D154"/>
  <c r="D149" s="1"/>
  <c r="C154"/>
  <c r="C149" s="1"/>
  <c r="E150"/>
  <c r="E169" l="1"/>
  <c r="E165"/>
  <c r="E174"/>
  <c r="E164"/>
  <c r="E155"/>
  <c r="E159"/>
  <c r="E145"/>
  <c r="E156"/>
  <c r="E146"/>
  <c r="E149"/>
  <c r="E154"/>
  <c r="C80"/>
  <c r="D80"/>
  <c r="D81"/>
  <c r="D82"/>
  <c r="D83"/>
  <c r="C81"/>
  <c r="C82"/>
  <c r="C83"/>
  <c r="D99"/>
  <c r="C99"/>
  <c r="E97"/>
  <c r="E96"/>
  <c r="E95"/>
  <c r="D94"/>
  <c r="C94"/>
  <c r="E90"/>
  <c r="C59"/>
  <c r="E55"/>
  <c r="C60"/>
  <c r="D60"/>
  <c r="C61"/>
  <c r="D61"/>
  <c r="C62"/>
  <c r="D62"/>
  <c r="C63"/>
  <c r="D63"/>
  <c r="D30"/>
  <c r="D31"/>
  <c r="D32"/>
  <c r="D33"/>
  <c r="C30"/>
  <c r="C31"/>
  <c r="C32"/>
  <c r="C33"/>
  <c r="D44"/>
  <c r="C44"/>
  <c r="E40"/>
  <c r="D64" l="1"/>
  <c r="E64" s="1"/>
  <c r="C64"/>
  <c r="E99"/>
  <c r="E94"/>
  <c r="C84"/>
  <c r="E60"/>
  <c r="E59"/>
  <c r="E44"/>
  <c r="D102"/>
  <c r="D100"/>
  <c r="D101"/>
  <c r="E141"/>
  <c r="C131"/>
  <c r="D131"/>
  <c r="C132"/>
  <c r="D132"/>
  <c r="C133"/>
  <c r="D133"/>
  <c r="D130"/>
  <c r="C130"/>
  <c r="D144"/>
  <c r="C144"/>
  <c r="C101"/>
  <c r="C102"/>
  <c r="C103"/>
  <c r="C100"/>
  <c r="E131" l="1"/>
  <c r="C104"/>
  <c r="E144"/>
  <c r="E35"/>
  <c r="E50"/>
  <c r="E65"/>
  <c r="E75"/>
  <c r="E85"/>
  <c r="E105"/>
  <c r="E106"/>
  <c r="E115"/>
  <c r="E116"/>
  <c r="E117"/>
  <c r="E125"/>
  <c r="D70"/>
  <c r="E31" l="1"/>
  <c r="E30"/>
  <c r="D120"/>
  <c r="D121"/>
  <c r="D122"/>
  <c r="D112" s="1"/>
  <c r="C121"/>
  <c r="C111" s="1"/>
  <c r="C122"/>
  <c r="C120"/>
  <c r="D110"/>
  <c r="D111"/>
  <c r="C110"/>
  <c r="D139"/>
  <c r="D134" s="1"/>
  <c r="C139"/>
  <c r="C134" s="1"/>
  <c r="D129"/>
  <c r="C129"/>
  <c r="D119"/>
  <c r="C119"/>
  <c r="C109"/>
  <c r="C123"/>
  <c r="C113" s="1"/>
  <c r="D123"/>
  <c r="D113" s="1"/>
  <c r="D103" s="1"/>
  <c r="D25" l="1"/>
  <c r="E102"/>
  <c r="E111"/>
  <c r="E101"/>
  <c r="D104"/>
  <c r="E104" s="1"/>
  <c r="E100"/>
  <c r="E139"/>
  <c r="E120"/>
  <c r="E129"/>
  <c r="E119"/>
  <c r="E110"/>
  <c r="E109"/>
  <c r="E82"/>
  <c r="E81"/>
  <c r="E80"/>
  <c r="E45"/>
  <c r="C112"/>
  <c r="E134"/>
  <c r="D124"/>
  <c r="C124"/>
  <c r="D114"/>
  <c r="E124" l="1"/>
  <c r="E112"/>
  <c r="C114"/>
  <c r="E114" s="1"/>
  <c r="D39"/>
  <c r="D34" s="1"/>
  <c r="C39"/>
  <c r="C34" s="1"/>
  <c r="D49"/>
  <c r="C54"/>
  <c r="C49" s="1"/>
  <c r="D69"/>
  <c r="C69"/>
  <c r="D79"/>
  <c r="C79"/>
  <c r="D89"/>
  <c r="C89"/>
  <c r="D71"/>
  <c r="D26" s="1"/>
  <c r="D72"/>
  <c r="D27" s="1"/>
  <c r="D73"/>
  <c r="D28" s="1"/>
  <c r="C71"/>
  <c r="C26" s="1"/>
  <c r="C72"/>
  <c r="C27" s="1"/>
  <c r="C73"/>
  <c r="C28" s="1"/>
  <c r="C70"/>
  <c r="C25" s="1"/>
  <c r="E25" s="1"/>
  <c r="E27" l="1"/>
  <c r="C29"/>
  <c r="E26"/>
  <c r="D74"/>
  <c r="E89"/>
  <c r="E79"/>
  <c r="C74"/>
  <c r="E70"/>
  <c r="E69"/>
  <c r="E54"/>
  <c r="E39"/>
  <c r="D84"/>
  <c r="E34"/>
  <c r="D29" l="1"/>
  <c r="E74"/>
  <c r="E84"/>
  <c r="E49"/>
  <c r="G29" l="1"/>
  <c r="E29"/>
</calcChain>
</file>

<file path=xl/sharedStrings.xml><?xml version="1.0" encoding="utf-8"?>
<sst xmlns="http://schemas.openxmlformats.org/spreadsheetml/2006/main" count="240" uniqueCount="91">
  <si>
    <t>ГОДОВОЙ ОТЧЕТ</t>
  </si>
  <si>
    <t>о выполнении муниципальной программы</t>
  </si>
  <si>
    <t>Уинского муниципального округа</t>
  </si>
  <si>
    <t>Муниципальная программа</t>
  </si>
  <si>
    <t>1. Оценка достигнутых результатов, показателей.</t>
  </si>
  <si>
    <t>Наименование подпрограмм, мероприятий</t>
  </si>
  <si>
    <t>Наименование показателя</t>
  </si>
  <si>
    <t>ответственный исполнитель</t>
  </si>
  <si>
    <t>Ед.изм.</t>
  </si>
  <si>
    <t>Отчетный год</t>
  </si>
  <si>
    <t>план</t>
  </si>
  <si>
    <t>факт</t>
  </si>
  <si>
    <t>Обоснование отклонений</t>
  </si>
  <si>
    <t>от плановых значений</t>
  </si>
  <si>
    <t>2. Данные об использовании бюджетных ассигнований и иных средств на выполнение мероприятий</t>
  </si>
  <si>
    <t xml:space="preserve">Наименование муниципальной программы, подпрограммы, основного мероприятия </t>
  </si>
  <si>
    <t>Объемы и источники финансирования</t>
  </si>
  <si>
    <t>Причины неосвоения средств</t>
  </si>
  <si>
    <t>Источник финансирования</t>
  </si>
  <si>
    <t>План</t>
  </si>
  <si>
    <t>% исполнения</t>
  </si>
  <si>
    <t>Бюджет Уинского муниципального округа,  руб.</t>
  </si>
  <si>
    <t>Краевой бюджет, руб.</t>
  </si>
  <si>
    <t>Федеральный бюджет,руб.</t>
  </si>
  <si>
    <t>Внебюджетные источники, руб.</t>
  </si>
  <si>
    <t>Итого, руб.</t>
  </si>
  <si>
    <t>Федеральный бюджет, руб.</t>
  </si>
  <si>
    <t>Внебюджетные источники,  руб.</t>
  </si>
  <si>
    <t>Бюджет Уинского муниципального округа, руб.</t>
  </si>
  <si>
    <t>Муниципальная программа: "Благоустройство на территории Уинского муниципального округа Пермского края" на 2020-2022 годы</t>
  </si>
  <si>
    <t>Мероприятие: Реализация мероприятий по организации и содержанию мест захоронения на территории Уигского муниципального округа Пермского края</t>
  </si>
  <si>
    <t>Основное мероприятие 2: "Участие в организации деятельности по накоплениею (в том числе раздельному накоплению), сбору, транспортированию, утилизации, обезврежтванию, захоронению твердых коммунальных отходов"</t>
  </si>
  <si>
    <t>Мероприятие: Реализация прочих мероприятий по накоплениею (в том числе раздельному накоплению), сбору, транспортированию, утилизации, обезврежтванию, захоронению твердых коммунальных отходов на территории Уинского муниципального округа</t>
  </si>
  <si>
    <t xml:space="preserve">Основное мероприятие 3 "Уличное освещение": </t>
  </si>
  <si>
    <t>Мероприятие: Реализация мероприятий по уличному освещению на территории  Уинского муниципального округа Пермского края</t>
  </si>
  <si>
    <t>Основное мероприятие 4: "Озеленение"</t>
  </si>
  <si>
    <t>Мероприятие: Реализация мероприятий по озеленению на территории  Уинского муниципального округа Пермского края</t>
  </si>
  <si>
    <t>Основное мероприятие 5 : "Создание и содержание объектов благоустройства"</t>
  </si>
  <si>
    <t>Мероприятие: Обеспечение деятельности (оказания услуг, выполнения работ) муниципальных учреждений</t>
  </si>
  <si>
    <t>Основное мероприятие 1: "Организация и содержание мест захоронения"</t>
  </si>
  <si>
    <t xml:space="preserve">Мероприятие: Реализация мероприятий по содержанию объектов благоустройства на территории  Уинского муниципального округа </t>
  </si>
  <si>
    <t xml:space="preserve">Мероприятие: Реализация программ формирования современной городской среды </t>
  </si>
  <si>
    <t>Мероприятие: Реализация проектов инициативного бюджетирования</t>
  </si>
  <si>
    <t>Основное мероприятие 6 : "Реализация проектов инициативного бюджетирования"</t>
  </si>
  <si>
    <t>Основное мероприятие 7 : "Поддержка муниципальных программ формирования современной городской среды"</t>
  </si>
  <si>
    <t>Основное мероприятие 8 : "Осуществление мероприятий по благоустройству Уинского муниципального округа"</t>
  </si>
  <si>
    <t>Основное мероприятие 9 : "Проведение противоэпидемиологических мероприятий"</t>
  </si>
  <si>
    <t>Мероприятия по отлову бездомных животных, их транспортировке, учету и регистрации, содержанию, лечению, кастрации (стерилизации), эфтаназии, утилизации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</si>
  <si>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</si>
  <si>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Мероприятие: Устройство ограждения кладбижа в д. Средний Сып</t>
  </si>
  <si>
    <t>Мероприятие: 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</si>
  <si>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Мероприятие: Подготовка проекта внесения изменений в Правила благоустройства территорий в части определения границ прилегающих территорий</t>
  </si>
  <si>
    <t>Мероприятие: Реализация мероприятий, направленных на комплексное развитие сельских территорий (Благоустройство сельских территорий)</t>
  </si>
  <si>
    <t>Основное мероприятие 10 : "Мероприятия по предотвращению распространения и уничтожению борщевика Сосновского на территории Пермского края"</t>
  </si>
  <si>
    <t>Реализация мероприятий по предотвращению распространения и уничтожению борщевика Сосновского</t>
  </si>
  <si>
    <t>Основное мероприятие 11 : "Поддержка муниципальных программ формирования современной городской среды (расходы не софинансируемые из федерального бюджета)</t>
  </si>
  <si>
    <t>Поддержка муниципальных программ формирования современной городской среды (расходы не софинансируемые из федерального бюджета</t>
  </si>
  <si>
    <t>Основное мероприятие 12 : "Создание и развитие пляжной инфраструктуры"</t>
  </si>
  <si>
    <t>Мероприятия по созданию и развитию пляжной инфраструктуры</t>
  </si>
  <si>
    <t>Средства краевого бюджета не поступили</t>
  </si>
  <si>
    <t>Благоустройство на территории Уинского муниципального округа Пермского края на 2022-2024 годы</t>
  </si>
  <si>
    <t>Основное мероприятие «Организация и содержание мест захоронения»</t>
  </si>
  <si>
    <t>Уровень обеспеченности затрат на содержание кладбищ</t>
  </si>
  <si>
    <t>МКУ "Управление по благоустройству Уинского муниципального округа Пермского края</t>
  </si>
  <si>
    <t>%</t>
  </si>
  <si>
    <t>Основное мероприятие «Реализация прочих мероприятий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Уинского муниципального округа"</t>
  </si>
  <si>
    <t>Содержание и устройство мест (площадок) накопления твердых коммунальных отходов</t>
  </si>
  <si>
    <t>Участие в ликвидации выявленных несанкционированных свалок</t>
  </si>
  <si>
    <t>ед.</t>
  </si>
  <si>
    <t>Основное мероприятие "Реализация мероприятий по уличному освещению на территории Уинского муниципального округа Пермского края"</t>
  </si>
  <si>
    <t>шт.</t>
  </si>
  <si>
    <t>МКУ "Управление по благоустройству Уинского муниципального округа Пермского края, МКУ "УКС и ЖКХ"</t>
  </si>
  <si>
    <t>Основное мероприятие "Обеспечение деятельности (оказания услуг, выполнения работ) муниципальных учреждений"</t>
  </si>
  <si>
    <t>Уровень достижения показателей Программы (от общего количества установленных Программой целевых показателей)</t>
  </si>
  <si>
    <t>МКУ "Управление по благоустройству Уинского муниципального округа Пермского края"</t>
  </si>
  <si>
    <t>не менее 90%</t>
  </si>
  <si>
    <t>дополнительно проведена ликвидация несанкционированных свалок на территории заказника</t>
  </si>
  <si>
    <t>Количество установленных энергосберегающих ламп</t>
  </si>
  <si>
    <t>Основное мероприятие "Реализация программ формирования современной городской среды (Благоустройство общественных территорий с. Уинское)</t>
  </si>
  <si>
    <t>Благоустройство общественных территорий с. Уинское</t>
  </si>
  <si>
    <t>Средства не израсходованы ввиду невыполнения подрядчиком объема работ, контракт расторгнут, оплата произведена за фактически выполненные работы</t>
  </si>
  <si>
    <t>Оценка эффективности муниципальной программы</t>
  </si>
  <si>
    <t>Информация о внесенных ответственным исполнителем изменениях в муниципальную программу и причинах внесения изменений</t>
  </si>
  <si>
    <t>Изменения внесены в связи с уточнением финансовых средств и адресного перечня объектов благоустройства.</t>
  </si>
  <si>
    <t>ЭИС=(Зф/Зп)х100%=10336116,98/10339919,98х100=99,96%</t>
  </si>
  <si>
    <t>1. Постановление администрации Уинского муниципального округа от 06.10.2021 № 259-01-03-305 "О внесении изменений в муниципальную программу "Благоустройство на территории Уинского муниципального округа Пермского края" на 2022-2024годы", утвержденную постановлением  администрации Уинского муниципального округа Пермского края от 22.09.2021 № 259-01-03-278</t>
  </si>
  <si>
    <t>2. Постановление администрации Уинского муниципального округа от 03.02.2022 № 259-01-03-38 "О внесении изменений в муниципальную программу "Благоустройство на территории Уинского муниципального округа Пермского края" на 2022-2024годы", утвержденную постановлением  администрации Уинского муниципального округа Пермского края от 22.09.2021 № 259-01-03-278</t>
  </si>
  <si>
    <t>3. Постановление администрации Уинского муниципального округа от 17.06.2022 № 259-01-03-205 "О внесении изменений в муниципальную программу "Благоустройство на территории Уинского муниципального округа Пермского края" на 2022-2024годы", утвержденную постановлением  администрации Уинского муниципального округа Пермского края от 22.09.2021 № 259-01-03-278</t>
  </si>
  <si>
    <t>4. Постановление администрации Уинского муниципального округа от 26.08.2022 № 259-01-03-330 "О внесении изменений в муниципальную программу "Благоустройство на территории Уинского муниципального округа Пермского края" на 2022-2024годы", утвержденную постановлением  администрации Уинского муниципального округа Пермского края от 22.09.2021 № 259-01-03-278</t>
  </si>
  <si>
    <t>5. Постановление администрации Уинского муниципального округа от 29.12.2022 № 259-01-03-505 "О внесении изменений в муниципальную программу "Благоустройство на территории Уинского муниципального округа Пермского края" на 2022-2024годы", утвержденную постановлением  администрации Уинского муниципального округа Пермского края от 22.09.2021 № 259-01-03-278</t>
  </si>
  <si>
    <t>Е=6,7/6х100=112%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</si>
</sst>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2" fontId="4" fillId="0" borderId="8" xfId="0" applyNumberFormat="1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1" fillId="0" borderId="0" xfId="0" applyFont="1"/>
    <xf numFmtId="2" fontId="3" fillId="0" borderId="7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5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7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justify" vertical="top" wrapText="1"/>
    </xf>
    <xf numFmtId="2" fontId="4" fillId="0" borderId="8" xfId="0" applyNumberFormat="1" applyFont="1" applyBorder="1" applyAlignment="1">
      <alignment horizontal="justify" vertical="top" wrapText="1"/>
    </xf>
    <xf numFmtId="2" fontId="3" fillId="0" borderId="13" xfId="0" applyNumberFormat="1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2" borderId="12" xfId="0" applyFill="1" applyBorder="1" applyAlignment="1">
      <alignment wrapText="1"/>
    </xf>
    <xf numFmtId="0" fontId="3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4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5"/>
  <sheetViews>
    <sheetView tabSelected="1" view="pageBreakPreview" zoomScale="110" zoomScaleNormal="100" zoomScaleSheetLayoutView="110" workbookViewId="0">
      <selection activeCell="J180" sqref="J180"/>
    </sheetView>
  </sheetViews>
  <sheetFormatPr defaultRowHeight="15"/>
  <cols>
    <col min="1" max="1" width="39.42578125" customWidth="1"/>
    <col min="2" max="2" width="36.42578125" customWidth="1"/>
    <col min="3" max="3" width="26" style="24" customWidth="1"/>
    <col min="4" max="4" width="13.85546875" customWidth="1"/>
    <col min="5" max="5" width="10.85546875" customWidth="1"/>
    <col min="6" max="6" width="20.85546875" customWidth="1"/>
    <col min="7" max="7" width="27.140625" style="20" customWidth="1"/>
    <col min="8" max="8" width="11.85546875" bestFit="1" customWidth="1"/>
  </cols>
  <sheetData>
    <row r="1" spans="1:8" ht="18.75">
      <c r="A1" s="56" t="s">
        <v>0</v>
      </c>
      <c r="B1" s="56"/>
      <c r="C1" s="56"/>
      <c r="D1" s="56"/>
      <c r="E1" s="56"/>
      <c r="F1" s="56"/>
      <c r="G1" s="56"/>
    </row>
    <row r="2" spans="1:8" ht="18.75">
      <c r="A2" s="56" t="s">
        <v>1</v>
      </c>
      <c r="B2" s="56"/>
      <c r="C2" s="56"/>
      <c r="D2" s="56"/>
      <c r="E2" s="56"/>
      <c r="F2" s="56"/>
      <c r="G2" s="56"/>
    </row>
    <row r="3" spans="1:8" ht="18.75">
      <c r="A3" s="56" t="s">
        <v>2</v>
      </c>
      <c r="B3" s="56"/>
      <c r="C3" s="56"/>
      <c r="D3" s="56"/>
      <c r="E3" s="56"/>
      <c r="F3" s="56"/>
      <c r="G3" s="56"/>
    </row>
    <row r="4" spans="1:8" ht="16.5" thickBot="1">
      <c r="A4" s="1"/>
    </row>
    <row r="5" spans="1:8" ht="16.5" thickBot="1">
      <c r="A5" s="2" t="s">
        <v>3</v>
      </c>
      <c r="B5" s="35" t="s">
        <v>60</v>
      </c>
      <c r="C5" s="36"/>
      <c r="D5" s="36"/>
      <c r="E5" s="36"/>
      <c r="F5" s="36"/>
    </row>
    <row r="6" spans="1:8" ht="15.75">
      <c r="A6" s="1"/>
    </row>
    <row r="7" spans="1:8" ht="18.75">
      <c r="A7" s="57" t="s">
        <v>4</v>
      </c>
      <c r="B7" s="57"/>
      <c r="C7" s="57"/>
      <c r="D7" s="57"/>
      <c r="E7" s="57"/>
      <c r="F7" s="57"/>
      <c r="G7" s="57"/>
    </row>
    <row r="8" spans="1:8" ht="16.5" thickBot="1">
      <c r="A8" s="1"/>
    </row>
    <row r="9" spans="1:8" ht="16.5" thickBot="1">
      <c r="A9" s="41" t="s">
        <v>5</v>
      </c>
      <c r="B9" s="41" t="s">
        <v>6</v>
      </c>
      <c r="C9" s="44" t="s">
        <v>7</v>
      </c>
      <c r="D9" s="41" t="s">
        <v>8</v>
      </c>
      <c r="E9" s="53" t="s">
        <v>9</v>
      </c>
      <c r="F9" s="54"/>
      <c r="G9" s="55"/>
    </row>
    <row r="10" spans="1:8">
      <c r="A10" s="42"/>
      <c r="B10" s="42"/>
      <c r="C10" s="45"/>
      <c r="D10" s="42"/>
      <c r="E10" s="41" t="s">
        <v>10</v>
      </c>
      <c r="F10" s="41" t="s">
        <v>11</v>
      </c>
      <c r="G10" s="22" t="s">
        <v>12</v>
      </c>
    </row>
    <row r="11" spans="1:8" ht="15.75" thickBot="1">
      <c r="A11" s="43"/>
      <c r="B11" s="43"/>
      <c r="C11" s="46"/>
      <c r="D11" s="43"/>
      <c r="E11" s="43"/>
      <c r="F11" s="43"/>
      <c r="G11" s="16" t="s">
        <v>13</v>
      </c>
    </row>
    <row r="12" spans="1:8" ht="16.5" thickBot="1">
      <c r="A12" s="4">
        <v>1</v>
      </c>
      <c r="B12" s="3">
        <v>2</v>
      </c>
      <c r="C12" s="25">
        <v>3</v>
      </c>
      <c r="D12" s="3">
        <v>4</v>
      </c>
      <c r="E12" s="3">
        <v>5</v>
      </c>
      <c r="F12" s="3">
        <v>6</v>
      </c>
      <c r="G12" s="16">
        <v>7</v>
      </c>
    </row>
    <row r="13" spans="1:8" s="17" customFormat="1" ht="48.75" thickBot="1">
      <c r="A13" s="14" t="s">
        <v>61</v>
      </c>
      <c r="B13" s="14" t="s">
        <v>62</v>
      </c>
      <c r="C13" s="19" t="s">
        <v>63</v>
      </c>
      <c r="D13" s="16" t="s">
        <v>64</v>
      </c>
      <c r="E13" s="16">
        <v>100</v>
      </c>
      <c r="F13" s="16">
        <v>100</v>
      </c>
      <c r="G13" s="16"/>
      <c r="H13" s="17">
        <f>F13/E13</f>
        <v>1</v>
      </c>
    </row>
    <row r="14" spans="1:8" ht="89.25" customHeight="1" thickBot="1">
      <c r="A14" s="18" t="s">
        <v>65</v>
      </c>
      <c r="B14" s="19" t="s">
        <v>66</v>
      </c>
      <c r="C14" s="19" t="s">
        <v>63</v>
      </c>
      <c r="D14" s="16" t="s">
        <v>64</v>
      </c>
      <c r="E14" s="16">
        <v>100</v>
      </c>
      <c r="F14" s="16">
        <v>100</v>
      </c>
      <c r="G14" s="15"/>
      <c r="H14" s="17">
        <f t="shared" ref="H14:H18" si="0">F14/E14</f>
        <v>1</v>
      </c>
    </row>
    <row r="15" spans="1:8" s="20" customFormat="1" ht="48.75" thickBot="1">
      <c r="A15" s="18"/>
      <c r="B15" s="19" t="s">
        <v>67</v>
      </c>
      <c r="C15" s="19" t="s">
        <v>63</v>
      </c>
      <c r="D15" s="16" t="s">
        <v>68</v>
      </c>
      <c r="E15" s="16">
        <v>3</v>
      </c>
      <c r="F15" s="16">
        <v>5</v>
      </c>
      <c r="G15" s="15" t="s">
        <v>76</v>
      </c>
      <c r="H15" s="17">
        <f t="shared" si="0"/>
        <v>1.6666666666666667</v>
      </c>
    </row>
    <row r="16" spans="1:8" s="20" customFormat="1" ht="48.75" thickBot="1">
      <c r="A16" s="18" t="s">
        <v>69</v>
      </c>
      <c r="B16" s="19" t="s">
        <v>77</v>
      </c>
      <c r="C16" s="19" t="s">
        <v>63</v>
      </c>
      <c r="D16" s="16" t="s">
        <v>70</v>
      </c>
      <c r="E16" s="16">
        <v>100</v>
      </c>
      <c r="F16" s="16">
        <v>100</v>
      </c>
      <c r="G16" s="15"/>
      <c r="H16" s="17">
        <f t="shared" si="0"/>
        <v>1</v>
      </c>
    </row>
    <row r="17" spans="1:8" s="20" customFormat="1" ht="60.75" thickBot="1">
      <c r="A17" s="18" t="s">
        <v>78</v>
      </c>
      <c r="B17" s="19" t="s">
        <v>79</v>
      </c>
      <c r="C17" s="19" t="s">
        <v>71</v>
      </c>
      <c r="D17" s="16" t="s">
        <v>68</v>
      </c>
      <c r="E17" s="16">
        <v>1</v>
      </c>
      <c r="F17" s="21">
        <v>1</v>
      </c>
      <c r="G17" s="15"/>
      <c r="H17" s="17">
        <f t="shared" si="0"/>
        <v>1</v>
      </c>
    </row>
    <row r="18" spans="1:8" s="20" customFormat="1" ht="48.75" thickBot="1">
      <c r="A18" s="18" t="s">
        <v>72</v>
      </c>
      <c r="B18" s="19" t="s">
        <v>73</v>
      </c>
      <c r="C18" s="19" t="s">
        <v>74</v>
      </c>
      <c r="D18" s="16" t="s">
        <v>64</v>
      </c>
      <c r="E18" s="16" t="s">
        <v>75</v>
      </c>
      <c r="F18" s="21">
        <v>99.9</v>
      </c>
      <c r="G18" s="15"/>
      <c r="H18" s="17">
        <f>F18/90</f>
        <v>1.1100000000000001</v>
      </c>
    </row>
    <row r="19" spans="1:8" ht="15.75">
      <c r="A19" s="1"/>
      <c r="H19" s="17">
        <f>SUM(H13:H18)</f>
        <v>6.7766666666666673</v>
      </c>
    </row>
    <row r="20" spans="1:8" ht="18.75">
      <c r="A20" s="6" t="s">
        <v>14</v>
      </c>
    </row>
    <row r="21" spans="1:8" ht="16.5" thickBot="1">
      <c r="A21" s="1"/>
    </row>
    <row r="22" spans="1:8" ht="109.5" customHeight="1" thickBot="1">
      <c r="A22" s="41" t="s">
        <v>15</v>
      </c>
      <c r="B22" s="53" t="s">
        <v>16</v>
      </c>
      <c r="C22" s="54"/>
      <c r="D22" s="54"/>
      <c r="E22" s="55"/>
      <c r="F22" s="41" t="s">
        <v>17</v>
      </c>
    </row>
    <row r="23" spans="1:8" ht="48" thickBot="1">
      <c r="A23" s="43"/>
      <c r="B23" s="3" t="s">
        <v>18</v>
      </c>
      <c r="C23" s="25" t="s">
        <v>19</v>
      </c>
      <c r="D23" s="3" t="s">
        <v>11</v>
      </c>
      <c r="E23" s="3" t="s">
        <v>20</v>
      </c>
      <c r="F23" s="43"/>
    </row>
    <row r="24" spans="1:8" ht="16.5" thickBot="1">
      <c r="A24" s="4">
        <v>1</v>
      </c>
      <c r="B24" s="3">
        <v>2</v>
      </c>
      <c r="C24" s="25">
        <v>3</v>
      </c>
      <c r="D24" s="3">
        <v>4</v>
      </c>
      <c r="E24" s="3">
        <v>5</v>
      </c>
      <c r="F24" s="3">
        <v>6</v>
      </c>
    </row>
    <row r="25" spans="1:8" ht="18" customHeight="1" thickBot="1">
      <c r="A25" s="38" t="s">
        <v>29</v>
      </c>
      <c r="B25" s="7" t="s">
        <v>21</v>
      </c>
      <c r="C25" s="26">
        <f>C30+C45+C70+C80+C60+C110+C120+C130+C100+C145+C155+C165</f>
        <v>10339919.979999999</v>
      </c>
      <c r="D25" s="8">
        <f>D30+D45+D70+D80+D60+D110+D120+D130+D100+D145+D155+D165</f>
        <v>10336116.979999999</v>
      </c>
      <c r="E25" s="10">
        <f t="shared" ref="E25:E29" si="1">D25/C25*100</f>
        <v>99.963220218267097</v>
      </c>
      <c r="F25" s="5"/>
    </row>
    <row r="26" spans="1:8" ht="18" customHeight="1" thickBot="1">
      <c r="A26" s="39"/>
      <c r="B26" s="7" t="s">
        <v>22</v>
      </c>
      <c r="C26" s="26">
        <f t="shared" ref="C26:C29" si="2">C31+C46+C71+C81+C61+C111+C121+C131+C101+C146+C156+C166</f>
        <v>5428535.0600000005</v>
      </c>
      <c r="D26" s="8">
        <f t="shared" ref="D26" si="3">D31+D46+D71+D81+D61+D111+D121+D131+D101+D146+D156+D166</f>
        <v>5278203.6899999995</v>
      </c>
      <c r="E26" s="10">
        <f t="shared" si="1"/>
        <v>97.2307193683299</v>
      </c>
      <c r="F26" s="5"/>
    </row>
    <row r="27" spans="1:8" ht="18" customHeight="1" thickBot="1">
      <c r="A27" s="39"/>
      <c r="B27" s="7" t="s">
        <v>23</v>
      </c>
      <c r="C27" s="26">
        <f t="shared" si="2"/>
        <v>3836419.71</v>
      </c>
      <c r="D27" s="8">
        <f t="shared" ref="D27" si="4">D32+D47+D72+D82+D62+D112+D122+D132+D102+D147+D157+D167</f>
        <v>3836419.71</v>
      </c>
      <c r="E27" s="10">
        <f t="shared" si="1"/>
        <v>100</v>
      </c>
      <c r="F27" s="5"/>
    </row>
    <row r="28" spans="1:8" ht="18" customHeight="1" thickBot="1">
      <c r="A28" s="39"/>
      <c r="B28" s="7" t="s">
        <v>24</v>
      </c>
      <c r="C28" s="26">
        <f t="shared" si="2"/>
        <v>0</v>
      </c>
      <c r="D28" s="8">
        <f t="shared" ref="D28" si="5">D33+D48+D73+D83+D63+D113+D123+D133+D103+D148+D158+D168</f>
        <v>0</v>
      </c>
      <c r="E28" s="10"/>
      <c r="F28" s="5"/>
    </row>
    <row r="29" spans="1:8" ht="18" customHeight="1" thickBot="1">
      <c r="A29" s="40"/>
      <c r="B29" s="7" t="s">
        <v>25</v>
      </c>
      <c r="C29" s="26">
        <f t="shared" si="2"/>
        <v>19604874.75</v>
      </c>
      <c r="D29" s="8">
        <f t="shared" ref="D29" si="6">D34+D49+D74+D84+D64+D114+D124+D134+D104+D149+D159+D169</f>
        <v>19450740.379999999</v>
      </c>
      <c r="E29" s="10">
        <f t="shared" si="1"/>
        <v>99.213795691298657</v>
      </c>
      <c r="F29" s="5"/>
      <c r="G29" s="20">
        <f>D29/C29*100</f>
        <v>99.213795691298657</v>
      </c>
    </row>
    <row r="30" spans="1:8" s="12" customFormat="1" ht="33" customHeight="1" thickBot="1">
      <c r="A30" s="47" t="s">
        <v>39</v>
      </c>
      <c r="B30" s="9" t="s">
        <v>21</v>
      </c>
      <c r="C30" s="27">
        <f t="shared" ref="C30:D33" si="7">C35+C40</f>
        <v>157159.06</v>
      </c>
      <c r="D30" s="10">
        <f t="shared" ref="D30" si="8">D35+D40</f>
        <v>157159.06</v>
      </c>
      <c r="E30" s="8">
        <f t="shared" ref="E30:E89" si="9">D30/C30*100</f>
        <v>100</v>
      </c>
      <c r="F30" s="11"/>
      <c r="G30" s="23"/>
    </row>
    <row r="31" spans="1:8" s="12" customFormat="1" ht="18" customHeight="1" thickBot="1">
      <c r="A31" s="48"/>
      <c r="B31" s="9" t="s">
        <v>22</v>
      </c>
      <c r="C31" s="27">
        <f t="shared" si="7"/>
        <v>0</v>
      </c>
      <c r="D31" s="10">
        <f t="shared" ref="D31" si="10">D36+D41</f>
        <v>0</v>
      </c>
      <c r="E31" s="8" t="e">
        <f t="shared" si="9"/>
        <v>#DIV/0!</v>
      </c>
      <c r="F31" s="11"/>
      <c r="G31" s="23"/>
    </row>
    <row r="32" spans="1:8" s="12" customFormat="1" ht="18" customHeight="1" thickBot="1">
      <c r="A32" s="48"/>
      <c r="B32" s="9" t="s">
        <v>26</v>
      </c>
      <c r="C32" s="27">
        <f t="shared" si="7"/>
        <v>0</v>
      </c>
      <c r="D32" s="10">
        <f t="shared" ref="D32" si="11">D37+D42</f>
        <v>0</v>
      </c>
      <c r="E32" s="8"/>
      <c r="F32" s="11"/>
      <c r="G32" s="23"/>
    </row>
    <row r="33" spans="1:7" s="12" customFormat="1" ht="18" customHeight="1" thickBot="1">
      <c r="A33" s="48"/>
      <c r="B33" s="9" t="s">
        <v>27</v>
      </c>
      <c r="C33" s="27">
        <f t="shared" si="7"/>
        <v>0</v>
      </c>
      <c r="D33" s="10">
        <f t="shared" si="7"/>
        <v>0</v>
      </c>
      <c r="E33" s="8"/>
      <c r="F33" s="11"/>
      <c r="G33" s="23"/>
    </row>
    <row r="34" spans="1:7" s="12" customFormat="1" ht="18" customHeight="1" thickBot="1">
      <c r="A34" s="49"/>
      <c r="B34" s="9" t="s">
        <v>25</v>
      </c>
      <c r="C34" s="27">
        <f>C39+C44</f>
        <v>157159.06</v>
      </c>
      <c r="D34" s="10">
        <f>D39+D44</f>
        <v>157159.06</v>
      </c>
      <c r="E34" s="8">
        <f t="shared" si="9"/>
        <v>100</v>
      </c>
      <c r="F34" s="11"/>
      <c r="G34" s="23"/>
    </row>
    <row r="35" spans="1:7" ht="18" customHeight="1" thickBot="1">
      <c r="A35" s="38" t="s">
        <v>30</v>
      </c>
      <c r="B35" s="7" t="s">
        <v>28</v>
      </c>
      <c r="C35" s="26">
        <v>107159.06</v>
      </c>
      <c r="D35" s="8">
        <v>107159.06</v>
      </c>
      <c r="E35" s="8">
        <f t="shared" si="9"/>
        <v>100</v>
      </c>
      <c r="F35" s="41"/>
    </row>
    <row r="36" spans="1:7" ht="18" customHeight="1" thickBot="1">
      <c r="A36" s="39"/>
      <c r="B36" s="7" t="s">
        <v>22</v>
      </c>
      <c r="C36" s="26"/>
      <c r="D36" s="8"/>
      <c r="E36" s="8"/>
      <c r="F36" s="43"/>
    </row>
    <row r="37" spans="1:7" ht="18" customHeight="1" thickBot="1">
      <c r="A37" s="39"/>
      <c r="B37" s="7" t="s">
        <v>26</v>
      </c>
      <c r="C37" s="26"/>
      <c r="D37" s="8"/>
      <c r="E37" s="8"/>
      <c r="F37" s="5"/>
    </row>
    <row r="38" spans="1:7" ht="18" customHeight="1" thickBot="1">
      <c r="A38" s="39"/>
      <c r="B38" s="7" t="s">
        <v>27</v>
      </c>
      <c r="C38" s="26"/>
      <c r="D38" s="8"/>
      <c r="E38" s="8"/>
      <c r="F38" s="5"/>
    </row>
    <row r="39" spans="1:7" ht="18" customHeight="1" thickBot="1">
      <c r="A39" s="40"/>
      <c r="B39" s="7" t="s">
        <v>25</v>
      </c>
      <c r="C39" s="26">
        <f>SUM(C35:C38)</f>
        <v>107159.06</v>
      </c>
      <c r="D39" s="8">
        <f>SUM(D35:D38)</f>
        <v>107159.06</v>
      </c>
      <c r="E39" s="8">
        <f t="shared" si="9"/>
        <v>100</v>
      </c>
      <c r="F39" s="5"/>
    </row>
    <row r="40" spans="1:7" ht="18" customHeight="1" thickBot="1">
      <c r="A40" s="38" t="s">
        <v>49</v>
      </c>
      <c r="B40" s="7" t="s">
        <v>28</v>
      </c>
      <c r="C40" s="26">
        <v>50000</v>
      </c>
      <c r="D40" s="8">
        <v>50000</v>
      </c>
      <c r="E40" s="8">
        <f t="shared" ref="E40" si="12">D40/C40*100</f>
        <v>100</v>
      </c>
      <c r="F40" s="41"/>
    </row>
    <row r="41" spans="1:7" ht="18" customHeight="1" thickBot="1">
      <c r="A41" s="39"/>
      <c r="B41" s="7" t="s">
        <v>22</v>
      </c>
      <c r="C41" s="26"/>
      <c r="D41" s="8"/>
      <c r="E41" s="8"/>
      <c r="F41" s="43"/>
    </row>
    <row r="42" spans="1:7" ht="18" customHeight="1" thickBot="1">
      <c r="A42" s="39"/>
      <c r="B42" s="7" t="s">
        <v>26</v>
      </c>
      <c r="C42" s="26"/>
      <c r="D42" s="8"/>
      <c r="E42" s="8"/>
      <c r="F42" s="5"/>
    </row>
    <row r="43" spans="1:7" ht="18" customHeight="1" thickBot="1">
      <c r="A43" s="39"/>
      <c r="B43" s="7" t="s">
        <v>27</v>
      </c>
      <c r="C43" s="26"/>
      <c r="D43" s="8"/>
      <c r="E43" s="8"/>
      <c r="F43" s="5"/>
    </row>
    <row r="44" spans="1:7" ht="18" customHeight="1" thickBot="1">
      <c r="A44" s="40"/>
      <c r="B44" s="7" t="s">
        <v>25</v>
      </c>
      <c r="C44" s="26">
        <f>SUM(C40:C43)</f>
        <v>50000</v>
      </c>
      <c r="D44" s="8">
        <f>SUM(D40:D43)</f>
        <v>50000</v>
      </c>
      <c r="E44" s="8">
        <f t="shared" ref="E44" si="13">D44/C44*100</f>
        <v>100</v>
      </c>
      <c r="F44" s="5"/>
    </row>
    <row r="45" spans="1:7" s="12" customFormat="1" ht="31.5" customHeight="1" thickBot="1">
      <c r="A45" s="47" t="s">
        <v>31</v>
      </c>
      <c r="B45" s="9" t="s">
        <v>21</v>
      </c>
      <c r="C45" s="27">
        <f>C50+C55</f>
        <v>399163.23000000004</v>
      </c>
      <c r="D45" s="10">
        <f>D50+D55</f>
        <v>399163.23000000004</v>
      </c>
      <c r="E45" s="8">
        <f t="shared" si="9"/>
        <v>100</v>
      </c>
      <c r="F45" s="11"/>
      <c r="G45" s="23"/>
    </row>
    <row r="46" spans="1:7" s="12" customFormat="1" ht="18" customHeight="1" thickBot="1">
      <c r="A46" s="48"/>
      <c r="B46" s="9" t="s">
        <v>22</v>
      </c>
      <c r="C46" s="27">
        <f t="shared" ref="C46:D49" si="14">C51+C56</f>
        <v>181665.39</v>
      </c>
      <c r="D46" s="10">
        <f t="shared" si="14"/>
        <v>143382.74</v>
      </c>
      <c r="E46" s="8"/>
      <c r="F46" s="11"/>
      <c r="G46" s="23"/>
    </row>
    <row r="47" spans="1:7" s="12" customFormat="1" ht="18" customHeight="1" thickBot="1">
      <c r="A47" s="48"/>
      <c r="B47" s="9" t="s">
        <v>26</v>
      </c>
      <c r="C47" s="27">
        <f t="shared" si="14"/>
        <v>0</v>
      </c>
      <c r="D47" s="10">
        <f t="shared" si="14"/>
        <v>0</v>
      </c>
      <c r="E47" s="8"/>
      <c r="F47" s="11"/>
      <c r="G47" s="23"/>
    </row>
    <row r="48" spans="1:7" s="12" customFormat="1" ht="18" customHeight="1" thickBot="1">
      <c r="A48" s="48"/>
      <c r="B48" s="9" t="s">
        <v>27</v>
      </c>
      <c r="C48" s="27">
        <f t="shared" si="14"/>
        <v>0</v>
      </c>
      <c r="D48" s="10">
        <f t="shared" si="14"/>
        <v>0</v>
      </c>
      <c r="E48" s="8"/>
      <c r="F48" s="11"/>
      <c r="G48" s="23"/>
    </row>
    <row r="49" spans="1:7" s="12" customFormat="1" ht="30.75" customHeight="1" thickBot="1">
      <c r="A49" s="49"/>
      <c r="B49" s="9" t="s">
        <v>25</v>
      </c>
      <c r="C49" s="27">
        <f>C54+C59</f>
        <v>580828.62000000011</v>
      </c>
      <c r="D49" s="10">
        <f t="shared" si="14"/>
        <v>542545.97</v>
      </c>
      <c r="E49" s="8">
        <f t="shared" si="9"/>
        <v>93.408959427653528</v>
      </c>
      <c r="F49" s="11"/>
      <c r="G49" s="23"/>
    </row>
    <row r="50" spans="1:7" ht="18" customHeight="1" thickBot="1">
      <c r="A50" s="38" t="s">
        <v>32</v>
      </c>
      <c r="B50" s="7" t="s">
        <v>28</v>
      </c>
      <c r="C50" s="26">
        <v>338608.09</v>
      </c>
      <c r="D50" s="8">
        <v>338608.09</v>
      </c>
      <c r="E50" s="8">
        <f t="shared" si="9"/>
        <v>100</v>
      </c>
      <c r="F50" s="5"/>
    </row>
    <row r="51" spans="1:7" ht="18" customHeight="1" thickBot="1">
      <c r="A51" s="39"/>
      <c r="B51" s="7" t="s">
        <v>22</v>
      </c>
      <c r="C51" s="26"/>
      <c r="D51" s="8"/>
      <c r="E51" s="8"/>
      <c r="F51" s="5"/>
    </row>
    <row r="52" spans="1:7" ht="18" customHeight="1" thickBot="1">
      <c r="A52" s="39"/>
      <c r="B52" s="7" t="s">
        <v>26</v>
      </c>
      <c r="C52" s="26"/>
      <c r="D52" s="8"/>
      <c r="E52" s="8"/>
      <c r="F52" s="5"/>
    </row>
    <row r="53" spans="1:7" ht="18" customHeight="1" thickBot="1">
      <c r="A53" s="39"/>
      <c r="B53" s="7" t="s">
        <v>27</v>
      </c>
      <c r="C53" s="26"/>
      <c r="D53" s="8"/>
      <c r="E53" s="8"/>
      <c r="F53" s="5"/>
    </row>
    <row r="54" spans="1:7" ht="64.5" customHeight="1" thickBot="1">
      <c r="A54" s="40"/>
      <c r="B54" s="7" t="s">
        <v>25</v>
      </c>
      <c r="C54" s="26">
        <f>SUM(C50:C53)</f>
        <v>338608.09</v>
      </c>
      <c r="D54" s="8">
        <f>SUM(D50:D53)</f>
        <v>338608.09</v>
      </c>
      <c r="E54" s="8">
        <f t="shared" si="9"/>
        <v>100</v>
      </c>
      <c r="F54" s="5"/>
    </row>
    <row r="55" spans="1:7" ht="18" customHeight="1" thickBot="1">
      <c r="A55" s="38" t="s">
        <v>50</v>
      </c>
      <c r="B55" s="7" t="s">
        <v>28</v>
      </c>
      <c r="C55" s="26">
        <v>60555.14</v>
      </c>
      <c r="D55" s="8">
        <v>60555.14</v>
      </c>
      <c r="E55" s="8">
        <f t="shared" ref="E55" si="15">D55/C55*100</f>
        <v>100</v>
      </c>
      <c r="F55" s="5"/>
    </row>
    <row r="56" spans="1:7" ht="18" customHeight="1" thickBot="1">
      <c r="A56" s="39"/>
      <c r="B56" s="7" t="s">
        <v>22</v>
      </c>
      <c r="C56" s="26">
        <v>181665.39</v>
      </c>
      <c r="D56" s="8">
        <v>143382.74</v>
      </c>
      <c r="E56" s="8"/>
      <c r="F56" s="5"/>
    </row>
    <row r="57" spans="1:7" ht="18" customHeight="1" thickBot="1">
      <c r="A57" s="39"/>
      <c r="B57" s="7" t="s">
        <v>26</v>
      </c>
      <c r="C57" s="26"/>
      <c r="D57" s="8"/>
      <c r="E57" s="8"/>
      <c r="F57" s="5"/>
    </row>
    <row r="58" spans="1:7" ht="18" customHeight="1" thickBot="1">
      <c r="A58" s="39"/>
      <c r="B58" s="7" t="s">
        <v>27</v>
      </c>
      <c r="C58" s="26"/>
      <c r="D58" s="8"/>
      <c r="E58" s="8"/>
      <c r="F58" s="5"/>
    </row>
    <row r="59" spans="1:7" ht="62.25" customHeight="1" thickBot="1">
      <c r="A59" s="40"/>
      <c r="B59" s="7" t="s">
        <v>25</v>
      </c>
      <c r="C59" s="26">
        <f>SUM(C55:C58)</f>
        <v>242220.53000000003</v>
      </c>
      <c r="D59" s="8">
        <f>SUM(D55:D58)</f>
        <v>203937.88</v>
      </c>
      <c r="E59" s="8">
        <f t="shared" ref="E59" si="16">D59/C59*100</f>
        <v>84.19512582191112</v>
      </c>
      <c r="F59" s="5" t="s">
        <v>59</v>
      </c>
    </row>
    <row r="60" spans="1:7" s="12" customFormat="1" ht="30.75" customHeight="1" thickBot="1">
      <c r="A60" s="47" t="s">
        <v>33</v>
      </c>
      <c r="B60" s="9" t="s">
        <v>21</v>
      </c>
      <c r="C60" s="27">
        <f>C65</f>
        <v>2208718.5099999998</v>
      </c>
      <c r="D60" s="10">
        <f>D65</f>
        <v>2208718.5099999998</v>
      </c>
      <c r="E60" s="8">
        <f t="shared" si="9"/>
        <v>100</v>
      </c>
      <c r="F60" s="11"/>
      <c r="G60" s="23"/>
    </row>
    <row r="61" spans="1:7" s="12" customFormat="1" ht="18" customHeight="1" thickBot="1">
      <c r="A61" s="48"/>
      <c r="B61" s="9" t="s">
        <v>22</v>
      </c>
      <c r="C61" s="27">
        <f t="shared" ref="C61:D61" si="17">C66</f>
        <v>0</v>
      </c>
      <c r="D61" s="10">
        <f t="shared" si="17"/>
        <v>0</v>
      </c>
      <c r="E61" s="8"/>
      <c r="F61" s="11"/>
      <c r="G61" s="23"/>
    </row>
    <row r="62" spans="1:7" s="12" customFormat="1" ht="18" customHeight="1" thickBot="1">
      <c r="A62" s="48"/>
      <c r="B62" s="9" t="s">
        <v>26</v>
      </c>
      <c r="C62" s="27">
        <f t="shared" ref="C62:D62" si="18">C67</f>
        <v>0</v>
      </c>
      <c r="D62" s="10">
        <f t="shared" si="18"/>
        <v>0</v>
      </c>
      <c r="E62" s="8"/>
      <c r="F62" s="11"/>
      <c r="G62" s="23"/>
    </row>
    <row r="63" spans="1:7" s="12" customFormat="1" ht="18" customHeight="1" thickBot="1">
      <c r="A63" s="48"/>
      <c r="B63" s="9" t="s">
        <v>27</v>
      </c>
      <c r="C63" s="27">
        <f t="shared" ref="C63:D63" si="19">C68</f>
        <v>0</v>
      </c>
      <c r="D63" s="10">
        <f t="shared" si="19"/>
        <v>0</v>
      </c>
      <c r="E63" s="8"/>
      <c r="F63" s="11"/>
      <c r="G63" s="23"/>
    </row>
    <row r="64" spans="1:7" s="12" customFormat="1" ht="18" customHeight="1" thickBot="1">
      <c r="A64" s="49"/>
      <c r="B64" s="9" t="s">
        <v>25</v>
      </c>
      <c r="C64" s="27">
        <f>SUM(C60:C63)</f>
        <v>2208718.5099999998</v>
      </c>
      <c r="D64" s="10">
        <f>SUM(D60:D63)</f>
        <v>2208718.5099999998</v>
      </c>
      <c r="E64" s="8">
        <f t="shared" si="9"/>
        <v>100</v>
      </c>
      <c r="F64" s="11"/>
      <c r="G64" s="23"/>
    </row>
    <row r="65" spans="1:7" ht="18" customHeight="1" thickBot="1">
      <c r="A65" s="38" t="s">
        <v>34</v>
      </c>
      <c r="B65" s="7" t="s">
        <v>28</v>
      </c>
      <c r="C65" s="26">
        <v>2208718.5099999998</v>
      </c>
      <c r="D65" s="8">
        <v>2208718.5099999998</v>
      </c>
      <c r="E65" s="8">
        <f t="shared" si="9"/>
        <v>100</v>
      </c>
      <c r="F65" s="5"/>
    </row>
    <row r="66" spans="1:7" ht="18" customHeight="1" thickBot="1">
      <c r="A66" s="39"/>
      <c r="B66" s="7" t="s">
        <v>22</v>
      </c>
      <c r="C66" s="26"/>
      <c r="D66" s="8"/>
      <c r="E66" s="8"/>
      <c r="F66" s="5"/>
    </row>
    <row r="67" spans="1:7" ht="18" customHeight="1" thickBot="1">
      <c r="A67" s="39"/>
      <c r="B67" s="7" t="s">
        <v>26</v>
      </c>
      <c r="C67" s="26"/>
      <c r="D67" s="8"/>
      <c r="E67" s="8"/>
      <c r="F67" s="5"/>
    </row>
    <row r="68" spans="1:7" ht="18" customHeight="1" thickBot="1">
      <c r="A68" s="39"/>
      <c r="B68" s="7" t="s">
        <v>27</v>
      </c>
      <c r="C68" s="26"/>
      <c r="D68" s="8"/>
      <c r="E68" s="8"/>
      <c r="F68" s="5"/>
    </row>
    <row r="69" spans="1:7" ht="18" customHeight="1" thickBot="1">
      <c r="A69" s="40"/>
      <c r="B69" s="7" t="s">
        <v>25</v>
      </c>
      <c r="C69" s="26">
        <f>SUM(C65:C68)</f>
        <v>2208718.5099999998</v>
      </c>
      <c r="D69" s="8">
        <f>SUM(D65:D68)</f>
        <v>2208718.5099999998</v>
      </c>
      <c r="E69" s="8">
        <f t="shared" si="9"/>
        <v>100</v>
      </c>
      <c r="F69" s="5"/>
    </row>
    <row r="70" spans="1:7" s="12" customFormat="1" ht="30.75" customHeight="1" thickBot="1">
      <c r="A70" s="47" t="s">
        <v>35</v>
      </c>
      <c r="B70" s="9" t="s">
        <v>21</v>
      </c>
      <c r="C70" s="27">
        <f>C75</f>
        <v>13211</v>
      </c>
      <c r="D70" s="10">
        <f>D75</f>
        <v>13211</v>
      </c>
      <c r="E70" s="8">
        <f t="shared" si="9"/>
        <v>100</v>
      </c>
      <c r="F70" s="11"/>
      <c r="G70" s="23"/>
    </row>
    <row r="71" spans="1:7" s="12" customFormat="1" ht="18" customHeight="1" thickBot="1">
      <c r="A71" s="48"/>
      <c r="B71" s="9" t="s">
        <v>22</v>
      </c>
      <c r="C71" s="27">
        <f t="shared" ref="C71:D73" si="20">C76</f>
        <v>0</v>
      </c>
      <c r="D71" s="10">
        <f t="shared" si="20"/>
        <v>0</v>
      </c>
      <c r="E71" s="8"/>
      <c r="F71" s="11"/>
      <c r="G71" s="23"/>
    </row>
    <row r="72" spans="1:7" s="12" customFormat="1" ht="18" customHeight="1" thickBot="1">
      <c r="A72" s="48"/>
      <c r="B72" s="9" t="s">
        <v>26</v>
      </c>
      <c r="C72" s="27">
        <f t="shared" si="20"/>
        <v>0</v>
      </c>
      <c r="D72" s="10">
        <f t="shared" si="20"/>
        <v>0</v>
      </c>
      <c r="E72" s="8"/>
      <c r="F72" s="11"/>
      <c r="G72" s="23"/>
    </row>
    <row r="73" spans="1:7" s="12" customFormat="1" ht="18" customHeight="1" thickBot="1">
      <c r="A73" s="48"/>
      <c r="B73" s="9" t="s">
        <v>27</v>
      </c>
      <c r="C73" s="27">
        <f t="shared" si="20"/>
        <v>0</v>
      </c>
      <c r="D73" s="10">
        <f t="shared" si="20"/>
        <v>0</v>
      </c>
      <c r="E73" s="8"/>
      <c r="F73" s="11"/>
      <c r="G73" s="23"/>
    </row>
    <row r="74" spans="1:7" s="12" customFormat="1" ht="18" customHeight="1" thickBot="1">
      <c r="A74" s="49"/>
      <c r="B74" s="9" t="s">
        <v>25</v>
      </c>
      <c r="C74" s="27">
        <f>SUM(C70:C73)</f>
        <v>13211</v>
      </c>
      <c r="D74" s="10">
        <f>SUM(D70:D73)</f>
        <v>13211</v>
      </c>
      <c r="E74" s="8">
        <f t="shared" si="9"/>
        <v>100</v>
      </c>
      <c r="F74" s="11"/>
      <c r="G74" s="23"/>
    </row>
    <row r="75" spans="1:7" ht="18" customHeight="1" thickBot="1">
      <c r="A75" s="38" t="s">
        <v>36</v>
      </c>
      <c r="B75" s="7" t="s">
        <v>28</v>
      </c>
      <c r="C75" s="26">
        <v>13211</v>
      </c>
      <c r="D75" s="8">
        <v>13211</v>
      </c>
      <c r="E75" s="8">
        <f t="shared" si="9"/>
        <v>100</v>
      </c>
      <c r="F75" s="5"/>
    </row>
    <row r="76" spans="1:7" ht="18" customHeight="1" thickBot="1">
      <c r="A76" s="39"/>
      <c r="B76" s="7" t="s">
        <v>22</v>
      </c>
      <c r="C76" s="26"/>
      <c r="D76" s="8"/>
      <c r="E76" s="8"/>
      <c r="F76" s="5"/>
    </row>
    <row r="77" spans="1:7" ht="18" customHeight="1" thickBot="1">
      <c r="A77" s="39"/>
      <c r="B77" s="7" t="s">
        <v>26</v>
      </c>
      <c r="C77" s="26"/>
      <c r="D77" s="8"/>
      <c r="E77" s="8"/>
      <c r="F77" s="5"/>
    </row>
    <row r="78" spans="1:7" ht="18" customHeight="1" thickBot="1">
      <c r="A78" s="39"/>
      <c r="B78" s="7" t="s">
        <v>27</v>
      </c>
      <c r="C78" s="26"/>
      <c r="D78" s="8"/>
      <c r="E78" s="8"/>
      <c r="F78" s="5"/>
    </row>
    <row r="79" spans="1:7" ht="18" customHeight="1" thickBot="1">
      <c r="A79" s="40"/>
      <c r="B79" s="7" t="s">
        <v>25</v>
      </c>
      <c r="C79" s="26">
        <f>SUM(C75:C78)</f>
        <v>13211</v>
      </c>
      <c r="D79" s="8">
        <f>SUM(D75:D78)</f>
        <v>13211</v>
      </c>
      <c r="E79" s="8">
        <f t="shared" si="9"/>
        <v>100</v>
      </c>
      <c r="F79" s="5"/>
    </row>
    <row r="80" spans="1:7" s="12" customFormat="1" ht="34.5" customHeight="1" thickBot="1">
      <c r="A80" s="47" t="s">
        <v>37</v>
      </c>
      <c r="B80" s="9" t="s">
        <v>21</v>
      </c>
      <c r="C80" s="27">
        <f>C85+C90+C95</f>
        <v>2129928.4</v>
      </c>
      <c r="D80" s="10">
        <f>D85+D90+D95</f>
        <v>2129928.4</v>
      </c>
      <c r="E80" s="8">
        <f t="shared" si="9"/>
        <v>100</v>
      </c>
      <c r="F80" s="11"/>
      <c r="G80" s="23"/>
    </row>
    <row r="81" spans="1:7" s="12" customFormat="1" ht="18" customHeight="1" thickBot="1">
      <c r="A81" s="48"/>
      <c r="B81" s="9" t="s">
        <v>22</v>
      </c>
      <c r="C81" s="27">
        <f t="shared" ref="C81:D83" si="21">C86+C91+C96</f>
        <v>23542.2</v>
      </c>
      <c r="D81" s="10">
        <f t="shared" si="21"/>
        <v>23542.2</v>
      </c>
      <c r="E81" s="8">
        <f t="shared" si="9"/>
        <v>100</v>
      </c>
      <c r="F81" s="11"/>
      <c r="G81" s="23"/>
    </row>
    <row r="82" spans="1:7" s="12" customFormat="1" ht="18" customHeight="1" thickBot="1">
      <c r="A82" s="48"/>
      <c r="B82" s="9" t="s">
        <v>26</v>
      </c>
      <c r="C82" s="27">
        <f t="shared" si="21"/>
        <v>447301.91</v>
      </c>
      <c r="D82" s="10">
        <f t="shared" si="21"/>
        <v>447301.91</v>
      </c>
      <c r="E82" s="8">
        <f t="shared" si="9"/>
        <v>100</v>
      </c>
      <c r="F82" s="11"/>
      <c r="G82" s="23"/>
    </row>
    <row r="83" spans="1:7" s="12" customFormat="1" ht="18" customHeight="1" thickBot="1">
      <c r="A83" s="48"/>
      <c r="B83" s="9" t="s">
        <v>27</v>
      </c>
      <c r="C83" s="27">
        <f t="shared" si="21"/>
        <v>0</v>
      </c>
      <c r="D83" s="10">
        <f t="shared" si="21"/>
        <v>0</v>
      </c>
      <c r="E83" s="8"/>
      <c r="F83" s="11"/>
      <c r="G83" s="23"/>
    </row>
    <row r="84" spans="1:7" s="12" customFormat="1" ht="18" customHeight="1" thickBot="1">
      <c r="A84" s="49"/>
      <c r="B84" s="9" t="s">
        <v>25</v>
      </c>
      <c r="C84" s="27">
        <f>SUM(C80:C83)</f>
        <v>2600772.5100000002</v>
      </c>
      <c r="D84" s="10">
        <f>SUM(D80:D83)</f>
        <v>2600772.5100000002</v>
      </c>
      <c r="E84" s="8">
        <f t="shared" si="9"/>
        <v>100</v>
      </c>
      <c r="F84" s="11"/>
      <c r="G84" s="23"/>
    </row>
    <row r="85" spans="1:7" ht="18" customHeight="1" thickBot="1">
      <c r="A85" s="38" t="s">
        <v>40</v>
      </c>
      <c r="B85" s="7" t="s">
        <v>28</v>
      </c>
      <c r="C85" s="26">
        <v>1728138.06</v>
      </c>
      <c r="D85" s="8">
        <v>1728138.06</v>
      </c>
      <c r="E85" s="8">
        <f t="shared" si="9"/>
        <v>100</v>
      </c>
      <c r="F85" s="29"/>
    </row>
    <row r="86" spans="1:7" ht="18" customHeight="1" thickBot="1">
      <c r="A86" s="39"/>
      <c r="B86" s="7" t="s">
        <v>22</v>
      </c>
      <c r="C86" s="26"/>
      <c r="D86" s="8"/>
      <c r="E86" s="28"/>
      <c r="F86" s="30"/>
    </row>
    <row r="87" spans="1:7" ht="18" customHeight="1" thickBot="1">
      <c r="A87" s="39"/>
      <c r="B87" s="7" t="s">
        <v>26</v>
      </c>
      <c r="C87" s="26"/>
      <c r="D87" s="8"/>
      <c r="E87" s="28"/>
      <c r="F87" s="31"/>
    </row>
    <row r="88" spans="1:7" ht="18" customHeight="1" thickBot="1">
      <c r="A88" s="39"/>
      <c r="B88" s="7" t="s">
        <v>27</v>
      </c>
      <c r="C88" s="26"/>
      <c r="D88" s="8"/>
      <c r="E88" s="28"/>
      <c r="F88" s="31"/>
    </row>
    <row r="89" spans="1:7" ht="18" customHeight="1" thickBot="1">
      <c r="A89" s="40"/>
      <c r="B89" s="7" t="s">
        <v>25</v>
      </c>
      <c r="C89" s="26">
        <f>SUM(C85:C88)</f>
        <v>1728138.06</v>
      </c>
      <c r="D89" s="13">
        <f>SUM(D85:D88)</f>
        <v>1728138.06</v>
      </c>
      <c r="E89" s="28">
        <f t="shared" si="9"/>
        <v>100</v>
      </c>
      <c r="F89" s="31"/>
    </row>
    <row r="90" spans="1:7" ht="18" customHeight="1" thickBot="1">
      <c r="A90" s="38" t="s">
        <v>51</v>
      </c>
      <c r="B90" s="7" t="s">
        <v>28</v>
      </c>
      <c r="C90" s="26">
        <v>200000</v>
      </c>
      <c r="D90" s="8">
        <v>200000</v>
      </c>
      <c r="E90" s="28">
        <f t="shared" ref="E90" si="22">D90/C90*100</f>
        <v>100</v>
      </c>
      <c r="F90" s="31"/>
    </row>
    <row r="91" spans="1:7" ht="18" customHeight="1" thickBot="1">
      <c r="A91" s="39"/>
      <c r="B91" s="7" t="s">
        <v>22</v>
      </c>
      <c r="C91" s="26"/>
      <c r="D91" s="8"/>
      <c r="E91" s="28"/>
      <c r="F91" s="30"/>
    </row>
    <row r="92" spans="1:7" ht="18" customHeight="1" thickBot="1">
      <c r="A92" s="39"/>
      <c r="B92" s="7" t="s">
        <v>26</v>
      </c>
      <c r="C92" s="26"/>
      <c r="D92" s="8"/>
      <c r="E92" s="28"/>
      <c r="F92" s="31"/>
    </row>
    <row r="93" spans="1:7" ht="18" customHeight="1" thickBot="1">
      <c r="A93" s="39"/>
      <c r="B93" s="7" t="s">
        <v>27</v>
      </c>
      <c r="C93" s="26"/>
      <c r="D93" s="8"/>
      <c r="E93" s="28"/>
      <c r="F93" s="31"/>
    </row>
    <row r="94" spans="1:7" ht="18" customHeight="1" thickBot="1">
      <c r="A94" s="40"/>
      <c r="B94" s="7" t="s">
        <v>25</v>
      </c>
      <c r="C94" s="26">
        <f>SUM(C90:C93)</f>
        <v>200000</v>
      </c>
      <c r="D94" s="13">
        <f>SUM(D90:D93)</f>
        <v>200000</v>
      </c>
      <c r="E94" s="28">
        <f t="shared" ref="E94:E97" si="23">D94/C94*100</f>
        <v>100</v>
      </c>
      <c r="F94" s="31"/>
    </row>
    <row r="95" spans="1:7" ht="18" customHeight="1" thickBot="1">
      <c r="A95" s="38" t="s">
        <v>52</v>
      </c>
      <c r="B95" s="7" t="s">
        <v>28</v>
      </c>
      <c r="C95" s="26">
        <v>201790.34</v>
      </c>
      <c r="D95" s="8">
        <v>201790.34</v>
      </c>
      <c r="E95" s="28">
        <f t="shared" si="23"/>
        <v>100</v>
      </c>
      <c r="F95" s="31"/>
    </row>
    <row r="96" spans="1:7" ht="18" customHeight="1" thickBot="1">
      <c r="A96" s="39"/>
      <c r="B96" s="7" t="s">
        <v>22</v>
      </c>
      <c r="C96" s="26">
        <v>23542.2</v>
      </c>
      <c r="D96" s="8">
        <v>23542.2</v>
      </c>
      <c r="E96" s="28">
        <f t="shared" si="23"/>
        <v>100</v>
      </c>
      <c r="F96" s="30"/>
    </row>
    <row r="97" spans="1:7" ht="18" customHeight="1" thickBot="1">
      <c r="A97" s="39"/>
      <c r="B97" s="7" t="s">
        <v>26</v>
      </c>
      <c r="C97" s="26">
        <v>447301.91</v>
      </c>
      <c r="D97" s="8">
        <v>447301.91</v>
      </c>
      <c r="E97" s="28">
        <f t="shared" si="23"/>
        <v>100</v>
      </c>
      <c r="F97" s="31"/>
    </row>
    <row r="98" spans="1:7" ht="18" customHeight="1" thickBot="1">
      <c r="A98" s="39"/>
      <c r="B98" s="7" t="s">
        <v>27</v>
      </c>
      <c r="C98" s="26"/>
      <c r="D98" s="8"/>
      <c r="E98" s="28"/>
      <c r="F98" s="31"/>
    </row>
    <row r="99" spans="1:7" ht="18" customHeight="1" thickBot="1">
      <c r="A99" s="40"/>
      <c r="B99" s="7" t="s">
        <v>25</v>
      </c>
      <c r="C99" s="26">
        <f>SUM(C95:C98)</f>
        <v>672634.45</v>
      </c>
      <c r="D99" s="13">
        <f>SUM(D95:D98)</f>
        <v>672634.45</v>
      </c>
      <c r="E99" s="28">
        <f t="shared" ref="E99" si="24">D99/C99*100</f>
        <v>100</v>
      </c>
      <c r="F99" s="31"/>
    </row>
    <row r="100" spans="1:7" ht="31.5" customHeight="1" thickBot="1">
      <c r="A100" s="47" t="s">
        <v>43</v>
      </c>
      <c r="B100" s="9" t="s">
        <v>21</v>
      </c>
      <c r="C100" s="27">
        <f>C105</f>
        <v>995833.71</v>
      </c>
      <c r="D100" s="10">
        <f>D105</f>
        <v>995833.71</v>
      </c>
      <c r="E100" s="28">
        <f t="shared" ref="E100:E102" si="25">D100/C100*100</f>
        <v>100</v>
      </c>
      <c r="F100" s="31"/>
    </row>
    <row r="101" spans="1:7" ht="18" customHeight="1" thickBot="1">
      <c r="A101" s="48"/>
      <c r="B101" s="9" t="s">
        <v>22</v>
      </c>
      <c r="C101" s="27">
        <f t="shared" ref="C101:D103" si="26">C106</f>
        <v>3430019.16</v>
      </c>
      <c r="D101" s="10">
        <f t="shared" si="26"/>
        <v>3430019.16</v>
      </c>
      <c r="E101" s="28">
        <f t="shared" si="25"/>
        <v>100</v>
      </c>
      <c r="F101" s="30"/>
    </row>
    <row r="102" spans="1:7" ht="18" customHeight="1" thickBot="1">
      <c r="A102" s="48"/>
      <c r="B102" s="9" t="s">
        <v>26</v>
      </c>
      <c r="C102" s="27">
        <f t="shared" si="26"/>
        <v>0</v>
      </c>
      <c r="D102" s="10">
        <f t="shared" si="26"/>
        <v>0</v>
      </c>
      <c r="E102" s="28" t="e">
        <f t="shared" si="25"/>
        <v>#DIV/0!</v>
      </c>
      <c r="F102" s="31"/>
    </row>
    <row r="103" spans="1:7" ht="18" customHeight="1" thickBot="1">
      <c r="A103" s="48"/>
      <c r="B103" s="9" t="s">
        <v>27</v>
      </c>
      <c r="C103" s="27">
        <f t="shared" si="26"/>
        <v>0</v>
      </c>
      <c r="D103" s="10">
        <f t="shared" ref="D103" si="27">D108+D113+D118</f>
        <v>0</v>
      </c>
      <c r="E103" s="28"/>
      <c r="F103" s="31"/>
    </row>
    <row r="104" spans="1:7" ht="18" customHeight="1" thickBot="1">
      <c r="A104" s="49"/>
      <c r="B104" s="9" t="s">
        <v>25</v>
      </c>
      <c r="C104" s="27">
        <f>SUM(C100:C103)</f>
        <v>4425852.87</v>
      </c>
      <c r="D104" s="10">
        <f>SUM(D100:D103)</f>
        <v>4425852.87</v>
      </c>
      <c r="E104" s="28">
        <f t="shared" ref="E104" si="28">D104/C104*100</f>
        <v>100</v>
      </c>
      <c r="F104" s="31"/>
    </row>
    <row r="105" spans="1:7" ht="18" customHeight="1" thickBot="1">
      <c r="A105" s="50" t="s">
        <v>42</v>
      </c>
      <c r="B105" s="7" t="s">
        <v>28</v>
      </c>
      <c r="C105" s="26">
        <v>995833.71</v>
      </c>
      <c r="D105" s="8">
        <v>995833.71</v>
      </c>
      <c r="E105" s="28">
        <f t="shared" ref="E105:E141" si="29">D105/C105*100</f>
        <v>100</v>
      </c>
      <c r="F105" s="31"/>
    </row>
    <row r="106" spans="1:7" ht="18" customHeight="1" thickBot="1">
      <c r="A106" s="51"/>
      <c r="B106" s="7" t="s">
        <v>22</v>
      </c>
      <c r="C106" s="26">
        <v>3430019.16</v>
      </c>
      <c r="D106" s="8">
        <v>3430019.16</v>
      </c>
      <c r="E106" s="28">
        <f t="shared" si="29"/>
        <v>100</v>
      </c>
      <c r="F106" s="30"/>
    </row>
    <row r="107" spans="1:7" ht="18" customHeight="1" thickBot="1">
      <c r="A107" s="51"/>
      <c r="B107" s="7" t="s">
        <v>26</v>
      </c>
      <c r="C107" s="26"/>
      <c r="D107" s="8"/>
      <c r="E107" s="28"/>
      <c r="F107" s="31"/>
    </row>
    <row r="108" spans="1:7" ht="18" customHeight="1" thickBot="1">
      <c r="A108" s="51"/>
      <c r="B108" s="7" t="s">
        <v>27</v>
      </c>
      <c r="C108" s="26"/>
      <c r="D108" s="8"/>
      <c r="E108" s="28"/>
      <c r="F108" s="31"/>
    </row>
    <row r="109" spans="1:7" ht="18" customHeight="1" thickBot="1">
      <c r="A109" s="52"/>
      <c r="B109" s="7" t="s">
        <v>25</v>
      </c>
      <c r="C109" s="26">
        <f>SUM(C105:C108)</f>
        <v>4425852.87</v>
      </c>
      <c r="D109" s="8">
        <f>SUM(D105:D108)</f>
        <v>4425852.87</v>
      </c>
      <c r="E109" s="28">
        <f t="shared" si="29"/>
        <v>100</v>
      </c>
      <c r="F109" s="31"/>
    </row>
    <row r="110" spans="1:7" s="12" customFormat="1" ht="35.25" customHeight="1" thickBot="1">
      <c r="A110" s="47" t="s">
        <v>44</v>
      </c>
      <c r="B110" s="9" t="s">
        <v>21</v>
      </c>
      <c r="C110" s="27">
        <f>C115</f>
        <v>396388.05</v>
      </c>
      <c r="D110" s="10">
        <f>D115</f>
        <v>396388.05</v>
      </c>
      <c r="E110" s="28">
        <f t="shared" si="29"/>
        <v>100</v>
      </c>
      <c r="F110" s="32"/>
      <c r="G110" s="23"/>
    </row>
    <row r="111" spans="1:7" s="12" customFormat="1" ht="18" customHeight="1" thickBot="1">
      <c r="A111" s="48"/>
      <c r="B111" s="9" t="s">
        <v>22</v>
      </c>
      <c r="C111" s="27">
        <f t="shared" ref="C111" si="30">C116+C121+C126</f>
        <v>178374.62</v>
      </c>
      <c r="D111" s="10">
        <f t="shared" ref="D111" si="31">D116+D121+D126</f>
        <v>178374.62</v>
      </c>
      <c r="E111" s="28">
        <f t="shared" si="29"/>
        <v>100</v>
      </c>
      <c r="F111" s="32"/>
      <c r="G111" s="23"/>
    </row>
    <row r="112" spans="1:7" s="12" customFormat="1" ht="18" customHeight="1" thickBot="1">
      <c r="A112" s="48"/>
      <c r="B112" s="9" t="s">
        <v>26</v>
      </c>
      <c r="C112" s="27">
        <f t="shared" ref="C112" si="32">C117+C122+C127</f>
        <v>3389117.8</v>
      </c>
      <c r="D112" s="10">
        <f t="shared" ref="D112" si="33">D117+D122+D127</f>
        <v>3389117.8</v>
      </c>
      <c r="E112" s="28">
        <f t="shared" si="29"/>
        <v>100</v>
      </c>
      <c r="F112" s="32"/>
      <c r="G112" s="23"/>
    </row>
    <row r="113" spans="1:7" s="12" customFormat="1" ht="18" customHeight="1" thickBot="1">
      <c r="A113" s="48"/>
      <c r="B113" s="9" t="s">
        <v>27</v>
      </c>
      <c r="C113" s="27">
        <f t="shared" ref="C113" si="34">C118+C123+C128</f>
        <v>0</v>
      </c>
      <c r="D113" s="10">
        <f t="shared" ref="D113" si="35">D118+D123+D128</f>
        <v>0</v>
      </c>
      <c r="E113" s="28"/>
      <c r="F113" s="32"/>
      <c r="G113" s="23"/>
    </row>
    <row r="114" spans="1:7" s="12" customFormat="1" ht="18" customHeight="1" thickBot="1">
      <c r="A114" s="49"/>
      <c r="B114" s="9" t="s">
        <v>25</v>
      </c>
      <c r="C114" s="27">
        <f>SUM(C110:C113)</f>
        <v>3963880.4699999997</v>
      </c>
      <c r="D114" s="10">
        <f>SUM(D110:D113)</f>
        <v>3963880.4699999997</v>
      </c>
      <c r="E114" s="28">
        <f t="shared" si="29"/>
        <v>100</v>
      </c>
      <c r="F114" s="32"/>
      <c r="G114" s="23"/>
    </row>
    <row r="115" spans="1:7" ht="18" customHeight="1" thickBot="1">
      <c r="A115" s="38" t="s">
        <v>41</v>
      </c>
      <c r="B115" s="7" t="s">
        <v>28</v>
      </c>
      <c r="C115" s="26">
        <v>396388.05</v>
      </c>
      <c r="D115" s="8">
        <v>396388.05</v>
      </c>
      <c r="E115" s="28">
        <f t="shared" si="29"/>
        <v>100</v>
      </c>
      <c r="F115" s="31"/>
    </row>
    <row r="116" spans="1:7" ht="18" customHeight="1" thickBot="1">
      <c r="A116" s="39"/>
      <c r="B116" s="7" t="s">
        <v>22</v>
      </c>
      <c r="C116" s="26">
        <v>178374.62</v>
      </c>
      <c r="D116" s="8">
        <v>178374.62</v>
      </c>
      <c r="E116" s="28">
        <f t="shared" si="29"/>
        <v>100</v>
      </c>
      <c r="F116" s="30"/>
    </row>
    <row r="117" spans="1:7" ht="18" customHeight="1" thickBot="1">
      <c r="A117" s="39"/>
      <c r="B117" s="7" t="s">
        <v>26</v>
      </c>
      <c r="C117" s="26">
        <v>3389117.8</v>
      </c>
      <c r="D117" s="8">
        <v>3389117.8</v>
      </c>
      <c r="E117" s="28">
        <f t="shared" si="29"/>
        <v>100</v>
      </c>
      <c r="F117" s="31"/>
    </row>
    <row r="118" spans="1:7" ht="18" customHeight="1" thickBot="1">
      <c r="A118" s="39"/>
      <c r="B118" s="7" t="s">
        <v>27</v>
      </c>
      <c r="C118" s="26"/>
      <c r="D118" s="8"/>
      <c r="E118" s="28"/>
      <c r="F118" s="31"/>
    </row>
    <row r="119" spans="1:7" ht="18" customHeight="1" thickBot="1">
      <c r="A119" s="40"/>
      <c r="B119" s="7" t="s">
        <v>25</v>
      </c>
      <c r="C119" s="26">
        <f>SUM(C115:C118)</f>
        <v>3963880.4699999997</v>
      </c>
      <c r="D119" s="8">
        <f>SUM(D115:D118)</f>
        <v>3963880.4699999997</v>
      </c>
      <c r="E119" s="28">
        <f t="shared" si="29"/>
        <v>100</v>
      </c>
      <c r="F119" s="31"/>
    </row>
    <row r="120" spans="1:7" s="12" customFormat="1" ht="29.25" customHeight="1" thickBot="1">
      <c r="A120" s="47" t="s">
        <v>45</v>
      </c>
      <c r="B120" s="9" t="s">
        <v>21</v>
      </c>
      <c r="C120" s="27">
        <f>C125</f>
        <v>3806765.1</v>
      </c>
      <c r="D120" s="10">
        <f>D125</f>
        <v>3802962.1</v>
      </c>
      <c r="E120" s="28">
        <f t="shared" si="29"/>
        <v>99.900098905498524</v>
      </c>
      <c r="F120" s="32"/>
      <c r="G120" s="23"/>
    </row>
    <row r="121" spans="1:7" s="12" customFormat="1" ht="18" customHeight="1" thickBot="1">
      <c r="A121" s="48"/>
      <c r="B121" s="9" t="s">
        <v>22</v>
      </c>
      <c r="C121" s="27">
        <f t="shared" ref="C121:D122" si="36">C126</f>
        <v>0</v>
      </c>
      <c r="D121" s="10">
        <f t="shared" si="36"/>
        <v>0</v>
      </c>
      <c r="E121" s="28"/>
      <c r="F121" s="32"/>
      <c r="G121" s="23"/>
    </row>
    <row r="122" spans="1:7" s="12" customFormat="1" ht="18" customHeight="1" thickBot="1">
      <c r="A122" s="48"/>
      <c r="B122" s="9" t="s">
        <v>26</v>
      </c>
      <c r="C122" s="27">
        <f t="shared" si="36"/>
        <v>0</v>
      </c>
      <c r="D122" s="10">
        <f t="shared" si="36"/>
        <v>0</v>
      </c>
      <c r="E122" s="28"/>
      <c r="F122" s="32"/>
      <c r="G122" s="23"/>
    </row>
    <row r="123" spans="1:7" s="12" customFormat="1" ht="18" customHeight="1" thickBot="1">
      <c r="A123" s="48"/>
      <c r="B123" s="9" t="s">
        <v>27</v>
      </c>
      <c r="C123" s="27">
        <f t="shared" ref="C123:D123" si="37">C128+C133+C138</f>
        <v>0</v>
      </c>
      <c r="D123" s="10">
        <f t="shared" si="37"/>
        <v>0</v>
      </c>
      <c r="E123" s="28"/>
      <c r="F123" s="32"/>
      <c r="G123" s="23"/>
    </row>
    <row r="124" spans="1:7" s="12" customFormat="1" ht="18" customHeight="1" thickBot="1">
      <c r="A124" s="49"/>
      <c r="B124" s="9" t="s">
        <v>25</v>
      </c>
      <c r="C124" s="27">
        <f>SUM(C120:C123)</f>
        <v>3806765.1</v>
      </c>
      <c r="D124" s="10">
        <f>SUM(D120:D123)</f>
        <v>3802962.1</v>
      </c>
      <c r="E124" s="28">
        <f t="shared" si="29"/>
        <v>99.900098905498524</v>
      </c>
      <c r="F124" s="32"/>
      <c r="G124" s="23"/>
    </row>
    <row r="125" spans="1:7" ht="18" customHeight="1" thickBot="1">
      <c r="A125" s="38" t="s">
        <v>38</v>
      </c>
      <c r="B125" s="7" t="s">
        <v>28</v>
      </c>
      <c r="C125" s="26">
        <v>3806765.1</v>
      </c>
      <c r="D125" s="8">
        <v>3802962.1</v>
      </c>
      <c r="E125" s="28">
        <f t="shared" si="29"/>
        <v>99.900098905498524</v>
      </c>
      <c r="F125" s="31"/>
    </row>
    <row r="126" spans="1:7" ht="18" customHeight="1" thickBot="1">
      <c r="A126" s="39"/>
      <c r="B126" s="7" t="s">
        <v>22</v>
      </c>
      <c r="C126" s="26"/>
      <c r="D126" s="8"/>
      <c r="E126" s="28"/>
      <c r="F126" s="30"/>
    </row>
    <row r="127" spans="1:7" ht="18" customHeight="1" thickBot="1">
      <c r="A127" s="39"/>
      <c r="B127" s="7" t="s">
        <v>26</v>
      </c>
      <c r="C127" s="26"/>
      <c r="D127" s="8"/>
      <c r="E127" s="28"/>
      <c r="F127" s="31"/>
    </row>
    <row r="128" spans="1:7" ht="18" customHeight="1" thickBot="1">
      <c r="A128" s="39"/>
      <c r="B128" s="7" t="s">
        <v>27</v>
      </c>
      <c r="C128" s="26"/>
      <c r="D128" s="8"/>
      <c r="E128" s="28"/>
      <c r="F128" s="31"/>
    </row>
    <row r="129" spans="1:7" ht="18" customHeight="1" thickBot="1">
      <c r="A129" s="40"/>
      <c r="B129" s="7" t="s">
        <v>25</v>
      </c>
      <c r="C129" s="26">
        <f>SUM(C125:C128)</f>
        <v>3806765.1</v>
      </c>
      <c r="D129" s="8">
        <f>SUM(D125:D128)</f>
        <v>3802962.1</v>
      </c>
      <c r="E129" s="28">
        <f t="shared" si="29"/>
        <v>99.900098905498524</v>
      </c>
      <c r="F129" s="31"/>
    </row>
    <row r="130" spans="1:7" s="12" customFormat="1" ht="31.5" customHeight="1" thickBot="1">
      <c r="A130" s="47" t="s">
        <v>46</v>
      </c>
      <c r="B130" s="9" t="s">
        <v>21</v>
      </c>
      <c r="C130" s="27">
        <f>C135+C140</f>
        <v>0</v>
      </c>
      <c r="D130" s="10">
        <f>D135+D140</f>
        <v>0</v>
      </c>
      <c r="E130" s="28"/>
      <c r="F130" s="37" t="s">
        <v>80</v>
      </c>
      <c r="G130" s="23"/>
    </row>
    <row r="131" spans="1:7" s="12" customFormat="1" ht="18" customHeight="1" thickBot="1">
      <c r="A131" s="48"/>
      <c r="B131" s="9" t="s">
        <v>22</v>
      </c>
      <c r="C131" s="27">
        <f t="shared" ref="C131:D131" si="38">C136+C141</f>
        <v>181300</v>
      </c>
      <c r="D131" s="10">
        <f t="shared" si="38"/>
        <v>69588.23000000001</v>
      </c>
      <c r="E131" s="28">
        <f t="shared" si="29"/>
        <v>38.382917815774967</v>
      </c>
      <c r="F131" s="37"/>
      <c r="G131" s="23"/>
    </row>
    <row r="132" spans="1:7" s="12" customFormat="1" ht="18" customHeight="1" thickBot="1">
      <c r="A132" s="48"/>
      <c r="B132" s="9" t="s">
        <v>26</v>
      </c>
      <c r="C132" s="27">
        <f t="shared" ref="C132:D132" si="39">C137+C142</f>
        <v>0</v>
      </c>
      <c r="D132" s="10">
        <f t="shared" si="39"/>
        <v>0</v>
      </c>
      <c r="E132" s="28"/>
      <c r="F132" s="37"/>
      <c r="G132" s="23"/>
    </row>
    <row r="133" spans="1:7" s="12" customFormat="1" ht="18" customHeight="1" thickBot="1">
      <c r="A133" s="48"/>
      <c r="B133" s="9" t="s">
        <v>27</v>
      </c>
      <c r="C133" s="27">
        <f t="shared" ref="C133:D133" si="40">C138+C143</f>
        <v>0</v>
      </c>
      <c r="D133" s="10">
        <f t="shared" si="40"/>
        <v>0</v>
      </c>
      <c r="E133" s="28"/>
      <c r="F133" s="37"/>
      <c r="G133" s="23"/>
    </row>
    <row r="134" spans="1:7" s="12" customFormat="1" ht="18" customHeight="1" thickBot="1">
      <c r="A134" s="49"/>
      <c r="B134" s="9" t="s">
        <v>25</v>
      </c>
      <c r="C134" s="27">
        <f t="shared" ref="C134:D134" si="41">C139+C144</f>
        <v>181300</v>
      </c>
      <c r="D134" s="10">
        <f t="shared" si="41"/>
        <v>69588.23000000001</v>
      </c>
      <c r="E134" s="28">
        <f t="shared" si="29"/>
        <v>38.382917815774967</v>
      </c>
      <c r="F134" s="37"/>
      <c r="G134" s="23"/>
    </row>
    <row r="135" spans="1:7" ht="18" customHeight="1" thickBot="1">
      <c r="A135" s="38" t="s">
        <v>47</v>
      </c>
      <c r="B135" s="7" t="s">
        <v>28</v>
      </c>
      <c r="C135" s="26"/>
      <c r="D135" s="8"/>
      <c r="E135" s="28"/>
      <c r="F135" s="37"/>
    </row>
    <row r="136" spans="1:7" ht="18" customHeight="1" thickBot="1">
      <c r="A136" s="39"/>
      <c r="B136" s="7" t="s">
        <v>22</v>
      </c>
      <c r="C136" s="26">
        <v>175100</v>
      </c>
      <c r="D136" s="8">
        <v>63388.23</v>
      </c>
      <c r="E136" s="28">
        <f t="shared" si="29"/>
        <v>36.201159337521418</v>
      </c>
      <c r="F136" s="37"/>
    </row>
    <row r="137" spans="1:7" ht="18" customHeight="1" thickBot="1">
      <c r="A137" s="39"/>
      <c r="B137" s="7" t="s">
        <v>26</v>
      </c>
      <c r="C137" s="26"/>
      <c r="D137" s="8"/>
      <c r="E137" s="28"/>
      <c r="F137" s="37"/>
    </row>
    <row r="138" spans="1:7" ht="18" customHeight="1" thickBot="1">
      <c r="A138" s="39"/>
      <c r="B138" s="7" t="s">
        <v>27</v>
      </c>
      <c r="C138" s="26"/>
      <c r="D138" s="8"/>
      <c r="E138" s="28"/>
      <c r="F138" s="37"/>
    </row>
    <row r="139" spans="1:7" ht="45" customHeight="1" thickBot="1">
      <c r="A139" s="40"/>
      <c r="B139" s="7" t="s">
        <v>25</v>
      </c>
      <c r="C139" s="26">
        <f>SUM(C135:C138)</f>
        <v>175100</v>
      </c>
      <c r="D139" s="8">
        <f>SUM(D135:D138)</f>
        <v>63388.23</v>
      </c>
      <c r="E139" s="28">
        <f t="shared" si="29"/>
        <v>36.201159337521418</v>
      </c>
      <c r="F139" s="37"/>
    </row>
    <row r="140" spans="1:7" ht="18" customHeight="1" thickBot="1">
      <c r="A140" s="38" t="s">
        <v>48</v>
      </c>
      <c r="B140" s="7" t="s">
        <v>28</v>
      </c>
      <c r="C140" s="26"/>
      <c r="D140" s="8"/>
      <c r="E140" s="28"/>
      <c r="F140" s="31"/>
    </row>
    <row r="141" spans="1:7" ht="18" customHeight="1" thickBot="1">
      <c r="A141" s="39"/>
      <c r="B141" s="7" t="s">
        <v>22</v>
      </c>
      <c r="C141" s="26">
        <v>6200</v>
      </c>
      <c r="D141" s="8">
        <v>6200</v>
      </c>
      <c r="E141" s="28">
        <f t="shared" si="29"/>
        <v>100</v>
      </c>
      <c r="F141" s="30"/>
    </row>
    <row r="142" spans="1:7" ht="18" customHeight="1" thickBot="1">
      <c r="A142" s="39"/>
      <c r="B142" s="7" t="s">
        <v>26</v>
      </c>
      <c r="C142" s="26"/>
      <c r="D142" s="8"/>
      <c r="E142" s="28"/>
      <c r="F142" s="31"/>
    </row>
    <row r="143" spans="1:7" ht="18" customHeight="1" thickBot="1">
      <c r="A143" s="39"/>
      <c r="B143" s="7" t="s">
        <v>27</v>
      </c>
      <c r="C143" s="26"/>
      <c r="D143" s="8"/>
      <c r="E143" s="28"/>
      <c r="F143" s="31"/>
    </row>
    <row r="144" spans="1:7" ht="18" customHeight="1" thickBot="1">
      <c r="A144" s="40"/>
      <c r="B144" s="7" t="s">
        <v>25</v>
      </c>
      <c r="C144" s="26">
        <f>SUM(C140:C143)</f>
        <v>6200</v>
      </c>
      <c r="D144" s="8">
        <f>SUM(D140:D143)</f>
        <v>6200</v>
      </c>
      <c r="E144" s="28">
        <f t="shared" ref="E144:E151" si="42">D144/C144*100</f>
        <v>100</v>
      </c>
      <c r="F144" s="31"/>
    </row>
    <row r="145" spans="1:7" s="12" customFormat="1" ht="33" customHeight="1" thickBot="1">
      <c r="A145" s="47" t="s">
        <v>53</v>
      </c>
      <c r="B145" s="9" t="s">
        <v>21</v>
      </c>
      <c r="C145" s="27">
        <f>C150</f>
        <v>60387.68</v>
      </c>
      <c r="D145" s="10">
        <f>D150</f>
        <v>60387.68</v>
      </c>
      <c r="E145" s="28">
        <f t="shared" si="42"/>
        <v>100</v>
      </c>
      <c r="F145" s="32"/>
      <c r="G145" s="23"/>
    </row>
    <row r="146" spans="1:7" s="12" customFormat="1" ht="18" customHeight="1" thickBot="1">
      <c r="A146" s="48"/>
      <c r="B146" s="9" t="s">
        <v>22</v>
      </c>
      <c r="C146" s="27">
        <f t="shared" ref="C146:D149" si="43">C151</f>
        <v>181500</v>
      </c>
      <c r="D146" s="10">
        <f t="shared" si="43"/>
        <v>181163.05</v>
      </c>
      <c r="E146" s="28">
        <f t="shared" si="42"/>
        <v>99.814352617079876</v>
      </c>
      <c r="F146" s="32"/>
      <c r="G146" s="23"/>
    </row>
    <row r="147" spans="1:7" s="12" customFormat="1" ht="18" customHeight="1" thickBot="1">
      <c r="A147" s="48"/>
      <c r="B147" s="9" t="s">
        <v>26</v>
      </c>
      <c r="C147" s="27">
        <f t="shared" si="43"/>
        <v>0</v>
      </c>
      <c r="D147" s="10">
        <f t="shared" si="43"/>
        <v>0</v>
      </c>
      <c r="E147" s="28"/>
      <c r="F147" s="32"/>
      <c r="G147" s="23"/>
    </row>
    <row r="148" spans="1:7" s="12" customFormat="1" ht="18" customHeight="1" thickBot="1">
      <c r="A148" s="48"/>
      <c r="B148" s="9" t="s">
        <v>27</v>
      </c>
      <c r="C148" s="27">
        <f t="shared" si="43"/>
        <v>0</v>
      </c>
      <c r="D148" s="10">
        <f t="shared" si="43"/>
        <v>0</v>
      </c>
      <c r="E148" s="28"/>
      <c r="F148" s="32"/>
      <c r="G148" s="23"/>
    </row>
    <row r="149" spans="1:7" s="12" customFormat="1" ht="18" customHeight="1" thickBot="1">
      <c r="A149" s="49"/>
      <c r="B149" s="9" t="s">
        <v>25</v>
      </c>
      <c r="C149" s="27">
        <f t="shared" si="43"/>
        <v>241887.68</v>
      </c>
      <c r="D149" s="10">
        <f t="shared" si="43"/>
        <v>241550.72999999998</v>
      </c>
      <c r="E149" s="28">
        <f t="shared" si="42"/>
        <v>99.860699809101476</v>
      </c>
      <c r="F149" s="32"/>
      <c r="G149" s="23"/>
    </row>
    <row r="150" spans="1:7" ht="18" customHeight="1" thickBot="1">
      <c r="A150" s="38" t="s">
        <v>54</v>
      </c>
      <c r="B150" s="7" t="s">
        <v>28</v>
      </c>
      <c r="C150" s="26">
        <v>60387.68</v>
      </c>
      <c r="D150" s="8">
        <v>60387.68</v>
      </c>
      <c r="E150" s="28">
        <f t="shared" si="42"/>
        <v>100</v>
      </c>
      <c r="F150" s="31"/>
    </row>
    <row r="151" spans="1:7" ht="18" customHeight="1" thickBot="1">
      <c r="A151" s="39"/>
      <c r="B151" s="7" t="s">
        <v>22</v>
      </c>
      <c r="C151" s="26">
        <v>181500</v>
      </c>
      <c r="D151" s="8">
        <v>181163.05</v>
      </c>
      <c r="E151" s="28">
        <f t="shared" si="42"/>
        <v>99.814352617079876</v>
      </c>
      <c r="F151" s="30"/>
    </row>
    <row r="152" spans="1:7" ht="18" customHeight="1" thickBot="1">
      <c r="A152" s="39"/>
      <c r="B152" s="7" t="s">
        <v>26</v>
      </c>
      <c r="C152" s="26"/>
      <c r="D152" s="8"/>
      <c r="E152" s="28"/>
      <c r="F152" s="31"/>
    </row>
    <row r="153" spans="1:7" ht="18" customHeight="1" thickBot="1">
      <c r="A153" s="39"/>
      <c r="B153" s="7" t="s">
        <v>27</v>
      </c>
      <c r="C153" s="26"/>
      <c r="D153" s="8"/>
      <c r="E153" s="28"/>
      <c r="F153" s="31"/>
    </row>
    <row r="154" spans="1:7" ht="18" customHeight="1" thickBot="1">
      <c r="A154" s="40"/>
      <c r="B154" s="7" t="s">
        <v>25</v>
      </c>
      <c r="C154" s="26">
        <f>SUM(C150:C153)</f>
        <v>241887.68</v>
      </c>
      <c r="D154" s="8">
        <f>SUM(D150:D153)</f>
        <v>241550.72999999998</v>
      </c>
      <c r="E154" s="28">
        <f t="shared" ref="E154:E161" si="44">D154/C154*100</f>
        <v>99.860699809101476</v>
      </c>
      <c r="F154" s="31"/>
    </row>
    <row r="155" spans="1:7" s="12" customFormat="1" ht="32.25" customHeight="1" thickBot="1">
      <c r="A155" s="47" t="s">
        <v>55</v>
      </c>
      <c r="B155" s="9" t="s">
        <v>21</v>
      </c>
      <c r="C155" s="27">
        <f>C160</f>
        <v>139125.97</v>
      </c>
      <c r="D155" s="10">
        <f>D160</f>
        <v>139125.97</v>
      </c>
      <c r="E155" s="28">
        <f t="shared" si="44"/>
        <v>100</v>
      </c>
      <c r="F155" s="32"/>
      <c r="G155" s="23"/>
    </row>
    <row r="156" spans="1:7" s="12" customFormat="1" ht="18" customHeight="1" thickBot="1">
      <c r="A156" s="48"/>
      <c r="B156" s="9" t="s">
        <v>22</v>
      </c>
      <c r="C156" s="27">
        <f t="shared" ref="C156:D159" si="45">C161</f>
        <v>1252133.69</v>
      </c>
      <c r="D156" s="10">
        <f t="shared" si="45"/>
        <v>1252133.69</v>
      </c>
      <c r="E156" s="28">
        <f t="shared" si="44"/>
        <v>100</v>
      </c>
      <c r="F156" s="32"/>
      <c r="G156" s="23"/>
    </row>
    <row r="157" spans="1:7" s="12" customFormat="1" ht="18" customHeight="1" thickBot="1">
      <c r="A157" s="48"/>
      <c r="B157" s="9" t="s">
        <v>26</v>
      </c>
      <c r="C157" s="27">
        <f t="shared" si="45"/>
        <v>0</v>
      </c>
      <c r="D157" s="10">
        <f t="shared" si="45"/>
        <v>0</v>
      </c>
      <c r="E157" s="28"/>
      <c r="F157" s="32"/>
      <c r="G157" s="23"/>
    </row>
    <row r="158" spans="1:7" s="12" customFormat="1" ht="18" customHeight="1" thickBot="1">
      <c r="A158" s="48"/>
      <c r="B158" s="9" t="s">
        <v>27</v>
      </c>
      <c r="C158" s="27">
        <f t="shared" si="45"/>
        <v>0</v>
      </c>
      <c r="D158" s="10">
        <f t="shared" si="45"/>
        <v>0</v>
      </c>
      <c r="E158" s="28"/>
      <c r="F158" s="32"/>
      <c r="G158" s="23"/>
    </row>
    <row r="159" spans="1:7" s="12" customFormat="1" ht="18" customHeight="1" thickBot="1">
      <c r="A159" s="49"/>
      <c r="B159" s="9" t="s">
        <v>25</v>
      </c>
      <c r="C159" s="27">
        <f t="shared" si="45"/>
        <v>1391259.66</v>
      </c>
      <c r="D159" s="10">
        <f t="shared" si="45"/>
        <v>1391259.66</v>
      </c>
      <c r="E159" s="28">
        <f t="shared" si="44"/>
        <v>100</v>
      </c>
      <c r="F159" s="32"/>
      <c r="G159" s="23"/>
    </row>
    <row r="160" spans="1:7" ht="18" customHeight="1" thickBot="1">
      <c r="A160" s="38" t="s">
        <v>56</v>
      </c>
      <c r="B160" s="7" t="s">
        <v>28</v>
      </c>
      <c r="C160" s="26">
        <v>139125.97</v>
      </c>
      <c r="D160" s="8">
        <v>139125.97</v>
      </c>
      <c r="E160" s="28">
        <f t="shared" si="44"/>
        <v>100</v>
      </c>
      <c r="F160" s="31"/>
    </row>
    <row r="161" spans="1:7" ht="18" customHeight="1" thickBot="1">
      <c r="A161" s="39"/>
      <c r="B161" s="7" t="s">
        <v>22</v>
      </c>
      <c r="C161" s="26">
        <v>1252133.69</v>
      </c>
      <c r="D161" s="8">
        <v>1252133.69</v>
      </c>
      <c r="E161" s="28">
        <f t="shared" si="44"/>
        <v>100</v>
      </c>
      <c r="F161" s="30"/>
    </row>
    <row r="162" spans="1:7" ht="18" customHeight="1" thickBot="1">
      <c r="A162" s="39"/>
      <c r="B162" s="7" t="s">
        <v>26</v>
      </c>
      <c r="C162" s="26"/>
      <c r="D162" s="8"/>
      <c r="E162" s="28"/>
      <c r="F162" s="31"/>
    </row>
    <row r="163" spans="1:7" ht="18" customHeight="1" thickBot="1">
      <c r="A163" s="39"/>
      <c r="B163" s="7" t="s">
        <v>27</v>
      </c>
      <c r="C163" s="26"/>
      <c r="D163" s="8"/>
      <c r="E163" s="28"/>
      <c r="F163" s="31"/>
    </row>
    <row r="164" spans="1:7" ht="18" customHeight="1" thickBot="1">
      <c r="A164" s="40"/>
      <c r="B164" s="7" t="s">
        <v>25</v>
      </c>
      <c r="C164" s="26">
        <f>SUM(C160:C163)</f>
        <v>1391259.66</v>
      </c>
      <c r="D164" s="8">
        <f>SUM(D160:D163)</f>
        <v>1391259.66</v>
      </c>
      <c r="E164" s="28">
        <f t="shared" ref="E164:E170" si="46">D164/C164*100</f>
        <v>100</v>
      </c>
      <c r="F164" s="31"/>
    </row>
    <row r="165" spans="1:7" s="12" customFormat="1" ht="18" customHeight="1" thickBot="1">
      <c r="A165" s="47" t="s">
        <v>57</v>
      </c>
      <c r="B165" s="9" t="s">
        <v>21</v>
      </c>
      <c r="C165" s="27">
        <f>C170</f>
        <v>33239.269999999997</v>
      </c>
      <c r="D165" s="10">
        <f>D170</f>
        <v>33239.269999999997</v>
      </c>
      <c r="E165" s="28">
        <f t="shared" si="46"/>
        <v>100</v>
      </c>
      <c r="F165" s="32"/>
      <c r="G165" s="23"/>
    </row>
    <row r="166" spans="1:7" s="12" customFormat="1" ht="18" customHeight="1" thickBot="1">
      <c r="A166" s="48"/>
      <c r="B166" s="9" t="s">
        <v>22</v>
      </c>
      <c r="C166" s="27">
        <f t="shared" ref="C166:D168" si="47">C171</f>
        <v>0</v>
      </c>
      <c r="D166" s="10">
        <f t="shared" si="47"/>
        <v>0</v>
      </c>
      <c r="E166" s="28"/>
      <c r="F166" s="32"/>
      <c r="G166" s="23"/>
    </row>
    <row r="167" spans="1:7" s="12" customFormat="1" ht="18" customHeight="1" thickBot="1">
      <c r="A167" s="48"/>
      <c r="B167" s="9" t="s">
        <v>26</v>
      </c>
      <c r="C167" s="27">
        <f t="shared" si="47"/>
        <v>0</v>
      </c>
      <c r="D167" s="10">
        <f t="shared" si="47"/>
        <v>0</v>
      </c>
      <c r="E167" s="28"/>
      <c r="F167" s="32"/>
      <c r="G167" s="23"/>
    </row>
    <row r="168" spans="1:7" s="12" customFormat="1" ht="18" customHeight="1" thickBot="1">
      <c r="A168" s="48"/>
      <c r="B168" s="9" t="s">
        <v>27</v>
      </c>
      <c r="C168" s="27">
        <f t="shared" si="47"/>
        <v>0</v>
      </c>
      <c r="D168" s="10">
        <f t="shared" si="47"/>
        <v>0</v>
      </c>
      <c r="E168" s="28"/>
      <c r="F168" s="32"/>
      <c r="G168" s="23"/>
    </row>
    <row r="169" spans="1:7" s="12" customFormat="1" ht="18" customHeight="1" thickBot="1">
      <c r="A169" s="49"/>
      <c r="B169" s="9" t="s">
        <v>25</v>
      </c>
      <c r="C169" s="27">
        <f>C174</f>
        <v>33239.269999999997</v>
      </c>
      <c r="D169" s="10">
        <f>D174</f>
        <v>33239.269999999997</v>
      </c>
      <c r="E169" s="28">
        <f t="shared" si="46"/>
        <v>100</v>
      </c>
      <c r="F169" s="32"/>
      <c r="G169" s="23"/>
    </row>
    <row r="170" spans="1:7" ht="18" customHeight="1" thickBot="1">
      <c r="A170" s="38" t="s">
        <v>58</v>
      </c>
      <c r="B170" s="7" t="s">
        <v>28</v>
      </c>
      <c r="C170" s="26">
        <v>33239.269999999997</v>
      </c>
      <c r="D170" s="8">
        <v>33239.269999999997</v>
      </c>
      <c r="E170" s="28">
        <f t="shared" si="46"/>
        <v>100</v>
      </c>
      <c r="F170" s="31"/>
    </row>
    <row r="171" spans="1:7" ht="18" customHeight="1" thickBot="1">
      <c r="A171" s="39"/>
      <c r="B171" s="7" t="s">
        <v>22</v>
      </c>
      <c r="C171" s="26"/>
      <c r="D171" s="8"/>
      <c r="E171" s="28"/>
      <c r="F171" s="30"/>
    </row>
    <row r="172" spans="1:7" ht="18" customHeight="1" thickBot="1">
      <c r="A172" s="39"/>
      <c r="B172" s="7" t="s">
        <v>26</v>
      </c>
      <c r="C172" s="26"/>
      <c r="D172" s="8"/>
      <c r="E172" s="28"/>
      <c r="F172" s="31"/>
    </row>
    <row r="173" spans="1:7" ht="18" customHeight="1" thickBot="1">
      <c r="A173" s="39"/>
      <c r="B173" s="7" t="s">
        <v>27</v>
      </c>
      <c r="C173" s="26"/>
      <c r="D173" s="8"/>
      <c r="E173" s="28"/>
      <c r="F173" s="31"/>
    </row>
    <row r="174" spans="1:7" ht="18" customHeight="1" thickBot="1">
      <c r="A174" s="40"/>
      <c r="B174" s="7" t="s">
        <v>25</v>
      </c>
      <c r="C174" s="26">
        <f>SUM(C170:C173)</f>
        <v>33239.269999999997</v>
      </c>
      <c r="D174" s="8">
        <f>SUM(D170:D173)</f>
        <v>33239.269999999997</v>
      </c>
      <c r="E174" s="28">
        <f t="shared" ref="E174" si="48">D174/C174*100</f>
        <v>100</v>
      </c>
      <c r="F174" s="31"/>
    </row>
    <row r="175" spans="1:7" ht="15.75">
      <c r="A175" s="12" t="s">
        <v>81</v>
      </c>
      <c r="C175"/>
      <c r="F175" s="33"/>
      <c r="G175"/>
    </row>
    <row r="176" spans="1:7">
      <c r="A176" t="s">
        <v>84</v>
      </c>
      <c r="C176"/>
      <c r="G176"/>
    </row>
    <row r="177" spans="1:7">
      <c r="A177" s="58" t="s">
        <v>90</v>
      </c>
      <c r="C177"/>
      <c r="G177"/>
    </row>
    <row r="178" spans="1:7">
      <c r="C178"/>
      <c r="G178"/>
    </row>
    <row r="179" spans="1:7">
      <c r="A179" s="12" t="s">
        <v>82</v>
      </c>
      <c r="C179"/>
      <c r="G179"/>
    </row>
    <row r="180" spans="1:7" ht="46.5" customHeight="1">
      <c r="A180" s="34" t="s">
        <v>85</v>
      </c>
      <c r="B180" s="34"/>
      <c r="C180" s="34"/>
      <c r="D180" s="34"/>
      <c r="E180" s="34"/>
      <c r="F180" s="34"/>
      <c r="G180" s="34"/>
    </row>
    <row r="181" spans="1:7" ht="46.5" customHeight="1">
      <c r="A181" s="34" t="s">
        <v>86</v>
      </c>
      <c r="B181" s="34"/>
      <c r="C181" s="34"/>
      <c r="D181" s="34"/>
      <c r="E181" s="34"/>
      <c r="F181" s="34"/>
      <c r="G181" s="34"/>
    </row>
    <row r="182" spans="1:7" ht="46.5" customHeight="1">
      <c r="A182" s="34" t="s">
        <v>87</v>
      </c>
      <c r="B182" s="34"/>
      <c r="C182" s="34"/>
      <c r="D182" s="34"/>
      <c r="E182" s="34"/>
      <c r="F182" s="34"/>
      <c r="G182" s="34"/>
    </row>
    <row r="183" spans="1:7" ht="47.25" customHeight="1">
      <c r="A183" s="34" t="s">
        <v>88</v>
      </c>
      <c r="B183" s="34"/>
      <c r="C183" s="34"/>
      <c r="D183" s="34"/>
      <c r="E183" s="34"/>
      <c r="F183" s="34"/>
      <c r="G183" s="34"/>
    </row>
    <row r="184" spans="1:7" ht="44.25" customHeight="1">
      <c r="A184" s="34" t="s">
        <v>89</v>
      </c>
      <c r="B184" s="34"/>
      <c r="C184" s="34"/>
      <c r="D184" s="34"/>
      <c r="E184" s="34"/>
      <c r="F184" s="34"/>
      <c r="G184" s="34"/>
    </row>
    <row r="185" spans="1:7" ht="19.5" customHeight="1">
      <c r="A185" s="12" t="s">
        <v>83</v>
      </c>
      <c r="C185"/>
      <c r="G185"/>
    </row>
  </sheetData>
  <mergeCells count="53">
    <mergeCell ref="A170:A174"/>
    <mergeCell ref="A145:A149"/>
    <mergeCell ref="A150:A154"/>
    <mergeCell ref="A155:A159"/>
    <mergeCell ref="A160:A164"/>
    <mergeCell ref="A165:A169"/>
    <mergeCell ref="A40:A44"/>
    <mergeCell ref="F40:F41"/>
    <mergeCell ref="A55:A59"/>
    <mergeCell ref="A90:A94"/>
    <mergeCell ref="A95:A99"/>
    <mergeCell ref="E9:G9"/>
    <mergeCell ref="E10:E11"/>
    <mergeCell ref="F10:F11"/>
    <mergeCell ref="A100:A104"/>
    <mergeCell ref="A1:G1"/>
    <mergeCell ref="A2:G2"/>
    <mergeCell ref="A3:G3"/>
    <mergeCell ref="A7:G7"/>
    <mergeCell ref="A45:A49"/>
    <mergeCell ref="A50:A54"/>
    <mergeCell ref="F35:F36"/>
    <mergeCell ref="A22:A23"/>
    <mergeCell ref="B22:E22"/>
    <mergeCell ref="F22:F23"/>
    <mergeCell ref="A25:A29"/>
    <mergeCell ref="A30:A34"/>
    <mergeCell ref="A85:A89"/>
    <mergeCell ref="A60:A64"/>
    <mergeCell ref="A65:A69"/>
    <mergeCell ref="A135:A139"/>
    <mergeCell ref="A105:A109"/>
    <mergeCell ref="A110:A114"/>
    <mergeCell ref="A115:A119"/>
    <mergeCell ref="A120:A124"/>
    <mergeCell ref="A125:A129"/>
    <mergeCell ref="A130:A134"/>
    <mergeCell ref="A182:G182"/>
    <mergeCell ref="A183:G183"/>
    <mergeCell ref="A184:G184"/>
    <mergeCell ref="B5:F5"/>
    <mergeCell ref="F130:F139"/>
    <mergeCell ref="A180:G180"/>
    <mergeCell ref="A181:G181"/>
    <mergeCell ref="A140:A144"/>
    <mergeCell ref="A9:A11"/>
    <mergeCell ref="B9:B11"/>
    <mergeCell ref="C9:C11"/>
    <mergeCell ref="D9:D11"/>
    <mergeCell ref="A35:A39"/>
    <mergeCell ref="A70:A74"/>
    <mergeCell ref="A75:A79"/>
    <mergeCell ref="A80:A84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pervy</dc:creator>
  <cp:lastModifiedBy>zamgl</cp:lastModifiedBy>
  <cp:lastPrinted>2023-02-14T11:17:03Z</cp:lastPrinted>
  <dcterms:created xsi:type="dcterms:W3CDTF">2021-02-09T05:14:10Z</dcterms:created>
  <dcterms:modified xsi:type="dcterms:W3CDTF">2023-02-15T04:36:34Z</dcterms:modified>
</cp:coreProperties>
</file>