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ДЧБ!$N$15</definedName>
    <definedName name="LAST_CELL" localSheetId="0">ДЧБ!$P$384</definedName>
    <definedName name="SIGN" localSheetId="0">ДЧБ!$A$15:$N$16</definedName>
    <definedName name="_xlnm.Print_Titles" localSheetId="0">ДЧБ!$5:$6</definedName>
  </definedNames>
  <calcPr calcId="124519"/>
</workbook>
</file>

<file path=xl/calcChain.xml><?xml version="1.0" encoding="utf-8"?>
<calcChain xmlns="http://schemas.openxmlformats.org/spreadsheetml/2006/main">
  <c r="N112" i="1"/>
  <c r="N113"/>
  <c r="N114"/>
  <c r="N115"/>
  <c r="N116"/>
  <c r="N117"/>
  <c r="N118"/>
  <c r="M112"/>
  <c r="M113"/>
  <c r="M114"/>
  <c r="M115"/>
  <c r="M116"/>
  <c r="M117"/>
  <c r="M118"/>
  <c r="L112"/>
  <c r="L113"/>
  <c r="L114"/>
  <c r="L115"/>
  <c r="L116"/>
  <c r="L117"/>
  <c r="L118"/>
  <c r="K112"/>
  <c r="K113"/>
  <c r="K114"/>
  <c r="K115"/>
  <c r="K116"/>
  <c r="K117"/>
  <c r="K118"/>
  <c r="J112"/>
  <c r="J113"/>
  <c r="J114"/>
  <c r="J115"/>
  <c r="J116"/>
  <c r="J117"/>
  <c r="J118"/>
  <c r="I112"/>
  <c r="I113"/>
  <c r="I114"/>
  <c r="I115"/>
  <c r="I116"/>
  <c r="I117"/>
  <c r="I118"/>
  <c r="H112"/>
  <c r="H113"/>
  <c r="H114"/>
  <c r="H115"/>
  <c r="H116"/>
  <c r="H117"/>
  <c r="H118"/>
  <c r="G112"/>
  <c r="G113"/>
  <c r="G114"/>
  <c r="G115"/>
  <c r="G116"/>
  <c r="G117"/>
  <c r="G118"/>
  <c r="D118"/>
  <c r="E118"/>
  <c r="F118"/>
  <c r="C118"/>
  <c r="N9"/>
  <c r="M9"/>
  <c r="L9"/>
  <c r="K9"/>
  <c r="J9"/>
  <c r="I9"/>
  <c r="H9"/>
  <c r="G9"/>
  <c r="D9"/>
  <c r="E9"/>
  <c r="F9"/>
  <c r="C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9"/>
  <c r="N80"/>
  <c r="N81"/>
  <c r="N82"/>
  <c r="N83"/>
  <c r="N84"/>
  <c r="N86"/>
  <c r="N87"/>
  <c r="N88"/>
  <c r="N89"/>
  <c r="N90"/>
  <c r="N91"/>
  <c r="N92"/>
  <c r="N93"/>
  <c r="N94"/>
  <c r="N95"/>
  <c r="N96"/>
  <c r="N97"/>
  <c r="N99"/>
  <c r="N100"/>
  <c r="N101"/>
  <c r="N102"/>
  <c r="N103"/>
  <c r="N104"/>
  <c r="N105"/>
  <c r="N106"/>
  <c r="N107"/>
  <c r="N108"/>
  <c r="N109"/>
  <c r="N110"/>
  <c r="N111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7"/>
  <c r="N158"/>
  <c r="N159"/>
  <c r="N160"/>
  <c r="N162"/>
  <c r="N163"/>
  <c r="N164"/>
  <c r="N165"/>
  <c r="N166"/>
  <c r="N167"/>
  <c r="N169"/>
  <c r="N170"/>
  <c r="N171"/>
  <c r="N172"/>
  <c r="N174"/>
  <c r="N175"/>
  <c r="N176"/>
  <c r="N177"/>
  <c r="N178"/>
  <c r="N179"/>
  <c r="N180"/>
  <c r="N181"/>
  <c r="N182"/>
  <c r="N183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9"/>
  <c r="M80"/>
  <c r="M81"/>
  <c r="M82"/>
  <c r="M83"/>
  <c r="M84"/>
  <c r="M86"/>
  <c r="M87"/>
  <c r="M88"/>
  <c r="M89"/>
  <c r="M90"/>
  <c r="M91"/>
  <c r="M92"/>
  <c r="M93"/>
  <c r="M94"/>
  <c r="M95"/>
  <c r="M96"/>
  <c r="M97"/>
  <c r="M99"/>
  <c r="M100"/>
  <c r="M101"/>
  <c r="M102"/>
  <c r="M103"/>
  <c r="M104"/>
  <c r="M105"/>
  <c r="M106"/>
  <c r="M107"/>
  <c r="M108"/>
  <c r="M109"/>
  <c r="M110"/>
  <c r="M111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1"/>
  <c r="M142"/>
  <c r="M143"/>
  <c r="M144"/>
  <c r="M145"/>
  <c r="M146"/>
  <c r="M147"/>
  <c r="M148"/>
  <c r="M149"/>
  <c r="M150"/>
  <c r="M151"/>
  <c r="M152"/>
  <c r="M153"/>
  <c r="M154"/>
  <c r="M155"/>
  <c r="M157"/>
  <c r="M158"/>
  <c r="M159"/>
  <c r="M160"/>
  <c r="M162"/>
  <c r="M163"/>
  <c r="M164"/>
  <c r="M165"/>
  <c r="M166"/>
  <c r="M167"/>
  <c r="M169"/>
  <c r="M170"/>
  <c r="M171"/>
  <c r="M172"/>
  <c r="M174"/>
  <c r="M175"/>
  <c r="M176"/>
  <c r="M177"/>
  <c r="M178"/>
  <c r="M179"/>
  <c r="M180"/>
  <c r="M181"/>
  <c r="M182"/>
  <c r="M183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1"/>
  <c r="M372"/>
  <c r="M373"/>
  <c r="M374"/>
  <c r="M375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9"/>
  <c r="L80"/>
  <c r="L81"/>
  <c r="L82"/>
  <c r="L83"/>
  <c r="L84"/>
  <c r="L86"/>
  <c r="L87"/>
  <c r="L88"/>
  <c r="L89"/>
  <c r="L90"/>
  <c r="L91"/>
  <c r="L92"/>
  <c r="L93"/>
  <c r="L94"/>
  <c r="L95"/>
  <c r="L96"/>
  <c r="L97"/>
  <c r="L99"/>
  <c r="L100"/>
  <c r="L101"/>
  <c r="L102"/>
  <c r="L103"/>
  <c r="L104"/>
  <c r="L105"/>
  <c r="L106"/>
  <c r="L107"/>
  <c r="L108"/>
  <c r="L109"/>
  <c r="L110"/>
  <c r="L111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7"/>
  <c r="L158"/>
  <c r="L159"/>
  <c r="L160"/>
  <c r="L162"/>
  <c r="L163"/>
  <c r="L164"/>
  <c r="L165"/>
  <c r="L166"/>
  <c r="L167"/>
  <c r="L169"/>
  <c r="L170"/>
  <c r="L171"/>
  <c r="L172"/>
  <c r="L174"/>
  <c r="L175"/>
  <c r="L176"/>
  <c r="L177"/>
  <c r="L178"/>
  <c r="L179"/>
  <c r="L180"/>
  <c r="L181"/>
  <c r="L182"/>
  <c r="L183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9"/>
  <c r="K80"/>
  <c r="K81"/>
  <c r="K82"/>
  <c r="K83"/>
  <c r="K84"/>
  <c r="K86"/>
  <c r="K87"/>
  <c r="K88"/>
  <c r="K89"/>
  <c r="K90"/>
  <c r="K91"/>
  <c r="K92"/>
  <c r="K93"/>
  <c r="K94"/>
  <c r="K95"/>
  <c r="K96"/>
  <c r="K97"/>
  <c r="K99"/>
  <c r="K100"/>
  <c r="K101"/>
  <c r="K102"/>
  <c r="K103"/>
  <c r="K104"/>
  <c r="K105"/>
  <c r="K106"/>
  <c r="K107"/>
  <c r="K108"/>
  <c r="K109"/>
  <c r="K110"/>
  <c r="K111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7"/>
  <c r="K158"/>
  <c r="K159"/>
  <c r="K160"/>
  <c r="K162"/>
  <c r="K163"/>
  <c r="K164"/>
  <c r="K166"/>
  <c r="K167"/>
  <c r="K169"/>
  <c r="K170"/>
  <c r="K171"/>
  <c r="K172"/>
  <c r="K174"/>
  <c r="K175"/>
  <c r="K176"/>
  <c r="K177"/>
  <c r="K178"/>
  <c r="K179"/>
  <c r="K180"/>
  <c r="K181"/>
  <c r="K182"/>
  <c r="K183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1"/>
  <c r="K262"/>
  <c r="K264"/>
  <c r="K265"/>
  <c r="K266"/>
  <c r="K267"/>
  <c r="K268"/>
  <c r="K269"/>
  <c r="K271"/>
  <c r="K272"/>
  <c r="K273"/>
  <c r="K274"/>
  <c r="K275"/>
  <c r="K276"/>
  <c r="K277"/>
  <c r="K278"/>
  <c r="K279"/>
  <c r="K280"/>
  <c r="K281"/>
  <c r="K282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7"/>
  <c r="K368"/>
  <c r="K369"/>
  <c r="K371"/>
  <c r="K372"/>
  <c r="K373"/>
  <c r="K374"/>
  <c r="K375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9"/>
  <c r="J80"/>
  <c r="J81"/>
  <c r="J82"/>
  <c r="J83"/>
  <c r="J84"/>
  <c r="J86"/>
  <c r="J87"/>
  <c r="J88"/>
  <c r="J89"/>
  <c r="J90"/>
  <c r="J91"/>
  <c r="J92"/>
  <c r="J93"/>
  <c r="J94"/>
  <c r="J95"/>
  <c r="J96"/>
  <c r="J97"/>
  <c r="J99"/>
  <c r="J100"/>
  <c r="J101"/>
  <c r="J102"/>
  <c r="J103"/>
  <c r="J104"/>
  <c r="J105"/>
  <c r="J106"/>
  <c r="J107"/>
  <c r="J108"/>
  <c r="J109"/>
  <c r="J110"/>
  <c r="J111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7"/>
  <c r="J158"/>
  <c r="J159"/>
  <c r="J160"/>
  <c r="J162"/>
  <c r="J163"/>
  <c r="J164"/>
  <c r="J165"/>
  <c r="J166"/>
  <c r="J167"/>
  <c r="J169"/>
  <c r="J170"/>
  <c r="J171"/>
  <c r="J172"/>
  <c r="J174"/>
  <c r="J175"/>
  <c r="J176"/>
  <c r="J177"/>
  <c r="J178"/>
  <c r="J179"/>
  <c r="J180"/>
  <c r="J181"/>
  <c r="J182"/>
  <c r="J183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9"/>
  <c r="I80"/>
  <c r="I81"/>
  <c r="I82"/>
  <c r="I83"/>
  <c r="I84"/>
  <c r="I86"/>
  <c r="I87"/>
  <c r="I88"/>
  <c r="I89"/>
  <c r="I90"/>
  <c r="I91"/>
  <c r="I92"/>
  <c r="I93"/>
  <c r="I94"/>
  <c r="I95"/>
  <c r="I96"/>
  <c r="I97"/>
  <c r="I99"/>
  <c r="I100"/>
  <c r="I101"/>
  <c r="I102"/>
  <c r="I103"/>
  <c r="I104"/>
  <c r="I105"/>
  <c r="I106"/>
  <c r="I107"/>
  <c r="I108"/>
  <c r="I109"/>
  <c r="I110"/>
  <c r="I111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7"/>
  <c r="I158"/>
  <c r="I159"/>
  <c r="I160"/>
  <c r="I162"/>
  <c r="I163"/>
  <c r="I164"/>
  <c r="I165"/>
  <c r="I166"/>
  <c r="I167"/>
  <c r="I169"/>
  <c r="I170"/>
  <c r="I171"/>
  <c r="I172"/>
  <c r="I174"/>
  <c r="I175"/>
  <c r="I176"/>
  <c r="I177"/>
  <c r="I178"/>
  <c r="I179"/>
  <c r="I180"/>
  <c r="I181"/>
  <c r="I182"/>
  <c r="I183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D10"/>
  <c r="E10"/>
  <c r="F10"/>
  <c r="M10" s="1"/>
  <c r="C10"/>
  <c r="D57"/>
  <c r="E57"/>
  <c r="F57"/>
  <c r="N57" s="1"/>
  <c r="C57"/>
  <c r="D85"/>
  <c r="E85"/>
  <c r="F85"/>
  <c r="K85" s="1"/>
  <c r="C85"/>
  <c r="C78" s="1"/>
  <c r="D98"/>
  <c r="E98"/>
  <c r="F98"/>
  <c r="C98"/>
  <c r="D120"/>
  <c r="D119" s="1"/>
  <c r="E120"/>
  <c r="E119" s="1"/>
  <c r="F120"/>
  <c r="K120" s="1"/>
  <c r="C120"/>
  <c r="C119" s="1"/>
  <c r="D161"/>
  <c r="D156" s="1"/>
  <c r="E161"/>
  <c r="E156" s="1"/>
  <c r="F161"/>
  <c r="N161" s="1"/>
  <c r="C161"/>
  <c r="C156" s="1"/>
  <c r="D173"/>
  <c r="D168" s="1"/>
  <c r="E173"/>
  <c r="E168" s="1"/>
  <c r="F173"/>
  <c r="N173" s="1"/>
  <c r="C173"/>
  <c r="C168" s="1"/>
  <c r="D184"/>
  <c r="E184"/>
  <c r="F184"/>
  <c r="J184" s="1"/>
  <c r="C184"/>
  <c r="D283"/>
  <c r="E283"/>
  <c r="F283"/>
  <c r="M283" s="1"/>
  <c r="C283"/>
  <c r="D304"/>
  <c r="D303" s="1"/>
  <c r="E304"/>
  <c r="E303" s="1"/>
  <c r="F304"/>
  <c r="N304" s="1"/>
  <c r="C304"/>
  <c r="C303" s="1"/>
  <c r="F156" l="1"/>
  <c r="F119"/>
  <c r="I173"/>
  <c r="I161"/>
  <c r="I57"/>
  <c r="J304"/>
  <c r="C8"/>
  <c r="C7" s="1"/>
  <c r="I283"/>
  <c r="I10"/>
  <c r="J173"/>
  <c r="J161"/>
  <c r="J57"/>
  <c r="K10"/>
  <c r="K161"/>
  <c r="K57"/>
  <c r="L283"/>
  <c r="M304"/>
  <c r="M184"/>
  <c r="N10"/>
  <c r="F303"/>
  <c r="F168"/>
  <c r="N283"/>
  <c r="D78"/>
  <c r="D8" s="1"/>
  <c r="D7" s="1"/>
  <c r="I304"/>
  <c r="J10"/>
  <c r="L304"/>
  <c r="L184"/>
  <c r="L120"/>
  <c r="M173"/>
  <c r="M161"/>
  <c r="M120"/>
  <c r="E78"/>
  <c r="E8" s="1"/>
  <c r="E7" s="1"/>
  <c r="I184"/>
  <c r="I120"/>
  <c r="J283"/>
  <c r="K304"/>
  <c r="K283"/>
  <c r="K184"/>
  <c r="L173"/>
  <c r="L161"/>
  <c r="L57"/>
  <c r="M57"/>
  <c r="N184"/>
  <c r="N120"/>
  <c r="J120"/>
  <c r="K173"/>
  <c r="L10"/>
  <c r="N98"/>
  <c r="M98"/>
  <c r="J98"/>
  <c r="K98"/>
  <c r="I98"/>
  <c r="L85"/>
  <c r="N85"/>
  <c r="M85"/>
  <c r="J85"/>
  <c r="I85"/>
  <c r="F78"/>
  <c r="L98"/>
  <c r="M303" l="1"/>
  <c r="J303"/>
  <c r="K303"/>
  <c r="N303"/>
  <c r="L303"/>
  <c r="I303"/>
  <c r="J168"/>
  <c r="N168"/>
  <c r="K168"/>
  <c r="I168"/>
  <c r="L168"/>
  <c r="M168"/>
  <c r="K156"/>
  <c r="J156"/>
  <c r="N156"/>
  <c r="I156"/>
  <c r="L156"/>
  <c r="M156"/>
  <c r="K119"/>
  <c r="J119"/>
  <c r="I119"/>
  <c r="N119"/>
  <c r="M119"/>
  <c r="L119"/>
  <c r="N78"/>
  <c r="M78"/>
  <c r="J78"/>
  <c r="K78"/>
  <c r="I78"/>
  <c r="L78"/>
  <c r="F8"/>
  <c r="H78" s="1"/>
  <c r="L8" l="1"/>
  <c r="H13"/>
  <c r="H17"/>
  <c r="H21"/>
  <c r="H25"/>
  <c r="H29"/>
  <c r="H33"/>
  <c r="H37"/>
  <c r="H41"/>
  <c r="H45"/>
  <c r="H49"/>
  <c r="H53"/>
  <c r="H57"/>
  <c r="H61"/>
  <c r="H65"/>
  <c r="H69"/>
  <c r="H73"/>
  <c r="H77"/>
  <c r="H81"/>
  <c r="H89"/>
  <c r="H93"/>
  <c r="H97"/>
  <c r="H101"/>
  <c r="H105"/>
  <c r="H109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0"/>
  <c r="H274"/>
  <c r="H278"/>
  <c r="H282"/>
  <c r="H286"/>
  <c r="H11"/>
  <c r="H19"/>
  <c r="H27"/>
  <c r="H35"/>
  <c r="H43"/>
  <c r="H51"/>
  <c r="H59"/>
  <c r="H67"/>
  <c r="H75"/>
  <c r="H79"/>
  <c r="H87"/>
  <c r="H95"/>
  <c r="H103"/>
  <c r="H111"/>
  <c r="H120"/>
  <c r="H128"/>
  <c r="H136"/>
  <c r="H144"/>
  <c r="H152"/>
  <c r="H160"/>
  <c r="H168"/>
  <c r="H176"/>
  <c r="H184"/>
  <c r="H196"/>
  <c r="H204"/>
  <c r="H208"/>
  <c r="H216"/>
  <c r="H224"/>
  <c r="H232"/>
  <c r="H240"/>
  <c r="H248"/>
  <c r="H256"/>
  <c r="H264"/>
  <c r="H272"/>
  <c r="H280"/>
  <c r="H8"/>
  <c r="N8"/>
  <c r="M8"/>
  <c r="J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21"/>
  <c r="H125"/>
  <c r="H129"/>
  <c r="H133"/>
  <c r="H137"/>
  <c r="H141"/>
  <c r="H145"/>
  <c r="H149"/>
  <c r="H153"/>
  <c r="H157"/>
  <c r="H161"/>
  <c r="H165"/>
  <c r="H169"/>
  <c r="H173"/>
  <c r="H177"/>
  <c r="H181"/>
  <c r="H185"/>
  <c r="H189"/>
  <c r="H193"/>
  <c r="H197"/>
  <c r="H201"/>
  <c r="H205"/>
  <c r="H209"/>
  <c r="H213"/>
  <c r="H217"/>
  <c r="H221"/>
  <c r="H225"/>
  <c r="H229"/>
  <c r="H233"/>
  <c r="H237"/>
  <c r="H241"/>
  <c r="H245"/>
  <c r="H249"/>
  <c r="H253"/>
  <c r="H257"/>
  <c r="H261"/>
  <c r="H265"/>
  <c r="H269"/>
  <c r="H273"/>
  <c r="H277"/>
  <c r="H281"/>
  <c r="H285"/>
  <c r="I8"/>
  <c r="H15"/>
  <c r="H23"/>
  <c r="H31"/>
  <c r="H39"/>
  <c r="H47"/>
  <c r="H55"/>
  <c r="H63"/>
  <c r="H71"/>
  <c r="H83"/>
  <c r="H91"/>
  <c r="H99"/>
  <c r="H107"/>
  <c r="H124"/>
  <c r="H132"/>
  <c r="H140"/>
  <c r="H148"/>
  <c r="H156"/>
  <c r="H164"/>
  <c r="H172"/>
  <c r="H180"/>
  <c r="H188"/>
  <c r="H192"/>
  <c r="H200"/>
  <c r="H212"/>
  <c r="H220"/>
  <c r="H228"/>
  <c r="H236"/>
  <c r="H244"/>
  <c r="H252"/>
  <c r="H260"/>
  <c r="H268"/>
  <c r="H276"/>
  <c r="H284"/>
  <c r="K8"/>
  <c r="H22"/>
  <c r="H38"/>
  <c r="H54"/>
  <c r="H70"/>
  <c r="H86"/>
  <c r="H102"/>
  <c r="H119"/>
  <c r="H135"/>
  <c r="H151"/>
  <c r="H167"/>
  <c r="H183"/>
  <c r="H199"/>
  <c r="H215"/>
  <c r="H231"/>
  <c r="H247"/>
  <c r="H263"/>
  <c r="H279"/>
  <c r="H30"/>
  <c r="H110"/>
  <c r="H143"/>
  <c r="H175"/>
  <c r="H207"/>
  <c r="H239"/>
  <c r="H271"/>
  <c r="H26"/>
  <c r="H90"/>
  <c r="H123"/>
  <c r="H155"/>
  <c r="H187"/>
  <c r="H219"/>
  <c r="H251"/>
  <c r="H283"/>
  <c r="H18"/>
  <c r="H34"/>
  <c r="H50"/>
  <c r="H66"/>
  <c r="H82"/>
  <c r="H131"/>
  <c r="H147"/>
  <c r="H163"/>
  <c r="H179"/>
  <c r="H195"/>
  <c r="H211"/>
  <c r="H227"/>
  <c r="H243"/>
  <c r="H259"/>
  <c r="H275"/>
  <c r="F7"/>
  <c r="G8" s="1"/>
  <c r="H14"/>
  <c r="H46"/>
  <c r="H62"/>
  <c r="H94"/>
  <c r="H127"/>
  <c r="H159"/>
  <c r="H191"/>
  <c r="H223"/>
  <c r="H255"/>
  <c r="H287"/>
  <c r="H10"/>
  <c r="H42"/>
  <c r="H58"/>
  <c r="H74"/>
  <c r="H106"/>
  <c r="H139"/>
  <c r="H171"/>
  <c r="H203"/>
  <c r="H235"/>
  <c r="H267"/>
  <c r="H98"/>
  <c r="H85"/>
  <c r="I7" l="1"/>
  <c r="G10"/>
  <c r="G14"/>
  <c r="G18"/>
  <c r="G22"/>
  <c r="G26"/>
  <c r="G30"/>
  <c r="G34"/>
  <c r="G38"/>
  <c r="G42"/>
  <c r="G46"/>
  <c r="G50"/>
  <c r="G54"/>
  <c r="G58"/>
  <c r="G62"/>
  <c r="G66"/>
  <c r="G70"/>
  <c r="G74"/>
  <c r="G82"/>
  <c r="G86"/>
  <c r="G90"/>
  <c r="G94"/>
  <c r="G102"/>
  <c r="G106"/>
  <c r="G110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355"/>
  <c r="G359"/>
  <c r="G363"/>
  <c r="G367"/>
  <c r="G371"/>
  <c r="G375"/>
  <c r="G16"/>
  <c r="G24"/>
  <c r="G32"/>
  <c r="G44"/>
  <c r="G52"/>
  <c r="G60"/>
  <c r="G68"/>
  <c r="G76"/>
  <c r="G84"/>
  <c r="G92"/>
  <c r="G100"/>
  <c r="G104"/>
  <c r="G121"/>
  <c r="G129"/>
  <c r="G137"/>
  <c r="G145"/>
  <c r="G153"/>
  <c r="G161"/>
  <c r="G169"/>
  <c r="G177"/>
  <c r="G185"/>
  <c r="G193"/>
  <c r="G205"/>
  <c r="G213"/>
  <c r="G221"/>
  <c r="G229"/>
  <c r="G237"/>
  <c r="G245"/>
  <c r="G257"/>
  <c r="G265"/>
  <c r="G273"/>
  <c r="G281"/>
  <c r="G289"/>
  <c r="G297"/>
  <c r="G305"/>
  <c r="G313"/>
  <c r="G321"/>
  <c r="G329"/>
  <c r="G337"/>
  <c r="G345"/>
  <c r="M7"/>
  <c r="L7"/>
  <c r="J7"/>
  <c r="G13"/>
  <c r="G17"/>
  <c r="G21"/>
  <c r="G25"/>
  <c r="G29"/>
  <c r="G33"/>
  <c r="G37"/>
  <c r="G41"/>
  <c r="G45"/>
  <c r="G49"/>
  <c r="G53"/>
  <c r="G57"/>
  <c r="G61"/>
  <c r="G65"/>
  <c r="G69"/>
  <c r="G73"/>
  <c r="G77"/>
  <c r="G81"/>
  <c r="G89"/>
  <c r="G93"/>
  <c r="G97"/>
  <c r="G101"/>
  <c r="G105"/>
  <c r="G109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G270"/>
  <c r="G274"/>
  <c r="G278"/>
  <c r="G282"/>
  <c r="G286"/>
  <c r="G290"/>
  <c r="G294"/>
  <c r="G298"/>
  <c r="G302"/>
  <c r="G306"/>
  <c r="G310"/>
  <c r="G314"/>
  <c r="G318"/>
  <c r="G322"/>
  <c r="G326"/>
  <c r="G330"/>
  <c r="G334"/>
  <c r="G338"/>
  <c r="G342"/>
  <c r="G346"/>
  <c r="G350"/>
  <c r="G354"/>
  <c r="G358"/>
  <c r="G362"/>
  <c r="G366"/>
  <c r="G370"/>
  <c r="G374"/>
  <c r="N7"/>
  <c r="K7"/>
  <c r="G12"/>
  <c r="G20"/>
  <c r="G28"/>
  <c r="G36"/>
  <c r="G40"/>
  <c r="G48"/>
  <c r="G56"/>
  <c r="G64"/>
  <c r="G72"/>
  <c r="G80"/>
  <c r="G88"/>
  <c r="G96"/>
  <c r="G108"/>
  <c r="G125"/>
  <c r="G133"/>
  <c r="G141"/>
  <c r="G149"/>
  <c r="G157"/>
  <c r="G165"/>
  <c r="G173"/>
  <c r="G181"/>
  <c r="G189"/>
  <c r="G197"/>
  <c r="G201"/>
  <c r="G209"/>
  <c r="G217"/>
  <c r="G225"/>
  <c r="G233"/>
  <c r="G241"/>
  <c r="G249"/>
  <c r="G253"/>
  <c r="G261"/>
  <c r="G269"/>
  <c r="G277"/>
  <c r="G285"/>
  <c r="G293"/>
  <c r="G301"/>
  <c r="G309"/>
  <c r="G317"/>
  <c r="G325"/>
  <c r="G333"/>
  <c r="G341"/>
  <c r="G15"/>
  <c r="G31"/>
  <c r="G47"/>
  <c r="G63"/>
  <c r="G79"/>
  <c r="G95"/>
  <c r="G111"/>
  <c r="G128"/>
  <c r="G144"/>
  <c r="G160"/>
  <c r="G176"/>
  <c r="G192"/>
  <c r="G208"/>
  <c r="G224"/>
  <c r="G240"/>
  <c r="G256"/>
  <c r="G272"/>
  <c r="G288"/>
  <c r="G304"/>
  <c r="G320"/>
  <c r="G336"/>
  <c r="G349"/>
  <c r="G357"/>
  <c r="G365"/>
  <c r="G373"/>
  <c r="G23"/>
  <c r="G55"/>
  <c r="G87"/>
  <c r="G120"/>
  <c r="G152"/>
  <c r="G184"/>
  <c r="G200"/>
  <c r="G232"/>
  <c r="G264"/>
  <c r="G296"/>
  <c r="G328"/>
  <c r="G353"/>
  <c r="G369"/>
  <c r="G7"/>
  <c r="G35"/>
  <c r="G67"/>
  <c r="G148"/>
  <c r="G180"/>
  <c r="G212"/>
  <c r="G244"/>
  <c r="G276"/>
  <c r="G308"/>
  <c r="G340"/>
  <c r="G360"/>
  <c r="G376"/>
  <c r="G11"/>
  <c r="G27"/>
  <c r="G43"/>
  <c r="G59"/>
  <c r="G75"/>
  <c r="G91"/>
  <c r="G107"/>
  <c r="G124"/>
  <c r="G140"/>
  <c r="G156"/>
  <c r="G172"/>
  <c r="G188"/>
  <c r="G204"/>
  <c r="G220"/>
  <c r="G236"/>
  <c r="G252"/>
  <c r="G268"/>
  <c r="G284"/>
  <c r="G300"/>
  <c r="G316"/>
  <c r="G332"/>
  <c r="G348"/>
  <c r="G356"/>
  <c r="G364"/>
  <c r="G372"/>
  <c r="G39"/>
  <c r="G71"/>
  <c r="G103"/>
  <c r="G136"/>
  <c r="G168"/>
  <c r="G216"/>
  <c r="G248"/>
  <c r="G280"/>
  <c r="G312"/>
  <c r="G344"/>
  <c r="G361"/>
  <c r="G19"/>
  <c r="G51"/>
  <c r="G83"/>
  <c r="G99"/>
  <c r="G132"/>
  <c r="G164"/>
  <c r="G196"/>
  <c r="G228"/>
  <c r="G260"/>
  <c r="G292"/>
  <c r="G324"/>
  <c r="G352"/>
  <c r="G368"/>
  <c r="G98"/>
  <c r="G85"/>
  <c r="G78"/>
</calcChain>
</file>

<file path=xl/sharedStrings.xml><?xml version="1.0" encoding="utf-8"?>
<sst xmlns="http://schemas.openxmlformats.org/spreadsheetml/2006/main" count="773" uniqueCount="516">
  <si>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</si>
  <si>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</si>
  <si>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</si>
  <si>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</si>
  <si>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</si>
  <si>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</si>
  <si>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</si>
  <si>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</si>
  <si>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</si>
  <si>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</si>
  <si>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</si>
  <si>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</si>
  <si>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</si>
  <si>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</si>
  <si>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</si>
  <si>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</si>
  <si>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</si>
  <si>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</si>
  <si>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</si>
  <si>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</si>
  <si>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</si>
  <si>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</si>
  <si>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</si>
  <si>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</si>
  <si>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</si>
  <si>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</si>
  <si>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</si>
  <si>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</si>
  <si>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</si>
  <si>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</si>
  <si>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</si>
  <si>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</si>
  <si>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</si>
  <si>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</si>
  <si>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</si>
  <si>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</si>
  <si>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</si>
  <si>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</si>
  <si>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</si>
  <si>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</si>
  <si>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</si>
  <si>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</si>
  <si>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1 01 02 080 01 2100 110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</si>
  <si>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</si>
  <si>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</si>
  <si>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</si>
  <si>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</si>
  <si>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</si>
  <si>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</si>
  <si>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</si>
  <si>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</si>
  <si>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</si>
  <si>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</si>
  <si>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</si>
  <si>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</si>
  <si>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</si>
  <si>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</si>
  <si>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</si>
  <si>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</si>
  <si>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</si>
  <si>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</si>
  <si>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</si>
  <si>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</si>
  <si>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</si>
  <si>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</si>
  <si>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</si>
  <si>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</si>
  <si>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</si>
  <si>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</si>
  <si>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</si>
  <si>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</si>
  <si>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</si>
  <si>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</si>
  <si>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</si>
  <si>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</si>
  <si>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</si>
  <si>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</si>
  <si>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</si>
  <si>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</si>
  <si>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</si>
  <si>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</si>
  <si>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</si>
  <si>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</si>
  <si>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</si>
  <si>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</si>
  <si>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</si>
  <si>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1 05 04 060 02 1000 110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</si>
  <si>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</si>
  <si>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1 05 04 060 02 2100 110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</si>
  <si>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</si>
  <si>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</si>
  <si>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</si>
  <si>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</si>
  <si>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</si>
  <si>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</si>
  <si>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</si>
  <si>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1 06 01 020 14 1000 110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</si>
  <si>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</si>
  <si>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1 06 01 020 14 2100 110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</si>
  <si>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</si>
  <si>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</si>
  <si>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</si>
  <si>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</si>
  <si>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</si>
  <si>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</si>
  <si>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</si>
  <si>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</si>
  <si>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</si>
  <si>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</si>
  <si>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</si>
  <si>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</si>
  <si>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</si>
  <si>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</si>
  <si>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</si>
  <si>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1 06 04 012 02 4000 110</t>
  </si>
  <si>
    <t>Транспортный налог с физических лиц (прочие поступления)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</si>
  <si>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</si>
  <si>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</si>
  <si>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</si>
  <si>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</si>
  <si>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</si>
  <si>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</si>
  <si>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</si>
  <si>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</si>
  <si>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1 06 06 032 14 2100 110</t>
  </si>
  <si>
    <t>Земельный налог с организаций, обладающих земельным участком, расположенным в границах муниципальных округов (пени по соответствующему платежу)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</si>
  <si>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</si>
  <si>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</si>
  <si>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</si>
  <si>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</si>
  <si>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1 06 06 042 14 1000 110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</si>
  <si>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</si>
  <si>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1 06 06 042 14 2100 110</t>
  </si>
  <si>
    <t>Земельный налог с физических лиц, обладающих земельным участком, расположенным в границах муниципальных округов (пени по соответствующему платежу)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</si>
  <si>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</si>
  <si>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</si>
  <si>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</si>
  <si>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</si>
  <si>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</si>
  <si>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</si>
  <si>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</si>
  <si>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</si>
  <si>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</si>
  <si>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</si>
  <si>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</si>
  <si>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</si>
  <si>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</si>
  <si>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</si>
  <si>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</si>
  <si>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</si>
  <si>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</si>
  <si>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</si>
  <si>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</si>
  <si>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</si>
  <si>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</si>
  <si>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</si>
  <si>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</si>
  <si>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</si>
  <si>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</si>
  <si>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</si>
  <si>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</si>
  <si>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</si>
  <si>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</si>
  <si>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</si>
  <si>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</si>
  <si>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</si>
  <si>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</si>
  <si>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</si>
  <si>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</si>
  <si>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</si>
  <si>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</si>
  <si>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</si>
  <si>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</si>
  <si>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</si>
  <si>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</si>
  <si>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</si>
  <si>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</si>
  <si>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</si>
  <si>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</si>
  <si>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</si>
  <si>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</si>
  <si>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</si>
  <si>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</si>
  <si>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</si>
  <si>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</si>
  <si>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</si>
  <si>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</si>
  <si>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</si>
  <si>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</si>
  <si>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</si>
  <si>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</si>
  <si>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</si>
  <si>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</si>
  <si>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</si>
  <si>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</si>
  <si>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</si>
  <si>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</si>
  <si>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</si>
  <si>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</si>
  <si>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</si>
  <si>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</si>
  <si>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</si>
  <si>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</si>
  <si>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</si>
  <si>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</si>
  <si>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</si>
  <si>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</si>
  <si>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</si>
  <si>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</si>
  <si>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</si>
  <si>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</si>
  <si>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</si>
  <si>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</si>
  <si>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</si>
  <si>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</si>
  <si>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</si>
  <si>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</si>
  <si>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</si>
  <si>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</si>
  <si>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</si>
  <si>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</si>
  <si>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</si>
  <si>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</si>
  <si>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</si>
  <si>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</si>
  <si>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</si>
  <si>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</si>
  <si>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</si>
  <si>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</si>
  <si>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</si>
  <si>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</si>
  <si>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</si>
  <si>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</si>
  <si>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</si>
  <si>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</si>
  <si>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</si>
  <si>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</si>
  <si>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</si>
  <si>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</si>
  <si>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</si>
  <si>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</si>
  <si>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</si>
  <si>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</si>
  <si>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</si>
  <si>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</si>
  <si>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</si>
  <si>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</si>
  <si>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</si>
  <si>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</si>
  <si>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</si>
  <si>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</si>
  <si>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</si>
  <si>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</si>
  <si>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</si>
  <si>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</si>
  <si>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</si>
  <si>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</si>
  <si>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</si>
  <si>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</si>
  <si>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</si>
  <si>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</si>
  <si>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</si>
  <si>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</si>
  <si>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</si>
  <si>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</si>
  <si>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</si>
  <si>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</si>
  <si>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</si>
  <si>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</si>
  <si>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</si>
  <si>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</si>
  <si>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</si>
  <si>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</si>
  <si>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</si>
  <si>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</si>
  <si>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</si>
  <si>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</si>
  <si>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</si>
  <si>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</si>
  <si>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</si>
  <si>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</si>
  <si>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</si>
  <si>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</si>
  <si>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</si>
  <si>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</si>
  <si>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</si>
  <si>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</si>
  <si>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</si>
  <si>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</si>
  <si>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</si>
  <si>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</si>
  <si>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</si>
  <si>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</si>
  <si>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</si>
  <si>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</si>
  <si>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</si>
  <si>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</si>
  <si>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</si>
  <si>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</si>
  <si>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</si>
  <si>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</si>
  <si>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</si>
  <si>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</si>
  <si>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</si>
  <si>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</si>
  <si>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</si>
  <si>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</si>
  <si>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</si>
  <si>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</si>
  <si>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</si>
  <si>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</si>
  <si>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</si>
  <si>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</si>
  <si>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</si>
  <si>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</si>
  <si>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</si>
  <si>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</si>
  <si>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</si>
  <si>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</si>
  <si>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</si>
  <si>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</si>
  <si>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</si>
  <si>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</si>
  <si>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</si>
  <si>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</si>
  <si>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</si>
  <si>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</si>
  <si>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</si>
  <si>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</si>
  <si>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</si>
  <si>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</si>
  <si>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</si>
  <si>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</si>
  <si>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</si>
  <si>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</si>
  <si>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</si>
  <si>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</si>
  <si>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</si>
  <si>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</si>
  <si>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</si>
  <si>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</si>
  <si>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</si>
  <si>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</si>
  <si>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</si>
  <si>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</si>
  <si>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</si>
  <si>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</si>
  <si>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</si>
  <si>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</si>
  <si>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</si>
  <si>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</si>
  <si>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</si>
  <si>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</si>
  <si>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</si>
  <si>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</si>
  <si>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</si>
  <si>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</si>
  <si>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</si>
  <si>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</si>
  <si>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</si>
  <si>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</si>
  <si>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1 16 10 123 01 0141 140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</si>
  <si>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</si>
  <si>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</si>
  <si>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</si>
  <si>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</si>
  <si>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</si>
  <si>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</si>
  <si>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</si>
  <si>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</si>
  <si>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</si>
  <si>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</si>
  <si>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</si>
  <si>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</si>
  <si>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</si>
  <si>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</si>
  <si>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</si>
  <si>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</si>
  <si>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моста через реку Ключёвка в с. Аспа)</t>
  </si>
  <si>
    <t>1 17 15 020 14 0002 150</t>
  </si>
  <si>
    <t>Инициативные платежи, зачисляемые в бюджеты муниципальных округов (Устройство ограждения православного кладбища в с.Усановка)</t>
  </si>
  <si>
    <t>1 17 15 020 14 0003 150</t>
  </si>
  <si>
    <t>Инициативные платежи, зачисляемые в бюджеты муниципальных округов (Создание площадки для проведения праздника "Сабантуй" в с.Чайка)</t>
  </si>
  <si>
    <t>1 17 15 020 14 0004 150</t>
  </si>
  <si>
    <t>Инициативные платежи, зачисляемые в бюджеты муниципальных округов (Военно - мемориальный комплекс "Память")</t>
  </si>
  <si>
    <t>1 17 15 020 14 0005 150</t>
  </si>
  <si>
    <t>Инициативные платежи, зачисляемые в бюджеты муниципальных округов (Устройство стелы и постамента памятника "Памяти павшим землякам" в с.Верхний Сып и обустройство территории)</t>
  </si>
  <si>
    <t>1 17 15 020 14 0006 150</t>
  </si>
  <si>
    <t>Инициативные платежи, зачисляемые в бюджеты муниципальных округов (Обустройство территории памятника "Памяти павшим землякам" в с.Нижний Сып)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</si>
  <si>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</si>
  <si>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</si>
  <si>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</si>
  <si>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</si>
  <si>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</si>
  <si>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</si>
  <si>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</si>
  <si>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</si>
  <si>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</si>
  <si>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</si>
  <si>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</si>
  <si>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</si>
  <si>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</si>
  <si>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</si>
  <si>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</si>
  <si>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</si>
  <si>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</si>
  <si>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</si>
  <si>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</si>
  <si>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</si>
  <si>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</si>
  <si>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</si>
  <si>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</si>
  <si>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</si>
  <si>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</si>
  <si>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</si>
  <si>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</si>
  <si>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</si>
  <si>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</si>
  <si>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</si>
  <si>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</si>
  <si>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</si>
  <si>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</si>
  <si>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</si>
  <si>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2 02 25 519 14 0000 150</t>
  </si>
  <si>
    <t>Субсидии бюджетам муниципальных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</si>
  <si>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</si>
  <si>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</si>
  <si>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</si>
  <si>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</si>
  <si>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</si>
  <si>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</si>
  <si>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</si>
  <si>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</si>
  <si>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</si>
  <si>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</si>
  <si>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</si>
  <si>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</si>
  <si>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</si>
  <si>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</si>
  <si>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</si>
  <si>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</si>
  <si>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</si>
  <si>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</si>
  <si>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</si>
  <si>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</si>
  <si>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</si>
  <si>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</si>
  <si>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</si>
  <si>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</si>
  <si>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</si>
  <si>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</si>
  <si>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</si>
  <si>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</si>
  <si>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</si>
  <si>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</si>
  <si>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</si>
  <si>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</si>
  <si>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</si>
  <si>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</si>
  <si>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</si>
  <si>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</si>
  <si>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</si>
  <si>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</si>
  <si>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</si>
  <si>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</si>
  <si>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</si>
  <si>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</si>
  <si>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</si>
  <si>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</si>
  <si>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</si>
  <si>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</si>
  <si>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</si>
  <si>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</si>
  <si>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</si>
  <si>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</si>
  <si>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</si>
  <si>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</si>
  <si>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2 07 00 000 00 0000 000</t>
  </si>
  <si>
    <t>ПРОЧИЕ БЕЗВОЗМЕЗДНЫЕ ПОСТУПЛЕНИЯ</t>
  </si>
  <si>
    <t>2 07 04 000 14 0000 150</t>
  </si>
  <si>
    <t>Прочие безвозмездные поступления в бюджеты муниципальных округов</t>
  </si>
  <si>
    <t>2 07 04 050 14 0000 150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</si>
  <si>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</si>
  <si>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</si>
  <si>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</si>
  <si>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</si>
  <si>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</si>
  <si>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</si>
  <si>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</si>
  <si>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</si>
  <si>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</si>
  <si>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</si>
  <si>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</si>
  <si>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</si>
  <si>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</si>
  <si>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</si>
  <si>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</si>
  <si>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</si>
  <si>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Анализ исполнения доходной части бюджета Уинского муниципального округа Пермского края за 2022 год</t>
  </si>
  <si>
    <t>Первоначаль-ный бюджет на 2022 год</t>
  </si>
  <si>
    <t>Уточненный бюджет на 2022 год</t>
  </si>
  <si>
    <t>Факт за 2022 год</t>
  </si>
  <si>
    <t>Факт за 2021 год</t>
  </si>
  <si>
    <t>Уд. вес в общих доходах, %</t>
  </si>
  <si>
    <t>Уд. вес в налог. и неналог. доходах, %</t>
  </si>
  <si>
    <t>Исполнение к первоначальному плану</t>
  </si>
  <si>
    <t>Исполнение к уточненному плану</t>
  </si>
  <si>
    <t>%</t>
  </si>
  <si>
    <t>откл. (+,-)</t>
  </si>
  <si>
    <t>Исполнение к факту 2021 года</t>
  </si>
  <si>
    <t>0</t>
  </si>
  <si>
    <t>х</t>
  </si>
  <si>
    <t>ИТОГО</t>
  </si>
  <si>
    <t>руб.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</si>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</sst>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 applyProtection="1"/>
    <xf numFmtId="4" fontId="9" fillId="0" borderId="3" xfId="0" applyNumberFormat="1" applyFont="1" applyBorder="1" applyAlignment="1" applyProtection="1">
      <alignment horizontal="righ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165" fontId="6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4" fontId="7" fillId="0" borderId="0" xfId="0" applyNumberFormat="1" applyFont="1"/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379"/>
  <sheetViews>
    <sheetView showGridLines="0" tabSelected="1" topLeftCell="A2" workbookViewId="0">
      <selection activeCell="P43" sqref="P43"/>
    </sheetView>
  </sheetViews>
  <sheetFormatPr defaultRowHeight="12.75" customHeight="1" outlineLevelRow="7"/>
  <cols>
    <col min="1" max="1" width="18.140625" customWidth="1"/>
    <col min="2" max="2" width="30.7109375" customWidth="1"/>
    <col min="3" max="3" width="12.140625" customWidth="1"/>
    <col min="4" max="4" width="12" style="14" customWidth="1"/>
    <col min="5" max="5" width="12.140625" style="14" customWidth="1"/>
    <col min="6" max="6" width="12.28515625" style="14" customWidth="1"/>
    <col min="7" max="7" width="8.28515625" customWidth="1"/>
    <col min="8" max="8" width="9.140625" customWidth="1"/>
    <col min="9" max="9" width="5.85546875" customWidth="1"/>
    <col min="10" max="10" width="11.42578125" customWidth="1"/>
    <col min="11" max="11" width="6.28515625" customWidth="1"/>
    <col min="12" max="12" width="12" customWidth="1"/>
    <col min="13" max="13" width="6.85546875" customWidth="1"/>
    <col min="14" max="14" width="12.140625" customWidth="1"/>
    <col min="15" max="15" width="18.42578125" customWidth="1"/>
    <col min="16" max="16" width="9.140625" customWidth="1"/>
  </cols>
  <sheetData>
    <row r="1" spans="1:16" hidden="1">
      <c r="A1" s="34"/>
      <c r="B1" s="34"/>
      <c r="C1" s="34"/>
      <c r="D1" s="34"/>
      <c r="E1" s="34"/>
      <c r="F1" s="34"/>
      <c r="G1" s="2"/>
      <c r="H1" s="2"/>
      <c r="I1" s="2"/>
      <c r="J1" s="2"/>
      <c r="K1" s="2"/>
      <c r="L1" s="2"/>
      <c r="M1" s="2"/>
    </row>
    <row r="2" spans="1:16" ht="15.75" customHeight="1">
      <c r="A2" s="36" t="s">
        <v>498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ht="0.75" customHeight="1">
      <c r="A3" s="34"/>
      <c r="B3" s="34"/>
      <c r="C3" s="34"/>
      <c r="D3" s="34"/>
      <c r="E3" s="34"/>
      <c r="F3" s="34"/>
      <c r="G3" s="2"/>
      <c r="H3" s="2"/>
      <c r="I3" s="2"/>
      <c r="J3" s="2"/>
      <c r="K3" s="2"/>
      <c r="L3" s="2"/>
      <c r="M3" s="2"/>
    </row>
    <row r="4" spans="1:16">
      <c r="A4" s="1"/>
      <c r="B4" s="1"/>
      <c r="C4" s="1"/>
      <c r="D4" s="11"/>
      <c r="E4" s="11"/>
      <c r="F4" s="11"/>
      <c r="G4" s="1"/>
      <c r="H4" s="1"/>
      <c r="I4" s="1"/>
      <c r="J4" s="1"/>
      <c r="K4" s="1"/>
      <c r="L4" s="1"/>
      <c r="M4" s="1"/>
      <c r="N4" s="31" t="s">
        <v>513</v>
      </c>
      <c r="O4" s="1"/>
      <c r="P4" s="1"/>
    </row>
    <row r="5" spans="1:16" ht="36" customHeight="1">
      <c r="A5" s="35" t="s">
        <v>0</v>
      </c>
      <c r="B5" s="35" t="s">
        <v>1</v>
      </c>
      <c r="C5" s="35" t="s">
        <v>502</v>
      </c>
      <c r="D5" s="35" t="s">
        <v>499</v>
      </c>
      <c r="E5" s="35" t="s">
        <v>500</v>
      </c>
      <c r="F5" s="35" t="s">
        <v>501</v>
      </c>
      <c r="G5" s="35" t="s">
        <v>503</v>
      </c>
      <c r="H5" s="35" t="s">
        <v>504</v>
      </c>
      <c r="I5" s="35" t="s">
        <v>509</v>
      </c>
      <c r="J5" s="35"/>
      <c r="K5" s="35" t="s">
        <v>505</v>
      </c>
      <c r="L5" s="35"/>
      <c r="M5" s="35" t="s">
        <v>506</v>
      </c>
      <c r="N5" s="35"/>
    </row>
    <row r="6" spans="1:16">
      <c r="A6" s="35"/>
      <c r="B6" s="35"/>
      <c r="C6" s="35"/>
      <c r="D6" s="35"/>
      <c r="E6" s="35"/>
      <c r="F6" s="35"/>
      <c r="G6" s="35"/>
      <c r="H6" s="35"/>
      <c r="I6" s="9" t="s">
        <v>507</v>
      </c>
      <c r="J6" s="9" t="s">
        <v>508</v>
      </c>
      <c r="K6" s="9" t="s">
        <v>507</v>
      </c>
      <c r="L6" s="9" t="s">
        <v>508</v>
      </c>
      <c r="M6" s="9" t="s">
        <v>507</v>
      </c>
      <c r="N6" s="9" t="s">
        <v>508</v>
      </c>
    </row>
    <row r="7" spans="1:16" s="10" customFormat="1">
      <c r="A7" s="21"/>
      <c r="B7" s="22" t="s">
        <v>512</v>
      </c>
      <c r="C7" s="32">
        <f>C8+C303</f>
        <v>516502948.24999994</v>
      </c>
      <c r="D7" s="32">
        <f t="shared" ref="D7:F7" si="0">D8+D303</f>
        <v>561321663.79999995</v>
      </c>
      <c r="E7" s="32">
        <f t="shared" si="0"/>
        <v>627490700.37</v>
      </c>
      <c r="F7" s="32">
        <f t="shared" si="0"/>
        <v>546927874.26999998</v>
      </c>
      <c r="G7" s="24">
        <f>F7/F$7*100</f>
        <v>100</v>
      </c>
      <c r="H7" s="23" t="s">
        <v>511</v>
      </c>
      <c r="I7" s="24">
        <f>F7/C7*100</f>
        <v>105.89056192671987</v>
      </c>
      <c r="J7" s="29">
        <f>F7-C7</f>
        <v>30424926.020000041</v>
      </c>
      <c r="K7" s="24">
        <f>F7/D7*100</f>
        <v>97.435732404739596</v>
      </c>
      <c r="L7" s="29">
        <f>F7-D7</f>
        <v>-14393789.529999971</v>
      </c>
      <c r="M7" s="24">
        <f>F7/E7*100</f>
        <v>87.161112339593856</v>
      </c>
      <c r="N7" s="29">
        <f>F7-E7</f>
        <v>-80562826.100000024</v>
      </c>
    </row>
    <row r="8" spans="1:16" s="10" customFormat="1" ht="24">
      <c r="A8" s="25" t="s">
        <v>2</v>
      </c>
      <c r="B8" s="26" t="s">
        <v>3</v>
      </c>
      <c r="C8" s="27">
        <f>C10+C43+C57+C78+C111+C119+C148+C156+C168+C184+C283</f>
        <v>84725262.589999989</v>
      </c>
      <c r="D8" s="27">
        <f t="shared" ref="D8:F8" si="1">D10+D43+D57+D78+D111+D119+D148+D156+D168+D184+D283</f>
        <v>80689619.420000002</v>
      </c>
      <c r="E8" s="27">
        <f t="shared" si="1"/>
        <v>107786410.79000001</v>
      </c>
      <c r="F8" s="27">
        <f t="shared" si="1"/>
        <v>110362684.75</v>
      </c>
      <c r="G8" s="24">
        <f t="shared" ref="G8:G72" si="2">F8/F$7*100</f>
        <v>20.178654250764634</v>
      </c>
      <c r="H8" s="28">
        <f>F8/F$8*100</f>
        <v>100</v>
      </c>
      <c r="I8" s="24">
        <f t="shared" ref="I8:I72" si="3">F8/C8*100</f>
        <v>130.25947796003169</v>
      </c>
      <c r="J8" s="29">
        <f t="shared" ref="J8:J72" si="4">F8-C8</f>
        <v>25637422.160000011</v>
      </c>
      <c r="K8" s="24">
        <f>F8/D8*100</f>
        <v>136.77432802793109</v>
      </c>
      <c r="L8" s="29">
        <f t="shared" ref="L8:L72" si="5">F8-D8</f>
        <v>29673065.329999998</v>
      </c>
      <c r="M8" s="24">
        <f t="shared" ref="M8:M72" si="6">F8/E8*100</f>
        <v>102.39016582992019</v>
      </c>
      <c r="N8" s="29">
        <f t="shared" ref="N8:N72" si="7">F8-E8</f>
        <v>2576273.9599999934</v>
      </c>
    </row>
    <row r="9" spans="1:16" s="10" customFormat="1">
      <c r="A9" s="25"/>
      <c r="B9" s="26" t="s">
        <v>514</v>
      </c>
      <c r="C9" s="27">
        <f>C10+C43+C57+C78+C111</f>
        <v>47583806.990000002</v>
      </c>
      <c r="D9" s="27">
        <f t="shared" ref="D9:F9" si="8">D10+D43+D57+D78+D111</f>
        <v>46535900</v>
      </c>
      <c r="E9" s="27">
        <f t="shared" si="8"/>
        <v>51704696</v>
      </c>
      <c r="F9" s="27">
        <f t="shared" si="8"/>
        <v>53947599.699999996</v>
      </c>
      <c r="G9" s="24">
        <f t="shared" si="2"/>
        <v>9.8637502745687229</v>
      </c>
      <c r="H9" s="28">
        <f>F9/F$8*100</f>
        <v>48.88210161088891</v>
      </c>
      <c r="I9" s="24">
        <f t="shared" si="3"/>
        <v>113.37386206054798</v>
      </c>
      <c r="J9" s="29">
        <f t="shared" si="4"/>
        <v>6363792.7099999934</v>
      </c>
      <c r="K9" s="24">
        <f>F9/D9*100</f>
        <v>115.92684293201592</v>
      </c>
      <c r="L9" s="29">
        <f t="shared" si="5"/>
        <v>7411699.6999999955</v>
      </c>
      <c r="M9" s="24">
        <f t="shared" si="6"/>
        <v>104.337911009089</v>
      </c>
      <c r="N9" s="29">
        <f t="shared" si="7"/>
        <v>2242903.6999999955</v>
      </c>
      <c r="O9" s="33"/>
    </row>
    <row r="10" spans="1:16" ht="15.75" customHeight="1" outlineLevel="1">
      <c r="A10" s="9" t="s">
        <v>4</v>
      </c>
      <c r="B10" s="15" t="s">
        <v>5</v>
      </c>
      <c r="C10" s="16">
        <f>C11</f>
        <v>21956033.510000002</v>
      </c>
      <c r="D10" s="16">
        <f t="shared" ref="D10:F10" si="9">D11</f>
        <v>20779100</v>
      </c>
      <c r="E10" s="16">
        <f t="shared" si="9"/>
        <v>23486000</v>
      </c>
      <c r="F10" s="16">
        <f t="shared" si="9"/>
        <v>25003394.629999999</v>
      </c>
      <c r="G10" s="20">
        <f t="shared" si="2"/>
        <v>4.5716073007565639</v>
      </c>
      <c r="H10" s="19">
        <f t="shared" ref="H10:H73" si="10">F10/F$8*100</f>
        <v>22.655660005588981</v>
      </c>
      <c r="I10" s="20">
        <f t="shared" si="3"/>
        <v>113.87937907187134</v>
      </c>
      <c r="J10" s="30">
        <f t="shared" si="4"/>
        <v>3047361.1199999973</v>
      </c>
      <c r="K10" s="20">
        <f>F10/D10*100</f>
        <v>120.32953607230341</v>
      </c>
      <c r="L10" s="30">
        <f t="shared" si="5"/>
        <v>4224294.629999999</v>
      </c>
      <c r="M10" s="20">
        <f t="shared" si="6"/>
        <v>106.46084744102868</v>
      </c>
      <c r="N10" s="30">
        <f t="shared" si="7"/>
        <v>1517394.629999999</v>
      </c>
    </row>
    <row r="11" spans="1:16" ht="15.75" customHeight="1" outlineLevel="2" collapsed="1">
      <c r="A11" s="9" t="s">
        <v>6</v>
      </c>
      <c r="B11" s="15" t="s">
        <v>7</v>
      </c>
      <c r="C11" s="16">
        <v>21956033.510000002</v>
      </c>
      <c r="D11" s="16">
        <v>20779100</v>
      </c>
      <c r="E11" s="16">
        <v>23486000</v>
      </c>
      <c r="F11" s="16">
        <v>25003394.629999999</v>
      </c>
      <c r="G11" s="20">
        <f t="shared" si="2"/>
        <v>4.5716073007565639</v>
      </c>
      <c r="H11" s="19">
        <f t="shared" si="10"/>
        <v>22.655660005588981</v>
      </c>
      <c r="I11" s="20">
        <f t="shared" si="3"/>
        <v>113.87937907187134</v>
      </c>
      <c r="J11" s="30">
        <f t="shared" si="4"/>
        <v>3047361.1199999973</v>
      </c>
      <c r="K11" s="20">
        <f t="shared" ref="K11:K74" si="11">F11/D11*100</f>
        <v>120.32953607230341</v>
      </c>
      <c r="L11" s="30">
        <f t="shared" si="5"/>
        <v>4224294.629999999</v>
      </c>
      <c r="M11" s="20">
        <f t="shared" si="6"/>
        <v>106.46084744102868</v>
      </c>
      <c r="N11" s="30">
        <f t="shared" si="7"/>
        <v>1517394.629999999</v>
      </c>
    </row>
    <row r="12" spans="1:16" ht="96" hidden="1" outlineLevel="3">
      <c r="A12" s="9" t="s">
        <v>8</v>
      </c>
      <c r="B12" s="17" t="s">
        <v>9</v>
      </c>
      <c r="C12" s="16"/>
      <c r="D12" s="16">
        <v>20527800</v>
      </c>
      <c r="E12" s="16">
        <v>22687224</v>
      </c>
      <c r="F12" s="16">
        <v>23898208.390000001</v>
      </c>
      <c r="G12" s="20">
        <f t="shared" si="2"/>
        <v>4.3695356397582792</v>
      </c>
      <c r="H12" s="19">
        <f t="shared" si="10"/>
        <v>21.654247034797695</v>
      </c>
      <c r="I12" s="20" t="e">
        <f t="shared" si="3"/>
        <v>#DIV/0!</v>
      </c>
      <c r="J12" s="30">
        <f t="shared" si="4"/>
        <v>23898208.390000001</v>
      </c>
      <c r="K12" s="20">
        <f t="shared" si="11"/>
        <v>116.41875110825319</v>
      </c>
      <c r="L12" s="30">
        <f t="shared" si="5"/>
        <v>3370408.3900000006</v>
      </c>
      <c r="M12" s="20">
        <f t="shared" si="6"/>
        <v>105.33773717754099</v>
      </c>
      <c r="N12" s="30">
        <f t="shared" si="7"/>
        <v>1210984.3900000006</v>
      </c>
    </row>
    <row r="13" spans="1:16" ht="132" hidden="1" outlineLevel="4">
      <c r="A13" s="9" t="s">
        <v>10</v>
      </c>
      <c r="B13" s="17" t="s">
        <v>11</v>
      </c>
      <c r="C13" s="16"/>
      <c r="D13" s="16">
        <v>20527800</v>
      </c>
      <c r="E13" s="16">
        <v>22687224</v>
      </c>
      <c r="F13" s="16">
        <v>23886234.050000001</v>
      </c>
      <c r="G13" s="20">
        <f t="shared" si="2"/>
        <v>4.3673462578373119</v>
      </c>
      <c r="H13" s="19">
        <f t="shared" si="10"/>
        <v>21.643397045032469</v>
      </c>
      <c r="I13" s="20" t="e">
        <f t="shared" si="3"/>
        <v>#DIV/0!</v>
      </c>
      <c r="J13" s="30">
        <f t="shared" si="4"/>
        <v>23886234.050000001</v>
      </c>
      <c r="K13" s="20">
        <f t="shared" si="11"/>
        <v>116.36041879792283</v>
      </c>
      <c r="L13" s="30">
        <f t="shared" si="5"/>
        <v>3358434.0500000007</v>
      </c>
      <c r="M13" s="20">
        <f t="shared" si="6"/>
        <v>105.28495707540068</v>
      </c>
      <c r="N13" s="30">
        <f t="shared" si="7"/>
        <v>1199010.0500000007</v>
      </c>
    </row>
    <row r="14" spans="1:16" ht="132" hidden="1" outlineLevel="7">
      <c r="A14" s="9" t="s">
        <v>10</v>
      </c>
      <c r="B14" s="17" t="s">
        <v>11</v>
      </c>
      <c r="C14" s="16"/>
      <c r="D14" s="16">
        <v>20527800</v>
      </c>
      <c r="E14" s="16">
        <v>22687224</v>
      </c>
      <c r="F14" s="16">
        <v>23886234.050000001</v>
      </c>
      <c r="G14" s="20">
        <f t="shared" si="2"/>
        <v>4.3673462578373119</v>
      </c>
      <c r="H14" s="19">
        <f t="shared" si="10"/>
        <v>21.643397045032469</v>
      </c>
      <c r="I14" s="20" t="e">
        <f t="shared" si="3"/>
        <v>#DIV/0!</v>
      </c>
      <c r="J14" s="30">
        <f t="shared" si="4"/>
        <v>23886234.050000001</v>
      </c>
      <c r="K14" s="20">
        <f t="shared" si="11"/>
        <v>116.36041879792283</v>
      </c>
      <c r="L14" s="30">
        <f t="shared" si="5"/>
        <v>3358434.0500000007</v>
      </c>
      <c r="M14" s="20">
        <f t="shared" si="6"/>
        <v>105.28495707540068</v>
      </c>
      <c r="N14" s="30">
        <f t="shared" si="7"/>
        <v>1199010.0500000007</v>
      </c>
    </row>
    <row r="15" spans="1:16" ht="108" hidden="1" outlineLevel="4">
      <c r="A15" s="9" t="s">
        <v>12</v>
      </c>
      <c r="B15" s="17" t="s">
        <v>13</v>
      </c>
      <c r="C15" s="16"/>
      <c r="D15" s="16">
        <v>0</v>
      </c>
      <c r="E15" s="16">
        <v>0</v>
      </c>
      <c r="F15" s="16">
        <v>9100.0300000000007</v>
      </c>
      <c r="G15" s="20">
        <f t="shared" si="2"/>
        <v>1.6638446179299358E-3</v>
      </c>
      <c r="H15" s="19">
        <f t="shared" si="10"/>
        <v>8.2455678027531856E-3</v>
      </c>
      <c r="I15" s="20" t="e">
        <f t="shared" si="3"/>
        <v>#DIV/0!</v>
      </c>
      <c r="J15" s="30">
        <f t="shared" si="4"/>
        <v>9100.0300000000007</v>
      </c>
      <c r="K15" s="20" t="e">
        <f t="shared" si="11"/>
        <v>#DIV/0!</v>
      </c>
      <c r="L15" s="30">
        <f t="shared" si="5"/>
        <v>9100.0300000000007</v>
      </c>
      <c r="M15" s="20" t="e">
        <f t="shared" si="6"/>
        <v>#DIV/0!</v>
      </c>
      <c r="N15" s="30">
        <f t="shared" si="7"/>
        <v>9100.0300000000007</v>
      </c>
    </row>
    <row r="16" spans="1:16" ht="108" hidden="1" outlineLevel="7">
      <c r="A16" s="9" t="s">
        <v>12</v>
      </c>
      <c r="B16" s="17" t="s">
        <v>13</v>
      </c>
      <c r="C16" s="16"/>
      <c r="D16" s="16">
        <v>0</v>
      </c>
      <c r="E16" s="16">
        <v>0</v>
      </c>
      <c r="F16" s="16">
        <v>9100.0300000000007</v>
      </c>
      <c r="G16" s="20">
        <f t="shared" si="2"/>
        <v>1.6638446179299358E-3</v>
      </c>
      <c r="H16" s="19">
        <f t="shared" si="10"/>
        <v>8.2455678027531856E-3</v>
      </c>
      <c r="I16" s="20" t="e">
        <f t="shared" si="3"/>
        <v>#DIV/0!</v>
      </c>
      <c r="J16" s="30">
        <f t="shared" si="4"/>
        <v>9100.0300000000007</v>
      </c>
      <c r="K16" s="20" t="e">
        <f t="shared" si="11"/>
        <v>#DIV/0!</v>
      </c>
      <c r="L16" s="30">
        <f t="shared" si="5"/>
        <v>9100.0300000000007</v>
      </c>
      <c r="M16" s="20" t="e">
        <f t="shared" si="6"/>
        <v>#DIV/0!</v>
      </c>
      <c r="N16" s="30">
        <f t="shared" si="7"/>
        <v>9100.0300000000007</v>
      </c>
    </row>
    <row r="17" spans="1:14" ht="144" hidden="1" outlineLevel="4">
      <c r="A17" s="9" t="s">
        <v>14</v>
      </c>
      <c r="B17" s="17" t="s">
        <v>15</v>
      </c>
      <c r="C17" s="16"/>
      <c r="D17" s="16">
        <v>0</v>
      </c>
      <c r="E17" s="16">
        <v>0</v>
      </c>
      <c r="F17" s="16">
        <v>2330.27</v>
      </c>
      <c r="G17" s="20">
        <f t="shared" si="2"/>
        <v>4.26065320424613E-4</v>
      </c>
      <c r="H17" s="19">
        <f t="shared" si="10"/>
        <v>2.1114654878853878E-3</v>
      </c>
      <c r="I17" s="20" t="e">
        <f t="shared" si="3"/>
        <v>#DIV/0!</v>
      </c>
      <c r="J17" s="30">
        <f t="shared" si="4"/>
        <v>2330.27</v>
      </c>
      <c r="K17" s="20" t="e">
        <f t="shared" si="11"/>
        <v>#DIV/0!</v>
      </c>
      <c r="L17" s="30">
        <f t="shared" si="5"/>
        <v>2330.27</v>
      </c>
      <c r="M17" s="20" t="e">
        <f t="shared" si="6"/>
        <v>#DIV/0!</v>
      </c>
      <c r="N17" s="30">
        <f t="shared" si="7"/>
        <v>2330.27</v>
      </c>
    </row>
    <row r="18" spans="1:14" ht="144" hidden="1" outlineLevel="7">
      <c r="A18" s="9" t="s">
        <v>14</v>
      </c>
      <c r="B18" s="17" t="s">
        <v>15</v>
      </c>
      <c r="C18" s="16"/>
      <c r="D18" s="16">
        <v>0</v>
      </c>
      <c r="E18" s="16">
        <v>0</v>
      </c>
      <c r="F18" s="16">
        <v>2330.27</v>
      </c>
      <c r="G18" s="20">
        <f t="shared" si="2"/>
        <v>4.26065320424613E-4</v>
      </c>
      <c r="H18" s="19">
        <f t="shared" si="10"/>
        <v>2.1114654878853878E-3</v>
      </c>
      <c r="I18" s="20" t="e">
        <f t="shared" si="3"/>
        <v>#DIV/0!</v>
      </c>
      <c r="J18" s="30">
        <f t="shared" si="4"/>
        <v>2330.27</v>
      </c>
      <c r="K18" s="20" t="e">
        <f t="shared" si="11"/>
        <v>#DIV/0!</v>
      </c>
      <c r="L18" s="30">
        <f t="shared" si="5"/>
        <v>2330.27</v>
      </c>
      <c r="M18" s="20" t="e">
        <f t="shared" si="6"/>
        <v>#DIV/0!</v>
      </c>
      <c r="N18" s="30">
        <f t="shared" si="7"/>
        <v>2330.27</v>
      </c>
    </row>
    <row r="19" spans="1:14" ht="108" hidden="1" outlineLevel="4">
      <c r="A19" s="9" t="s">
        <v>16</v>
      </c>
      <c r="B19" s="17" t="s">
        <v>17</v>
      </c>
      <c r="C19" s="16"/>
      <c r="D19" s="16">
        <v>0</v>
      </c>
      <c r="E19" s="16">
        <v>0</v>
      </c>
      <c r="F19" s="16">
        <v>544.04</v>
      </c>
      <c r="G19" s="20">
        <f t="shared" si="2"/>
        <v>9.9471982613090528E-5</v>
      </c>
      <c r="H19" s="19">
        <f t="shared" si="10"/>
        <v>4.9295647458413242E-4</v>
      </c>
      <c r="I19" s="20" t="e">
        <f t="shared" si="3"/>
        <v>#DIV/0!</v>
      </c>
      <c r="J19" s="30">
        <f t="shared" si="4"/>
        <v>544.04</v>
      </c>
      <c r="K19" s="20" t="e">
        <f t="shared" si="11"/>
        <v>#DIV/0!</v>
      </c>
      <c r="L19" s="30">
        <f t="shared" si="5"/>
        <v>544.04</v>
      </c>
      <c r="M19" s="20" t="e">
        <f t="shared" si="6"/>
        <v>#DIV/0!</v>
      </c>
      <c r="N19" s="30">
        <f t="shared" si="7"/>
        <v>544.04</v>
      </c>
    </row>
    <row r="20" spans="1:14" ht="108" hidden="1" outlineLevel="7">
      <c r="A20" s="9" t="s">
        <v>16</v>
      </c>
      <c r="B20" s="17" t="s">
        <v>17</v>
      </c>
      <c r="C20" s="16"/>
      <c r="D20" s="16">
        <v>0</v>
      </c>
      <c r="E20" s="16">
        <v>0</v>
      </c>
      <c r="F20" s="16">
        <v>544.04</v>
      </c>
      <c r="G20" s="20">
        <f t="shared" si="2"/>
        <v>9.9471982613090528E-5</v>
      </c>
      <c r="H20" s="19">
        <f t="shared" si="10"/>
        <v>4.9295647458413242E-4</v>
      </c>
      <c r="I20" s="20" t="e">
        <f t="shared" si="3"/>
        <v>#DIV/0!</v>
      </c>
      <c r="J20" s="30">
        <f t="shared" si="4"/>
        <v>544.04</v>
      </c>
      <c r="K20" s="20" t="e">
        <f t="shared" si="11"/>
        <v>#DIV/0!</v>
      </c>
      <c r="L20" s="30">
        <f t="shared" si="5"/>
        <v>544.04</v>
      </c>
      <c r="M20" s="20" t="e">
        <f t="shared" si="6"/>
        <v>#DIV/0!</v>
      </c>
      <c r="N20" s="30">
        <f t="shared" si="7"/>
        <v>544.04</v>
      </c>
    </row>
    <row r="21" spans="1:14" ht="144" hidden="1" outlineLevel="3">
      <c r="A21" s="9" t="s">
        <v>18</v>
      </c>
      <c r="B21" s="17" t="s">
        <v>19</v>
      </c>
      <c r="C21" s="16"/>
      <c r="D21" s="16">
        <v>19200</v>
      </c>
      <c r="E21" s="16">
        <v>51844</v>
      </c>
      <c r="F21" s="16">
        <v>51844.07</v>
      </c>
      <c r="G21" s="20">
        <f t="shared" si="2"/>
        <v>9.4791420293210936E-3</v>
      </c>
      <c r="H21" s="19">
        <f t="shared" si="10"/>
        <v>4.6976086271768594E-2</v>
      </c>
      <c r="I21" s="20" t="e">
        <f t="shared" si="3"/>
        <v>#DIV/0!</v>
      </c>
      <c r="J21" s="30">
        <f t="shared" si="4"/>
        <v>51844.07</v>
      </c>
      <c r="K21" s="20">
        <f t="shared" si="11"/>
        <v>270.02119791666667</v>
      </c>
      <c r="L21" s="30">
        <f t="shared" si="5"/>
        <v>32644.07</v>
      </c>
      <c r="M21" s="20">
        <f t="shared" si="6"/>
        <v>100.00013502044595</v>
      </c>
      <c r="N21" s="30">
        <f t="shared" si="7"/>
        <v>6.9999999999708962E-2</v>
      </c>
    </row>
    <row r="22" spans="1:14" ht="180" hidden="1" outlineLevel="4">
      <c r="A22" s="9" t="s">
        <v>20</v>
      </c>
      <c r="B22" s="17" t="s">
        <v>21</v>
      </c>
      <c r="C22" s="16"/>
      <c r="D22" s="16">
        <v>19200</v>
      </c>
      <c r="E22" s="16">
        <v>51844</v>
      </c>
      <c r="F22" s="16">
        <v>51221.18</v>
      </c>
      <c r="G22" s="20">
        <f t="shared" si="2"/>
        <v>9.3652531548819567E-3</v>
      </c>
      <c r="H22" s="19">
        <f t="shared" si="10"/>
        <v>4.6411683546870218E-2</v>
      </c>
      <c r="I22" s="20" t="e">
        <f t="shared" si="3"/>
        <v>#DIV/0!</v>
      </c>
      <c r="J22" s="30">
        <f t="shared" si="4"/>
        <v>51221.18</v>
      </c>
      <c r="K22" s="20">
        <f t="shared" si="11"/>
        <v>266.77697916666665</v>
      </c>
      <c r="L22" s="30">
        <f t="shared" si="5"/>
        <v>32021.18</v>
      </c>
      <c r="M22" s="20">
        <f t="shared" si="6"/>
        <v>98.798665226448577</v>
      </c>
      <c r="N22" s="30">
        <f t="shared" si="7"/>
        <v>-622.81999999999971</v>
      </c>
    </row>
    <row r="23" spans="1:14" ht="180" hidden="1" outlineLevel="7">
      <c r="A23" s="9" t="s">
        <v>20</v>
      </c>
      <c r="B23" s="17" t="s">
        <v>21</v>
      </c>
      <c r="C23" s="16"/>
      <c r="D23" s="16">
        <v>19200</v>
      </c>
      <c r="E23" s="16">
        <v>51844</v>
      </c>
      <c r="F23" s="16">
        <v>51221.18</v>
      </c>
      <c r="G23" s="20">
        <f t="shared" si="2"/>
        <v>9.3652531548819567E-3</v>
      </c>
      <c r="H23" s="19">
        <f t="shared" si="10"/>
        <v>4.6411683546870218E-2</v>
      </c>
      <c r="I23" s="20" t="e">
        <f t="shared" si="3"/>
        <v>#DIV/0!</v>
      </c>
      <c r="J23" s="30">
        <f t="shared" si="4"/>
        <v>51221.18</v>
      </c>
      <c r="K23" s="20">
        <f t="shared" si="11"/>
        <v>266.77697916666665</v>
      </c>
      <c r="L23" s="30">
        <f t="shared" si="5"/>
        <v>32021.18</v>
      </c>
      <c r="M23" s="20">
        <f t="shared" si="6"/>
        <v>98.798665226448577</v>
      </c>
      <c r="N23" s="30">
        <f t="shared" si="7"/>
        <v>-622.81999999999971</v>
      </c>
    </row>
    <row r="24" spans="1:14" ht="156" hidden="1" outlineLevel="4">
      <c r="A24" s="9" t="s">
        <v>22</v>
      </c>
      <c r="B24" s="17" t="s">
        <v>23</v>
      </c>
      <c r="C24" s="16"/>
      <c r="D24" s="16">
        <v>0</v>
      </c>
      <c r="E24" s="16">
        <v>0</v>
      </c>
      <c r="F24" s="16">
        <v>120.39</v>
      </c>
      <c r="G24" s="20">
        <f t="shared" si="2"/>
        <v>2.2012043207833923E-5</v>
      </c>
      <c r="H24" s="19">
        <f t="shared" si="10"/>
        <v>1.0908578408790476E-4</v>
      </c>
      <c r="I24" s="20" t="e">
        <f t="shared" si="3"/>
        <v>#DIV/0!</v>
      </c>
      <c r="J24" s="30">
        <f t="shared" si="4"/>
        <v>120.39</v>
      </c>
      <c r="K24" s="20" t="e">
        <f t="shared" si="11"/>
        <v>#DIV/0!</v>
      </c>
      <c r="L24" s="30">
        <f t="shared" si="5"/>
        <v>120.39</v>
      </c>
      <c r="M24" s="20" t="e">
        <f t="shared" si="6"/>
        <v>#DIV/0!</v>
      </c>
      <c r="N24" s="30">
        <f t="shared" si="7"/>
        <v>120.39</v>
      </c>
    </row>
    <row r="25" spans="1:14" ht="156" hidden="1" outlineLevel="7">
      <c r="A25" s="9" t="s">
        <v>22</v>
      </c>
      <c r="B25" s="17" t="s">
        <v>23</v>
      </c>
      <c r="C25" s="16"/>
      <c r="D25" s="16">
        <v>0</v>
      </c>
      <c r="E25" s="16">
        <v>0</v>
      </c>
      <c r="F25" s="16">
        <v>120.39</v>
      </c>
      <c r="G25" s="20">
        <f t="shared" si="2"/>
        <v>2.2012043207833923E-5</v>
      </c>
      <c r="H25" s="19">
        <f t="shared" si="10"/>
        <v>1.0908578408790476E-4</v>
      </c>
      <c r="I25" s="20" t="e">
        <f t="shared" si="3"/>
        <v>#DIV/0!</v>
      </c>
      <c r="J25" s="30">
        <f t="shared" si="4"/>
        <v>120.39</v>
      </c>
      <c r="K25" s="20" t="e">
        <f t="shared" si="11"/>
        <v>#DIV/0!</v>
      </c>
      <c r="L25" s="30">
        <f t="shared" si="5"/>
        <v>120.39</v>
      </c>
      <c r="M25" s="20" t="e">
        <f t="shared" si="6"/>
        <v>#DIV/0!</v>
      </c>
      <c r="N25" s="30">
        <f t="shared" si="7"/>
        <v>120.39</v>
      </c>
    </row>
    <row r="26" spans="1:14" ht="192" hidden="1" outlineLevel="4">
      <c r="A26" s="9" t="s">
        <v>24</v>
      </c>
      <c r="B26" s="17" t="s">
        <v>25</v>
      </c>
      <c r="C26" s="16"/>
      <c r="D26" s="16">
        <v>0</v>
      </c>
      <c r="E26" s="16">
        <v>0</v>
      </c>
      <c r="F26" s="16">
        <v>502.5</v>
      </c>
      <c r="G26" s="20">
        <f t="shared" si="2"/>
        <v>9.1876831231302823E-5</v>
      </c>
      <c r="H26" s="19">
        <f t="shared" si="10"/>
        <v>4.5531694081046717E-4</v>
      </c>
      <c r="I26" s="20" t="e">
        <f t="shared" si="3"/>
        <v>#DIV/0!</v>
      </c>
      <c r="J26" s="30">
        <f t="shared" si="4"/>
        <v>502.5</v>
      </c>
      <c r="K26" s="20" t="e">
        <f t="shared" si="11"/>
        <v>#DIV/0!</v>
      </c>
      <c r="L26" s="30">
        <f t="shared" si="5"/>
        <v>502.5</v>
      </c>
      <c r="M26" s="20" t="e">
        <f t="shared" si="6"/>
        <v>#DIV/0!</v>
      </c>
      <c r="N26" s="30">
        <f t="shared" si="7"/>
        <v>502.5</v>
      </c>
    </row>
    <row r="27" spans="1:14" ht="192" hidden="1" outlineLevel="7">
      <c r="A27" s="9" t="s">
        <v>24</v>
      </c>
      <c r="B27" s="17" t="s">
        <v>25</v>
      </c>
      <c r="C27" s="16"/>
      <c r="D27" s="16">
        <v>0</v>
      </c>
      <c r="E27" s="16">
        <v>0</v>
      </c>
      <c r="F27" s="16">
        <v>502.5</v>
      </c>
      <c r="G27" s="20">
        <f t="shared" si="2"/>
        <v>9.1876831231302823E-5</v>
      </c>
      <c r="H27" s="19">
        <f t="shared" si="10"/>
        <v>4.5531694081046717E-4</v>
      </c>
      <c r="I27" s="20" t="e">
        <f t="shared" si="3"/>
        <v>#DIV/0!</v>
      </c>
      <c r="J27" s="30">
        <f t="shared" si="4"/>
        <v>502.5</v>
      </c>
      <c r="K27" s="20" t="e">
        <f t="shared" si="11"/>
        <v>#DIV/0!</v>
      </c>
      <c r="L27" s="30">
        <f t="shared" si="5"/>
        <v>502.5</v>
      </c>
      <c r="M27" s="20" t="e">
        <f t="shared" si="6"/>
        <v>#DIV/0!</v>
      </c>
      <c r="N27" s="30">
        <f t="shared" si="7"/>
        <v>502.5</v>
      </c>
    </row>
    <row r="28" spans="1:14" ht="60" hidden="1" outlineLevel="3">
      <c r="A28" s="9" t="s">
        <v>26</v>
      </c>
      <c r="B28" s="15" t="s">
        <v>27</v>
      </c>
      <c r="C28" s="16"/>
      <c r="D28" s="16">
        <v>200700</v>
      </c>
      <c r="E28" s="16">
        <v>574808</v>
      </c>
      <c r="F28" s="16">
        <v>597128.95999999996</v>
      </c>
      <c r="G28" s="20">
        <f t="shared" si="2"/>
        <v>0.10917873966416591</v>
      </c>
      <c r="H28" s="19">
        <f t="shared" si="10"/>
        <v>0.54106055987370305</v>
      </c>
      <c r="I28" s="20" t="e">
        <f t="shared" si="3"/>
        <v>#DIV/0!</v>
      </c>
      <c r="J28" s="30">
        <f t="shared" si="4"/>
        <v>597128.95999999996</v>
      </c>
      <c r="K28" s="20">
        <f t="shared" si="11"/>
        <v>297.52314897857497</v>
      </c>
      <c r="L28" s="30">
        <f t="shared" si="5"/>
        <v>396428.95999999996</v>
      </c>
      <c r="M28" s="20">
        <f t="shared" si="6"/>
        <v>103.88320273900153</v>
      </c>
      <c r="N28" s="30">
        <f t="shared" si="7"/>
        <v>22320.959999999963</v>
      </c>
    </row>
    <row r="29" spans="1:14" ht="96" hidden="1" outlineLevel="4">
      <c r="A29" s="9" t="s">
        <v>28</v>
      </c>
      <c r="B29" s="15" t="s">
        <v>29</v>
      </c>
      <c r="C29" s="16"/>
      <c r="D29" s="16">
        <v>200700</v>
      </c>
      <c r="E29" s="16">
        <v>574808</v>
      </c>
      <c r="F29" s="16">
        <v>595471.80000000005</v>
      </c>
      <c r="G29" s="20">
        <f t="shared" si="2"/>
        <v>0.10887574541611963</v>
      </c>
      <c r="H29" s="19">
        <f t="shared" si="10"/>
        <v>0.53955900162169634</v>
      </c>
      <c r="I29" s="20" t="e">
        <f t="shared" si="3"/>
        <v>#DIV/0!</v>
      </c>
      <c r="J29" s="30">
        <f t="shared" si="4"/>
        <v>595471.80000000005</v>
      </c>
      <c r="K29" s="20">
        <f t="shared" si="11"/>
        <v>296.69745889387144</v>
      </c>
      <c r="L29" s="30">
        <f t="shared" si="5"/>
        <v>394771.80000000005</v>
      </c>
      <c r="M29" s="20">
        <f t="shared" si="6"/>
        <v>103.59490473340665</v>
      </c>
      <c r="N29" s="30">
        <f t="shared" si="7"/>
        <v>20663.800000000047</v>
      </c>
    </row>
    <row r="30" spans="1:14" ht="96" hidden="1" outlineLevel="7">
      <c r="A30" s="9" t="s">
        <v>28</v>
      </c>
      <c r="B30" s="15" t="s">
        <v>29</v>
      </c>
      <c r="C30" s="16"/>
      <c r="D30" s="16">
        <v>200700</v>
      </c>
      <c r="E30" s="16">
        <v>574808</v>
      </c>
      <c r="F30" s="16">
        <v>595471.80000000005</v>
      </c>
      <c r="G30" s="20">
        <f t="shared" si="2"/>
        <v>0.10887574541611963</v>
      </c>
      <c r="H30" s="19">
        <f t="shared" si="10"/>
        <v>0.53955900162169634</v>
      </c>
      <c r="I30" s="20" t="e">
        <f t="shared" si="3"/>
        <v>#DIV/0!</v>
      </c>
      <c r="J30" s="30">
        <f t="shared" si="4"/>
        <v>595471.80000000005</v>
      </c>
      <c r="K30" s="20">
        <f t="shared" si="11"/>
        <v>296.69745889387144</v>
      </c>
      <c r="L30" s="30">
        <f t="shared" si="5"/>
        <v>394771.80000000005</v>
      </c>
      <c r="M30" s="20">
        <f t="shared" si="6"/>
        <v>103.59490473340665</v>
      </c>
      <c r="N30" s="30">
        <f t="shared" si="7"/>
        <v>20663.800000000047</v>
      </c>
    </row>
    <row r="31" spans="1:14" ht="72" hidden="1" outlineLevel="4">
      <c r="A31" s="9" t="s">
        <v>30</v>
      </c>
      <c r="B31" s="15" t="s">
        <v>31</v>
      </c>
      <c r="C31" s="16"/>
      <c r="D31" s="16">
        <v>0</v>
      </c>
      <c r="E31" s="16">
        <v>0</v>
      </c>
      <c r="F31" s="16">
        <v>1573.41</v>
      </c>
      <c r="G31" s="20">
        <f t="shared" si="2"/>
        <v>2.8768144284108295E-4</v>
      </c>
      <c r="H31" s="19">
        <f t="shared" si="10"/>
        <v>1.4256720952051684E-3</v>
      </c>
      <c r="I31" s="20" t="e">
        <f t="shared" si="3"/>
        <v>#DIV/0!</v>
      </c>
      <c r="J31" s="30">
        <f t="shared" si="4"/>
        <v>1573.41</v>
      </c>
      <c r="K31" s="20" t="e">
        <f t="shared" si="11"/>
        <v>#DIV/0!</v>
      </c>
      <c r="L31" s="30">
        <f t="shared" si="5"/>
        <v>1573.41</v>
      </c>
      <c r="M31" s="20" t="e">
        <f t="shared" si="6"/>
        <v>#DIV/0!</v>
      </c>
      <c r="N31" s="30">
        <f t="shared" si="7"/>
        <v>1573.41</v>
      </c>
    </row>
    <row r="32" spans="1:14" ht="72" hidden="1" outlineLevel="7">
      <c r="A32" s="9" t="s">
        <v>30</v>
      </c>
      <c r="B32" s="15" t="s">
        <v>31</v>
      </c>
      <c r="C32" s="16"/>
      <c r="D32" s="16">
        <v>0</v>
      </c>
      <c r="E32" s="16">
        <v>0</v>
      </c>
      <c r="F32" s="16">
        <v>1573.41</v>
      </c>
      <c r="G32" s="20">
        <f t="shared" si="2"/>
        <v>2.8768144284108295E-4</v>
      </c>
      <c r="H32" s="19">
        <f t="shared" si="10"/>
        <v>1.4256720952051684E-3</v>
      </c>
      <c r="I32" s="20" t="e">
        <f t="shared" si="3"/>
        <v>#DIV/0!</v>
      </c>
      <c r="J32" s="30">
        <f t="shared" si="4"/>
        <v>1573.41</v>
      </c>
      <c r="K32" s="20" t="e">
        <f t="shared" si="11"/>
        <v>#DIV/0!</v>
      </c>
      <c r="L32" s="30">
        <f t="shared" si="5"/>
        <v>1573.41</v>
      </c>
      <c r="M32" s="20" t="e">
        <f t="shared" si="6"/>
        <v>#DIV/0!</v>
      </c>
      <c r="N32" s="30">
        <f t="shared" si="7"/>
        <v>1573.41</v>
      </c>
    </row>
    <row r="33" spans="1:14" ht="108" hidden="1" outlineLevel="4">
      <c r="A33" s="9" t="s">
        <v>32</v>
      </c>
      <c r="B33" s="15" t="s">
        <v>33</v>
      </c>
      <c r="C33" s="16"/>
      <c r="D33" s="16">
        <v>0</v>
      </c>
      <c r="E33" s="16">
        <v>0</v>
      </c>
      <c r="F33" s="16">
        <v>83.75</v>
      </c>
      <c r="G33" s="20">
        <f t="shared" si="2"/>
        <v>1.5312805205217137E-5</v>
      </c>
      <c r="H33" s="19">
        <f t="shared" si="10"/>
        <v>7.5886156801744533E-5</v>
      </c>
      <c r="I33" s="20" t="e">
        <f t="shared" si="3"/>
        <v>#DIV/0!</v>
      </c>
      <c r="J33" s="30">
        <f t="shared" si="4"/>
        <v>83.75</v>
      </c>
      <c r="K33" s="20" t="e">
        <f t="shared" si="11"/>
        <v>#DIV/0!</v>
      </c>
      <c r="L33" s="30">
        <f t="shared" si="5"/>
        <v>83.75</v>
      </c>
      <c r="M33" s="20" t="e">
        <f t="shared" si="6"/>
        <v>#DIV/0!</v>
      </c>
      <c r="N33" s="30">
        <f t="shared" si="7"/>
        <v>83.75</v>
      </c>
    </row>
    <row r="34" spans="1:14" ht="108" hidden="1" outlineLevel="7">
      <c r="A34" s="9" t="s">
        <v>32</v>
      </c>
      <c r="B34" s="15" t="s">
        <v>33</v>
      </c>
      <c r="C34" s="16"/>
      <c r="D34" s="16">
        <v>0</v>
      </c>
      <c r="E34" s="16">
        <v>0</v>
      </c>
      <c r="F34" s="16">
        <v>83.75</v>
      </c>
      <c r="G34" s="20">
        <f t="shared" si="2"/>
        <v>1.5312805205217137E-5</v>
      </c>
      <c r="H34" s="19">
        <f t="shared" si="10"/>
        <v>7.5886156801744533E-5</v>
      </c>
      <c r="I34" s="20" t="e">
        <f t="shared" si="3"/>
        <v>#DIV/0!</v>
      </c>
      <c r="J34" s="30">
        <f t="shared" si="4"/>
        <v>83.75</v>
      </c>
      <c r="K34" s="20" t="e">
        <f t="shared" si="11"/>
        <v>#DIV/0!</v>
      </c>
      <c r="L34" s="30">
        <f t="shared" si="5"/>
        <v>83.75</v>
      </c>
      <c r="M34" s="20" t="e">
        <f t="shared" si="6"/>
        <v>#DIV/0!</v>
      </c>
      <c r="N34" s="30">
        <f t="shared" si="7"/>
        <v>83.75</v>
      </c>
    </row>
    <row r="35" spans="1:14" ht="108" hidden="1" outlineLevel="3">
      <c r="A35" s="9" t="s">
        <v>34</v>
      </c>
      <c r="B35" s="17" t="s">
        <v>35</v>
      </c>
      <c r="C35" s="16"/>
      <c r="D35" s="16">
        <v>31400</v>
      </c>
      <c r="E35" s="16">
        <v>92044</v>
      </c>
      <c r="F35" s="16">
        <v>106804</v>
      </c>
      <c r="G35" s="20">
        <f t="shared" si="2"/>
        <v>1.9527986234483718E-2</v>
      </c>
      <c r="H35" s="19">
        <f t="shared" si="10"/>
        <v>9.6775463773773412E-2</v>
      </c>
      <c r="I35" s="20" t="e">
        <f t="shared" si="3"/>
        <v>#DIV/0!</v>
      </c>
      <c r="J35" s="30">
        <f t="shared" si="4"/>
        <v>106804</v>
      </c>
      <c r="K35" s="20">
        <f t="shared" si="11"/>
        <v>340.14012738853501</v>
      </c>
      <c r="L35" s="30">
        <f t="shared" si="5"/>
        <v>75404</v>
      </c>
      <c r="M35" s="20">
        <f t="shared" si="6"/>
        <v>116.03580896093173</v>
      </c>
      <c r="N35" s="30">
        <f t="shared" si="7"/>
        <v>14760</v>
      </c>
    </row>
    <row r="36" spans="1:14" ht="144" hidden="1" outlineLevel="4">
      <c r="A36" s="9" t="s">
        <v>36</v>
      </c>
      <c r="B36" s="17" t="s">
        <v>37</v>
      </c>
      <c r="C36" s="16"/>
      <c r="D36" s="16">
        <v>31400</v>
      </c>
      <c r="E36" s="16">
        <v>92044</v>
      </c>
      <c r="F36" s="16">
        <v>106804</v>
      </c>
      <c r="G36" s="20">
        <f t="shared" si="2"/>
        <v>1.9527986234483718E-2</v>
      </c>
      <c r="H36" s="19">
        <f t="shared" si="10"/>
        <v>9.6775463773773412E-2</v>
      </c>
      <c r="I36" s="20" t="e">
        <f t="shared" si="3"/>
        <v>#DIV/0!</v>
      </c>
      <c r="J36" s="30">
        <f t="shared" si="4"/>
        <v>106804</v>
      </c>
      <c r="K36" s="20">
        <f t="shared" si="11"/>
        <v>340.14012738853501</v>
      </c>
      <c r="L36" s="30">
        <f t="shared" si="5"/>
        <v>75404</v>
      </c>
      <c r="M36" s="20">
        <f t="shared" si="6"/>
        <v>116.03580896093173</v>
      </c>
      <c r="N36" s="30">
        <f t="shared" si="7"/>
        <v>14760</v>
      </c>
    </row>
    <row r="37" spans="1:14" ht="144" hidden="1" outlineLevel="7">
      <c r="A37" s="9" t="s">
        <v>36</v>
      </c>
      <c r="B37" s="17" t="s">
        <v>37</v>
      </c>
      <c r="C37" s="16"/>
      <c r="D37" s="16">
        <v>31400</v>
      </c>
      <c r="E37" s="16">
        <v>92044</v>
      </c>
      <c r="F37" s="16">
        <v>106804</v>
      </c>
      <c r="G37" s="20">
        <f t="shared" si="2"/>
        <v>1.9527986234483718E-2</v>
      </c>
      <c r="H37" s="19">
        <f t="shared" si="10"/>
        <v>9.6775463773773412E-2</v>
      </c>
      <c r="I37" s="20" t="e">
        <f t="shared" si="3"/>
        <v>#DIV/0!</v>
      </c>
      <c r="J37" s="30">
        <f t="shared" si="4"/>
        <v>106804</v>
      </c>
      <c r="K37" s="20">
        <f t="shared" si="11"/>
        <v>340.14012738853501</v>
      </c>
      <c r="L37" s="30">
        <f t="shared" si="5"/>
        <v>75404</v>
      </c>
      <c r="M37" s="20">
        <f t="shared" si="6"/>
        <v>116.03580896093173</v>
      </c>
      <c r="N37" s="30">
        <f t="shared" si="7"/>
        <v>14760</v>
      </c>
    </row>
    <row r="38" spans="1:14" ht="120" hidden="1" outlineLevel="3">
      <c r="A38" s="9" t="s">
        <v>38</v>
      </c>
      <c r="B38" s="17" t="s">
        <v>39</v>
      </c>
      <c r="C38" s="16"/>
      <c r="D38" s="16">
        <v>0</v>
      </c>
      <c r="E38" s="16">
        <v>80080</v>
      </c>
      <c r="F38" s="16">
        <v>221219.98</v>
      </c>
      <c r="G38" s="20">
        <f t="shared" si="2"/>
        <v>4.0447742820800374E-2</v>
      </c>
      <c r="H38" s="19">
        <f t="shared" si="10"/>
        <v>0.20044816823831391</v>
      </c>
      <c r="I38" s="20" t="e">
        <f t="shared" si="3"/>
        <v>#DIV/0!</v>
      </c>
      <c r="J38" s="30">
        <f t="shared" si="4"/>
        <v>221219.98</v>
      </c>
      <c r="K38" s="20" t="e">
        <f t="shared" si="11"/>
        <v>#DIV/0!</v>
      </c>
      <c r="L38" s="30">
        <f t="shared" si="5"/>
        <v>221219.98</v>
      </c>
      <c r="M38" s="20">
        <f t="shared" si="6"/>
        <v>276.24872627372628</v>
      </c>
      <c r="N38" s="30">
        <f t="shared" si="7"/>
        <v>141139.98000000001</v>
      </c>
    </row>
    <row r="39" spans="1:14" ht="156" hidden="1" outlineLevel="4">
      <c r="A39" s="9" t="s">
        <v>40</v>
      </c>
      <c r="B39" s="17" t="s">
        <v>41</v>
      </c>
      <c r="C39" s="16"/>
      <c r="D39" s="16">
        <v>0</v>
      </c>
      <c r="E39" s="16">
        <v>80080</v>
      </c>
      <c r="F39" s="16">
        <v>219696.34</v>
      </c>
      <c r="G39" s="20">
        <f t="shared" si="2"/>
        <v>4.0169161298139154E-2</v>
      </c>
      <c r="H39" s="19">
        <f t="shared" si="10"/>
        <v>0.19906759290757467</v>
      </c>
      <c r="I39" s="20" t="e">
        <f t="shared" si="3"/>
        <v>#DIV/0!</v>
      </c>
      <c r="J39" s="30">
        <f t="shared" si="4"/>
        <v>219696.34</v>
      </c>
      <c r="K39" s="20" t="e">
        <f t="shared" si="11"/>
        <v>#DIV/0!</v>
      </c>
      <c r="L39" s="30">
        <f t="shared" si="5"/>
        <v>219696.34</v>
      </c>
      <c r="M39" s="20">
        <f t="shared" si="6"/>
        <v>274.34607892107891</v>
      </c>
      <c r="N39" s="30">
        <f t="shared" si="7"/>
        <v>139616.34</v>
      </c>
    </row>
    <row r="40" spans="1:14" ht="156" hidden="1" outlineLevel="7">
      <c r="A40" s="9" t="s">
        <v>40</v>
      </c>
      <c r="B40" s="17" t="s">
        <v>41</v>
      </c>
      <c r="C40" s="16"/>
      <c r="D40" s="16">
        <v>0</v>
      </c>
      <c r="E40" s="16">
        <v>80080</v>
      </c>
      <c r="F40" s="16">
        <v>219696.34</v>
      </c>
      <c r="G40" s="20">
        <f t="shared" si="2"/>
        <v>4.0169161298139154E-2</v>
      </c>
      <c r="H40" s="19">
        <f t="shared" si="10"/>
        <v>0.19906759290757467</v>
      </c>
      <c r="I40" s="20" t="e">
        <f t="shared" si="3"/>
        <v>#DIV/0!</v>
      </c>
      <c r="J40" s="30">
        <f t="shared" si="4"/>
        <v>219696.34</v>
      </c>
      <c r="K40" s="20" t="e">
        <f t="shared" si="11"/>
        <v>#DIV/0!</v>
      </c>
      <c r="L40" s="30">
        <f t="shared" si="5"/>
        <v>219696.34</v>
      </c>
      <c r="M40" s="20">
        <f t="shared" si="6"/>
        <v>274.34607892107891</v>
      </c>
      <c r="N40" s="30">
        <f t="shared" si="7"/>
        <v>139616.34</v>
      </c>
    </row>
    <row r="41" spans="1:14" ht="132" hidden="1" outlineLevel="4">
      <c r="A41" s="9" t="s">
        <v>42</v>
      </c>
      <c r="B41" s="17" t="s">
        <v>43</v>
      </c>
      <c r="C41" s="16"/>
      <c r="D41" s="16">
        <v>0</v>
      </c>
      <c r="E41" s="16">
        <v>0</v>
      </c>
      <c r="F41" s="16">
        <v>1523.64</v>
      </c>
      <c r="G41" s="20">
        <f t="shared" si="2"/>
        <v>2.7858152266121842E-4</v>
      </c>
      <c r="H41" s="19">
        <f t="shared" si="10"/>
        <v>1.3805753307392244E-3</v>
      </c>
      <c r="I41" s="20" t="e">
        <f t="shared" si="3"/>
        <v>#DIV/0!</v>
      </c>
      <c r="J41" s="30">
        <f t="shared" si="4"/>
        <v>1523.64</v>
      </c>
      <c r="K41" s="20" t="e">
        <f t="shared" si="11"/>
        <v>#DIV/0!</v>
      </c>
      <c r="L41" s="30">
        <f t="shared" si="5"/>
        <v>1523.64</v>
      </c>
      <c r="M41" s="20" t="e">
        <f t="shared" si="6"/>
        <v>#DIV/0!</v>
      </c>
      <c r="N41" s="30">
        <f t="shared" si="7"/>
        <v>1523.64</v>
      </c>
    </row>
    <row r="42" spans="1:14" ht="132" hidden="1" outlineLevel="7">
      <c r="A42" s="9" t="s">
        <v>42</v>
      </c>
      <c r="B42" s="17" t="s">
        <v>43</v>
      </c>
      <c r="C42" s="16"/>
      <c r="D42" s="16">
        <v>0</v>
      </c>
      <c r="E42" s="16">
        <v>0</v>
      </c>
      <c r="F42" s="16">
        <v>1523.64</v>
      </c>
      <c r="G42" s="20">
        <f t="shared" si="2"/>
        <v>2.7858152266121842E-4</v>
      </c>
      <c r="H42" s="19">
        <f t="shared" si="10"/>
        <v>1.3805753307392244E-3</v>
      </c>
      <c r="I42" s="20" t="e">
        <f t="shared" si="3"/>
        <v>#DIV/0!</v>
      </c>
      <c r="J42" s="30">
        <f t="shared" si="4"/>
        <v>1523.64</v>
      </c>
      <c r="K42" s="20" t="e">
        <f t="shared" si="11"/>
        <v>#DIV/0!</v>
      </c>
      <c r="L42" s="30">
        <f t="shared" si="5"/>
        <v>1523.64</v>
      </c>
      <c r="M42" s="20" t="e">
        <f t="shared" si="6"/>
        <v>#DIV/0!</v>
      </c>
      <c r="N42" s="30">
        <f t="shared" si="7"/>
        <v>1523.64</v>
      </c>
    </row>
    <row r="43" spans="1:14" ht="48" outlineLevel="1" collapsed="1">
      <c r="A43" s="9" t="s">
        <v>44</v>
      </c>
      <c r="B43" s="15" t="s">
        <v>45</v>
      </c>
      <c r="C43" s="16">
        <v>9219954.9499999993</v>
      </c>
      <c r="D43" s="16">
        <v>9227400</v>
      </c>
      <c r="E43" s="16">
        <v>11200000</v>
      </c>
      <c r="F43" s="16">
        <v>11223956.359999999</v>
      </c>
      <c r="G43" s="20">
        <f t="shared" si="2"/>
        <v>2.0521821775825431</v>
      </c>
      <c r="H43" s="19">
        <f t="shared" si="10"/>
        <v>10.170064624130122</v>
      </c>
      <c r="I43" s="20">
        <f t="shared" si="3"/>
        <v>121.73547941251057</v>
      </c>
      <c r="J43" s="30">
        <f t="shared" si="4"/>
        <v>2004001.4100000001</v>
      </c>
      <c r="K43" s="20">
        <f t="shared" si="11"/>
        <v>121.63725816589721</v>
      </c>
      <c r="L43" s="30">
        <f t="shared" si="5"/>
        <v>1996556.3599999994</v>
      </c>
      <c r="M43" s="20">
        <f t="shared" si="6"/>
        <v>100.21389607142856</v>
      </c>
      <c r="N43" s="30">
        <f t="shared" si="7"/>
        <v>23956.359999999404</v>
      </c>
    </row>
    <row r="44" spans="1:14" ht="36" hidden="1" outlineLevel="2">
      <c r="A44" s="9" t="s">
        <v>46</v>
      </c>
      <c r="B44" s="15" t="s">
        <v>47</v>
      </c>
      <c r="C44" s="16"/>
      <c r="D44" s="16">
        <v>9227400</v>
      </c>
      <c r="E44" s="16">
        <v>11200000</v>
      </c>
      <c r="F44" s="16">
        <v>11207541.09</v>
      </c>
      <c r="G44" s="20">
        <f t="shared" si="2"/>
        <v>2.0491808183956652</v>
      </c>
      <c r="H44" s="19">
        <f t="shared" si="10"/>
        <v>10.155190692749072</v>
      </c>
      <c r="I44" s="20" t="e">
        <f t="shared" si="3"/>
        <v>#DIV/0!</v>
      </c>
      <c r="J44" s="30">
        <f t="shared" si="4"/>
        <v>11207541.09</v>
      </c>
      <c r="K44" s="20">
        <f t="shared" si="11"/>
        <v>121.45936114181677</v>
      </c>
      <c r="L44" s="30">
        <f t="shared" si="5"/>
        <v>1980141.0899999999</v>
      </c>
      <c r="M44" s="20">
        <f t="shared" si="6"/>
        <v>100.06733116071429</v>
      </c>
      <c r="N44" s="30">
        <f t="shared" si="7"/>
        <v>7541.089999999851</v>
      </c>
    </row>
    <row r="45" spans="1:14" ht="96" hidden="1" outlineLevel="3">
      <c r="A45" s="9" t="s">
        <v>48</v>
      </c>
      <c r="B45" s="15" t="s">
        <v>49</v>
      </c>
      <c r="C45" s="16"/>
      <c r="D45" s="16">
        <v>4174400</v>
      </c>
      <c r="E45" s="16">
        <v>5637800</v>
      </c>
      <c r="F45" s="16">
        <v>5617150.0700000003</v>
      </c>
      <c r="G45" s="20">
        <f t="shared" si="2"/>
        <v>1.0270367143926187</v>
      </c>
      <c r="H45" s="19">
        <f t="shared" si="10"/>
        <v>5.0897185789964219</v>
      </c>
      <c r="I45" s="20" t="e">
        <f t="shared" si="3"/>
        <v>#DIV/0!</v>
      </c>
      <c r="J45" s="30">
        <f t="shared" si="4"/>
        <v>5617150.0700000003</v>
      </c>
      <c r="K45" s="20">
        <f t="shared" si="11"/>
        <v>134.56185487734763</v>
      </c>
      <c r="L45" s="30">
        <f t="shared" si="5"/>
        <v>1442750.0700000003</v>
      </c>
      <c r="M45" s="20">
        <f t="shared" si="6"/>
        <v>99.633723615594732</v>
      </c>
      <c r="N45" s="30">
        <f t="shared" si="7"/>
        <v>-20649.929999999702</v>
      </c>
    </row>
    <row r="46" spans="1:14" ht="144" hidden="1" outlineLevel="4">
      <c r="A46" s="9" t="s">
        <v>50</v>
      </c>
      <c r="B46" s="17" t="s">
        <v>51</v>
      </c>
      <c r="C46" s="16"/>
      <c r="D46" s="16">
        <v>4174400</v>
      </c>
      <c r="E46" s="16">
        <v>5637800</v>
      </c>
      <c r="F46" s="16">
        <v>5617150.0700000003</v>
      </c>
      <c r="G46" s="20">
        <f t="shared" si="2"/>
        <v>1.0270367143926187</v>
      </c>
      <c r="H46" s="19">
        <f t="shared" si="10"/>
        <v>5.0897185789964219</v>
      </c>
      <c r="I46" s="20" t="e">
        <f t="shared" si="3"/>
        <v>#DIV/0!</v>
      </c>
      <c r="J46" s="30">
        <f t="shared" si="4"/>
        <v>5617150.0700000003</v>
      </c>
      <c r="K46" s="20">
        <f t="shared" si="11"/>
        <v>134.56185487734763</v>
      </c>
      <c r="L46" s="30">
        <f t="shared" si="5"/>
        <v>1442750.0700000003</v>
      </c>
      <c r="M46" s="20">
        <f t="shared" si="6"/>
        <v>99.633723615594732</v>
      </c>
      <c r="N46" s="30">
        <f t="shared" si="7"/>
        <v>-20649.929999999702</v>
      </c>
    </row>
    <row r="47" spans="1:14" ht="144" hidden="1" outlineLevel="7">
      <c r="A47" s="9" t="s">
        <v>50</v>
      </c>
      <c r="B47" s="17" t="s">
        <v>51</v>
      </c>
      <c r="C47" s="16"/>
      <c r="D47" s="16">
        <v>4174400</v>
      </c>
      <c r="E47" s="16">
        <v>5637800</v>
      </c>
      <c r="F47" s="16">
        <v>5617150.0700000003</v>
      </c>
      <c r="G47" s="20">
        <f t="shared" si="2"/>
        <v>1.0270367143926187</v>
      </c>
      <c r="H47" s="19">
        <f t="shared" si="10"/>
        <v>5.0897185789964219</v>
      </c>
      <c r="I47" s="20" t="e">
        <f t="shared" si="3"/>
        <v>#DIV/0!</v>
      </c>
      <c r="J47" s="30">
        <f t="shared" si="4"/>
        <v>5617150.0700000003</v>
      </c>
      <c r="K47" s="20">
        <f t="shared" si="11"/>
        <v>134.56185487734763</v>
      </c>
      <c r="L47" s="30">
        <f t="shared" si="5"/>
        <v>1442750.0700000003</v>
      </c>
      <c r="M47" s="20">
        <f t="shared" si="6"/>
        <v>99.633723615594732</v>
      </c>
      <c r="N47" s="30">
        <f t="shared" si="7"/>
        <v>-20649.929999999702</v>
      </c>
    </row>
    <row r="48" spans="1:14" ht="120" hidden="1" outlineLevel="3">
      <c r="A48" s="9" t="s">
        <v>52</v>
      </c>
      <c r="B48" s="17" t="s">
        <v>53</v>
      </c>
      <c r="C48" s="16"/>
      <c r="D48" s="16">
        <v>31100</v>
      </c>
      <c r="E48" s="16">
        <v>33600</v>
      </c>
      <c r="F48" s="16">
        <v>30386.720000000001</v>
      </c>
      <c r="G48" s="20">
        <f t="shared" si="2"/>
        <v>5.5558916320653821E-3</v>
      </c>
      <c r="H48" s="19">
        <f t="shared" si="10"/>
        <v>2.7533509237142765E-2</v>
      </c>
      <c r="I48" s="20" t="e">
        <f t="shared" si="3"/>
        <v>#DIV/0!</v>
      </c>
      <c r="J48" s="30">
        <f t="shared" si="4"/>
        <v>30386.720000000001</v>
      </c>
      <c r="K48" s="20">
        <f t="shared" si="11"/>
        <v>97.706495176848875</v>
      </c>
      <c r="L48" s="30">
        <f t="shared" si="5"/>
        <v>-713.27999999999884</v>
      </c>
      <c r="M48" s="20">
        <f t="shared" si="6"/>
        <v>90.436666666666667</v>
      </c>
      <c r="N48" s="30">
        <f t="shared" si="7"/>
        <v>-3213.2799999999988</v>
      </c>
    </row>
    <row r="49" spans="1:14" ht="168" hidden="1" outlineLevel="4">
      <c r="A49" s="9" t="s">
        <v>54</v>
      </c>
      <c r="B49" s="17" t="s">
        <v>55</v>
      </c>
      <c r="C49" s="16"/>
      <c r="D49" s="16">
        <v>31100</v>
      </c>
      <c r="E49" s="16">
        <v>33600</v>
      </c>
      <c r="F49" s="16">
        <v>30386.720000000001</v>
      </c>
      <c r="G49" s="20">
        <f t="shared" si="2"/>
        <v>5.5558916320653821E-3</v>
      </c>
      <c r="H49" s="19">
        <f t="shared" si="10"/>
        <v>2.7533509237142765E-2</v>
      </c>
      <c r="I49" s="20" t="e">
        <f t="shared" si="3"/>
        <v>#DIV/0!</v>
      </c>
      <c r="J49" s="30">
        <f t="shared" si="4"/>
        <v>30386.720000000001</v>
      </c>
      <c r="K49" s="20">
        <f t="shared" si="11"/>
        <v>97.706495176848875</v>
      </c>
      <c r="L49" s="30">
        <f t="shared" si="5"/>
        <v>-713.27999999999884</v>
      </c>
      <c r="M49" s="20">
        <f t="shared" si="6"/>
        <v>90.436666666666667</v>
      </c>
      <c r="N49" s="30">
        <f t="shared" si="7"/>
        <v>-3213.2799999999988</v>
      </c>
    </row>
    <row r="50" spans="1:14" ht="168" hidden="1" outlineLevel="7">
      <c r="A50" s="9" t="s">
        <v>54</v>
      </c>
      <c r="B50" s="17" t="s">
        <v>55</v>
      </c>
      <c r="C50" s="16"/>
      <c r="D50" s="16">
        <v>31100</v>
      </c>
      <c r="E50" s="16">
        <v>33600</v>
      </c>
      <c r="F50" s="16">
        <v>30386.720000000001</v>
      </c>
      <c r="G50" s="20">
        <f t="shared" si="2"/>
        <v>5.5558916320653821E-3</v>
      </c>
      <c r="H50" s="19">
        <f t="shared" si="10"/>
        <v>2.7533509237142765E-2</v>
      </c>
      <c r="I50" s="20" t="e">
        <f t="shared" si="3"/>
        <v>#DIV/0!</v>
      </c>
      <c r="J50" s="30">
        <f t="shared" si="4"/>
        <v>30386.720000000001</v>
      </c>
      <c r="K50" s="20">
        <f t="shared" si="11"/>
        <v>97.706495176848875</v>
      </c>
      <c r="L50" s="30">
        <f t="shared" si="5"/>
        <v>-713.27999999999884</v>
      </c>
      <c r="M50" s="20">
        <f t="shared" si="6"/>
        <v>90.436666666666667</v>
      </c>
      <c r="N50" s="30">
        <f t="shared" si="7"/>
        <v>-3213.2799999999988</v>
      </c>
    </row>
    <row r="51" spans="1:14" ht="96" hidden="1" outlineLevel="3">
      <c r="A51" s="9" t="s">
        <v>56</v>
      </c>
      <c r="B51" s="15" t="s">
        <v>57</v>
      </c>
      <c r="C51" s="16"/>
      <c r="D51" s="16">
        <v>5793500</v>
      </c>
      <c r="E51" s="16">
        <v>6200800</v>
      </c>
      <c r="F51" s="16">
        <v>6205544.8600000003</v>
      </c>
      <c r="G51" s="20">
        <f t="shared" si="2"/>
        <v>1.1346185030855696</v>
      </c>
      <c r="H51" s="19">
        <f t="shared" si="10"/>
        <v>5.6228650780444163</v>
      </c>
      <c r="I51" s="20" t="e">
        <f t="shared" si="3"/>
        <v>#DIV/0!</v>
      </c>
      <c r="J51" s="30">
        <f t="shared" si="4"/>
        <v>6205544.8600000003</v>
      </c>
      <c r="K51" s="20">
        <f t="shared" si="11"/>
        <v>107.11219228445673</v>
      </c>
      <c r="L51" s="30">
        <f t="shared" si="5"/>
        <v>412044.86000000034</v>
      </c>
      <c r="M51" s="20">
        <f t="shared" si="6"/>
        <v>100.07652012643531</v>
      </c>
      <c r="N51" s="30">
        <f t="shared" si="7"/>
        <v>4744.8600000003353</v>
      </c>
    </row>
    <row r="52" spans="1:14" ht="144" hidden="1" outlineLevel="4">
      <c r="A52" s="9" t="s">
        <v>58</v>
      </c>
      <c r="B52" s="17" t="s">
        <v>59</v>
      </c>
      <c r="C52" s="16"/>
      <c r="D52" s="16">
        <v>5793500</v>
      </c>
      <c r="E52" s="16">
        <v>6200800</v>
      </c>
      <c r="F52" s="16">
        <v>6205544.8600000003</v>
      </c>
      <c r="G52" s="20">
        <f t="shared" si="2"/>
        <v>1.1346185030855696</v>
      </c>
      <c r="H52" s="19">
        <f t="shared" si="10"/>
        <v>5.6228650780444163</v>
      </c>
      <c r="I52" s="20" t="e">
        <f t="shared" si="3"/>
        <v>#DIV/0!</v>
      </c>
      <c r="J52" s="30">
        <f t="shared" si="4"/>
        <v>6205544.8600000003</v>
      </c>
      <c r="K52" s="20">
        <f t="shared" si="11"/>
        <v>107.11219228445673</v>
      </c>
      <c r="L52" s="30">
        <f t="shared" si="5"/>
        <v>412044.86000000034</v>
      </c>
      <c r="M52" s="20">
        <f t="shared" si="6"/>
        <v>100.07652012643531</v>
      </c>
      <c r="N52" s="30">
        <f t="shared" si="7"/>
        <v>4744.8600000003353</v>
      </c>
    </row>
    <row r="53" spans="1:14" ht="144" hidden="1" outlineLevel="7">
      <c r="A53" s="9" t="s">
        <v>58</v>
      </c>
      <c r="B53" s="17" t="s">
        <v>59</v>
      </c>
      <c r="C53" s="16"/>
      <c r="D53" s="16">
        <v>5793500</v>
      </c>
      <c r="E53" s="16">
        <v>6200800</v>
      </c>
      <c r="F53" s="16">
        <v>6205544.8600000003</v>
      </c>
      <c r="G53" s="20">
        <f t="shared" si="2"/>
        <v>1.1346185030855696</v>
      </c>
      <c r="H53" s="19">
        <f t="shared" si="10"/>
        <v>5.6228650780444163</v>
      </c>
      <c r="I53" s="20" t="e">
        <f t="shared" si="3"/>
        <v>#DIV/0!</v>
      </c>
      <c r="J53" s="30">
        <f t="shared" si="4"/>
        <v>6205544.8600000003</v>
      </c>
      <c r="K53" s="20">
        <f t="shared" si="11"/>
        <v>107.11219228445673</v>
      </c>
      <c r="L53" s="30">
        <f t="shared" si="5"/>
        <v>412044.86000000034</v>
      </c>
      <c r="M53" s="20">
        <f t="shared" si="6"/>
        <v>100.07652012643531</v>
      </c>
      <c r="N53" s="30">
        <f t="shared" si="7"/>
        <v>4744.8600000003353</v>
      </c>
    </row>
    <row r="54" spans="1:14" ht="96" hidden="1" outlineLevel="3">
      <c r="A54" s="9" t="s">
        <v>60</v>
      </c>
      <c r="B54" s="15" t="s">
        <v>61</v>
      </c>
      <c r="C54" s="16"/>
      <c r="D54" s="16">
        <v>-771600</v>
      </c>
      <c r="E54" s="16">
        <v>-672200</v>
      </c>
      <c r="F54" s="16">
        <v>-645540.56000000006</v>
      </c>
      <c r="G54" s="20">
        <f t="shared" si="2"/>
        <v>-0.1180302907145885</v>
      </c>
      <c r="H54" s="19">
        <f t="shared" si="10"/>
        <v>-0.58492647352890714</v>
      </c>
      <c r="I54" s="20" t="e">
        <f t="shared" si="3"/>
        <v>#DIV/0!</v>
      </c>
      <c r="J54" s="30">
        <f t="shared" si="4"/>
        <v>-645540.56000000006</v>
      </c>
      <c r="K54" s="20">
        <f t="shared" si="11"/>
        <v>83.662592016588917</v>
      </c>
      <c r="L54" s="30">
        <f t="shared" si="5"/>
        <v>126059.43999999994</v>
      </c>
      <c r="M54" s="20">
        <f t="shared" si="6"/>
        <v>96.034001785182994</v>
      </c>
      <c r="N54" s="30">
        <f t="shared" si="7"/>
        <v>26659.439999999944</v>
      </c>
    </row>
    <row r="55" spans="1:14" ht="144" hidden="1" outlineLevel="4">
      <c r="A55" s="9" t="s">
        <v>62</v>
      </c>
      <c r="B55" s="17" t="s">
        <v>63</v>
      </c>
      <c r="C55" s="16"/>
      <c r="D55" s="16">
        <v>-771600</v>
      </c>
      <c r="E55" s="16">
        <v>-672200</v>
      </c>
      <c r="F55" s="16">
        <v>-645540.56000000006</v>
      </c>
      <c r="G55" s="20">
        <f t="shared" si="2"/>
        <v>-0.1180302907145885</v>
      </c>
      <c r="H55" s="19">
        <f t="shared" si="10"/>
        <v>-0.58492647352890714</v>
      </c>
      <c r="I55" s="20" t="e">
        <f t="shared" si="3"/>
        <v>#DIV/0!</v>
      </c>
      <c r="J55" s="30">
        <f t="shared" si="4"/>
        <v>-645540.56000000006</v>
      </c>
      <c r="K55" s="20">
        <f t="shared" si="11"/>
        <v>83.662592016588917</v>
      </c>
      <c r="L55" s="30">
        <f t="shared" si="5"/>
        <v>126059.43999999994</v>
      </c>
      <c r="M55" s="20">
        <f t="shared" si="6"/>
        <v>96.034001785182994</v>
      </c>
      <c r="N55" s="30">
        <f t="shared" si="7"/>
        <v>26659.439999999944</v>
      </c>
    </row>
    <row r="56" spans="1:14" ht="144" hidden="1" outlineLevel="7">
      <c r="A56" s="9" t="s">
        <v>62</v>
      </c>
      <c r="B56" s="17" t="s">
        <v>63</v>
      </c>
      <c r="C56" s="16"/>
      <c r="D56" s="16">
        <v>-771600</v>
      </c>
      <c r="E56" s="16">
        <v>-672200</v>
      </c>
      <c r="F56" s="16">
        <v>-645540.56000000006</v>
      </c>
      <c r="G56" s="20">
        <f t="shared" si="2"/>
        <v>-0.1180302907145885</v>
      </c>
      <c r="H56" s="19">
        <f t="shared" si="10"/>
        <v>-0.58492647352890714</v>
      </c>
      <c r="I56" s="20" t="e">
        <f t="shared" si="3"/>
        <v>#DIV/0!</v>
      </c>
      <c r="J56" s="30">
        <f t="shared" si="4"/>
        <v>-645540.56000000006</v>
      </c>
      <c r="K56" s="20">
        <f t="shared" si="11"/>
        <v>83.662592016588917</v>
      </c>
      <c r="L56" s="30">
        <f t="shared" si="5"/>
        <v>126059.43999999994</v>
      </c>
      <c r="M56" s="20">
        <f t="shared" si="6"/>
        <v>96.034001785182994</v>
      </c>
      <c r="N56" s="30">
        <f t="shared" si="7"/>
        <v>26659.439999999944</v>
      </c>
    </row>
    <row r="57" spans="1:14" ht="17.25" customHeight="1" outlineLevel="1">
      <c r="A57" s="9" t="s">
        <v>64</v>
      </c>
      <c r="B57" s="15" t="s">
        <v>65</v>
      </c>
      <c r="C57" s="16">
        <f>C58+C66+C72</f>
        <v>354889.76</v>
      </c>
      <c r="D57" s="16">
        <f t="shared" ref="D57:F57" si="12">D58+D66+D72</f>
        <v>505000</v>
      </c>
      <c r="E57" s="16">
        <f t="shared" si="12"/>
        <v>508096</v>
      </c>
      <c r="F57" s="16">
        <f t="shared" si="12"/>
        <v>671555.64</v>
      </c>
      <c r="G57" s="20">
        <f t="shared" si="2"/>
        <v>0.12278687402728269</v>
      </c>
      <c r="H57" s="19">
        <f t="shared" si="10"/>
        <v>0.60849882505236896</v>
      </c>
      <c r="I57" s="20">
        <f t="shared" si="3"/>
        <v>189.22936519780114</v>
      </c>
      <c r="J57" s="30">
        <f t="shared" si="4"/>
        <v>316665.88</v>
      </c>
      <c r="K57" s="20">
        <f t="shared" si="11"/>
        <v>132.98131485148514</v>
      </c>
      <c r="L57" s="30">
        <f t="shared" si="5"/>
        <v>166555.64000000001</v>
      </c>
      <c r="M57" s="20">
        <f t="shared" si="6"/>
        <v>132.17101492631315</v>
      </c>
      <c r="N57" s="30">
        <f t="shared" si="7"/>
        <v>163459.64000000001</v>
      </c>
    </row>
    <row r="58" spans="1:14" ht="24" outlineLevel="2" collapsed="1">
      <c r="A58" s="9" t="s">
        <v>66</v>
      </c>
      <c r="B58" s="15" t="s">
        <v>67</v>
      </c>
      <c r="C58" s="16">
        <v>-14121.81</v>
      </c>
      <c r="D58" s="16">
        <v>0</v>
      </c>
      <c r="E58" s="16">
        <v>2740</v>
      </c>
      <c r="F58" s="16">
        <v>2739.93</v>
      </c>
      <c r="G58" s="20">
        <f t="shared" si="2"/>
        <v>5.0096733571260404E-4</v>
      </c>
      <c r="H58" s="19">
        <f t="shared" si="10"/>
        <v>2.4826597923081062E-3</v>
      </c>
      <c r="I58" s="20">
        <f t="shared" si="3"/>
        <v>-19.402116300955754</v>
      </c>
      <c r="J58" s="30">
        <f t="shared" si="4"/>
        <v>16861.739999999998</v>
      </c>
      <c r="K58" s="20">
        <v>0</v>
      </c>
      <c r="L58" s="30">
        <f t="shared" si="5"/>
        <v>2739.93</v>
      </c>
      <c r="M58" s="20">
        <f t="shared" si="6"/>
        <v>99.997445255474446</v>
      </c>
      <c r="N58" s="30">
        <f t="shared" si="7"/>
        <v>-7.0000000000163709E-2</v>
      </c>
    </row>
    <row r="59" spans="1:14" ht="24" hidden="1" outlineLevel="3">
      <c r="A59" s="9" t="s">
        <v>68</v>
      </c>
      <c r="B59" s="15" t="s">
        <v>67</v>
      </c>
      <c r="C59" s="16"/>
      <c r="D59" s="16">
        <v>0</v>
      </c>
      <c r="E59" s="16">
        <v>2740</v>
      </c>
      <c r="F59" s="16">
        <v>2739.93</v>
      </c>
      <c r="G59" s="20">
        <f t="shared" si="2"/>
        <v>5.0096733571260404E-4</v>
      </c>
      <c r="H59" s="19">
        <f t="shared" si="10"/>
        <v>2.4826597923081062E-3</v>
      </c>
      <c r="I59" s="20" t="e">
        <f t="shared" si="3"/>
        <v>#DIV/0!</v>
      </c>
      <c r="J59" s="30">
        <f t="shared" si="4"/>
        <v>2739.93</v>
      </c>
      <c r="K59" s="20" t="e">
        <f t="shared" si="11"/>
        <v>#DIV/0!</v>
      </c>
      <c r="L59" s="30">
        <f t="shared" si="5"/>
        <v>2739.93</v>
      </c>
      <c r="M59" s="20">
        <f t="shared" si="6"/>
        <v>99.997445255474446</v>
      </c>
      <c r="N59" s="30">
        <f t="shared" si="7"/>
        <v>-7.0000000000163709E-2</v>
      </c>
    </row>
    <row r="60" spans="1:14" ht="60" hidden="1" outlineLevel="4">
      <c r="A60" s="9" t="s">
        <v>69</v>
      </c>
      <c r="B60" s="15" t="s">
        <v>70</v>
      </c>
      <c r="C60" s="16"/>
      <c r="D60" s="16">
        <v>0</v>
      </c>
      <c r="E60" s="16">
        <v>2740</v>
      </c>
      <c r="F60" s="16">
        <v>1081.29</v>
      </c>
      <c r="G60" s="20">
        <f t="shared" si="2"/>
        <v>1.9770248525790134E-4</v>
      </c>
      <c r="H60" s="19">
        <f t="shared" si="10"/>
        <v>9.7976050732129357E-4</v>
      </c>
      <c r="I60" s="20" t="e">
        <f t="shared" si="3"/>
        <v>#DIV/0!</v>
      </c>
      <c r="J60" s="30">
        <f t="shared" si="4"/>
        <v>1081.29</v>
      </c>
      <c r="K60" s="20" t="e">
        <f t="shared" si="11"/>
        <v>#DIV/0!</v>
      </c>
      <c r="L60" s="30">
        <f t="shared" si="5"/>
        <v>1081.29</v>
      </c>
      <c r="M60" s="20">
        <f t="shared" si="6"/>
        <v>39.463138686131387</v>
      </c>
      <c r="N60" s="30">
        <f t="shared" si="7"/>
        <v>-1658.71</v>
      </c>
    </row>
    <row r="61" spans="1:14" ht="60" hidden="1" outlineLevel="7">
      <c r="A61" s="9" t="s">
        <v>69</v>
      </c>
      <c r="B61" s="15" t="s">
        <v>70</v>
      </c>
      <c r="C61" s="16"/>
      <c r="D61" s="16">
        <v>0</v>
      </c>
      <c r="E61" s="16">
        <v>2740</v>
      </c>
      <c r="F61" s="16">
        <v>1081.29</v>
      </c>
      <c r="G61" s="20">
        <f t="shared" si="2"/>
        <v>1.9770248525790134E-4</v>
      </c>
      <c r="H61" s="19">
        <f t="shared" si="10"/>
        <v>9.7976050732129357E-4</v>
      </c>
      <c r="I61" s="20" t="e">
        <f t="shared" si="3"/>
        <v>#DIV/0!</v>
      </c>
      <c r="J61" s="30">
        <f t="shared" si="4"/>
        <v>1081.29</v>
      </c>
      <c r="K61" s="20" t="e">
        <f t="shared" si="11"/>
        <v>#DIV/0!</v>
      </c>
      <c r="L61" s="30">
        <f t="shared" si="5"/>
        <v>1081.29</v>
      </c>
      <c r="M61" s="20">
        <f t="shared" si="6"/>
        <v>39.463138686131387</v>
      </c>
      <c r="N61" s="30">
        <f t="shared" si="7"/>
        <v>-1658.71</v>
      </c>
    </row>
    <row r="62" spans="1:14" ht="36" hidden="1" outlineLevel="4">
      <c r="A62" s="9" t="s">
        <v>71</v>
      </c>
      <c r="B62" s="15" t="s">
        <v>72</v>
      </c>
      <c r="C62" s="16"/>
      <c r="D62" s="16">
        <v>0</v>
      </c>
      <c r="E62" s="16">
        <v>0</v>
      </c>
      <c r="F62" s="16">
        <v>1553.64</v>
      </c>
      <c r="G62" s="20">
        <f t="shared" si="2"/>
        <v>2.8406670661532601E-4</v>
      </c>
      <c r="H62" s="19">
        <f t="shared" si="10"/>
        <v>1.4077584316831329E-3</v>
      </c>
      <c r="I62" s="20" t="e">
        <f t="shared" si="3"/>
        <v>#DIV/0!</v>
      </c>
      <c r="J62" s="30">
        <f t="shared" si="4"/>
        <v>1553.64</v>
      </c>
      <c r="K62" s="20" t="e">
        <f t="shared" si="11"/>
        <v>#DIV/0!</v>
      </c>
      <c r="L62" s="30">
        <f t="shared" si="5"/>
        <v>1553.64</v>
      </c>
      <c r="M62" s="20" t="e">
        <f t="shared" si="6"/>
        <v>#DIV/0!</v>
      </c>
      <c r="N62" s="30">
        <f t="shared" si="7"/>
        <v>1553.64</v>
      </c>
    </row>
    <row r="63" spans="1:14" ht="36" hidden="1" outlineLevel="7">
      <c r="A63" s="9" t="s">
        <v>71</v>
      </c>
      <c r="B63" s="15" t="s">
        <v>72</v>
      </c>
      <c r="C63" s="16"/>
      <c r="D63" s="16">
        <v>0</v>
      </c>
      <c r="E63" s="16">
        <v>0</v>
      </c>
      <c r="F63" s="16">
        <v>1553.64</v>
      </c>
      <c r="G63" s="20">
        <f t="shared" si="2"/>
        <v>2.8406670661532601E-4</v>
      </c>
      <c r="H63" s="19">
        <f t="shared" si="10"/>
        <v>1.4077584316831329E-3</v>
      </c>
      <c r="I63" s="20" t="e">
        <f t="shared" si="3"/>
        <v>#DIV/0!</v>
      </c>
      <c r="J63" s="30">
        <f t="shared" si="4"/>
        <v>1553.64</v>
      </c>
      <c r="K63" s="20" t="e">
        <f t="shared" si="11"/>
        <v>#DIV/0!</v>
      </c>
      <c r="L63" s="30">
        <f t="shared" si="5"/>
        <v>1553.64</v>
      </c>
      <c r="M63" s="20" t="e">
        <f t="shared" si="6"/>
        <v>#DIV/0!</v>
      </c>
      <c r="N63" s="30">
        <f t="shared" si="7"/>
        <v>1553.64</v>
      </c>
    </row>
    <row r="64" spans="1:14" ht="72" hidden="1" outlineLevel="4">
      <c r="A64" s="9" t="s">
        <v>73</v>
      </c>
      <c r="B64" s="15" t="s">
        <v>74</v>
      </c>
      <c r="C64" s="16"/>
      <c r="D64" s="16">
        <v>0</v>
      </c>
      <c r="E64" s="16">
        <v>0</v>
      </c>
      <c r="F64" s="16">
        <v>105</v>
      </c>
      <c r="G64" s="20">
        <f t="shared" si="2"/>
        <v>1.9198143839376711E-5</v>
      </c>
      <c r="H64" s="19">
        <f t="shared" si="10"/>
        <v>9.514085330367971E-5</v>
      </c>
      <c r="I64" s="20" t="e">
        <f t="shared" si="3"/>
        <v>#DIV/0!</v>
      </c>
      <c r="J64" s="30">
        <f t="shared" si="4"/>
        <v>105</v>
      </c>
      <c r="K64" s="20" t="e">
        <f t="shared" si="11"/>
        <v>#DIV/0!</v>
      </c>
      <c r="L64" s="30">
        <f t="shared" si="5"/>
        <v>105</v>
      </c>
      <c r="M64" s="20" t="e">
        <f t="shared" si="6"/>
        <v>#DIV/0!</v>
      </c>
      <c r="N64" s="30">
        <f t="shared" si="7"/>
        <v>105</v>
      </c>
    </row>
    <row r="65" spans="1:14" ht="72" hidden="1" outlineLevel="7">
      <c r="A65" s="9" t="s">
        <v>73</v>
      </c>
      <c r="B65" s="15" t="s">
        <v>74</v>
      </c>
      <c r="C65" s="16"/>
      <c r="D65" s="16">
        <v>0</v>
      </c>
      <c r="E65" s="16">
        <v>0</v>
      </c>
      <c r="F65" s="16">
        <v>105</v>
      </c>
      <c r="G65" s="20">
        <f t="shared" si="2"/>
        <v>1.9198143839376711E-5</v>
      </c>
      <c r="H65" s="19">
        <f t="shared" si="10"/>
        <v>9.514085330367971E-5</v>
      </c>
      <c r="I65" s="20" t="e">
        <f t="shared" si="3"/>
        <v>#DIV/0!</v>
      </c>
      <c r="J65" s="30">
        <f t="shared" si="4"/>
        <v>105</v>
      </c>
      <c r="K65" s="20" t="e">
        <f t="shared" si="11"/>
        <v>#DIV/0!</v>
      </c>
      <c r="L65" s="30">
        <f t="shared" si="5"/>
        <v>105</v>
      </c>
      <c r="M65" s="20" t="e">
        <f t="shared" si="6"/>
        <v>#DIV/0!</v>
      </c>
      <c r="N65" s="30">
        <f t="shared" si="7"/>
        <v>105</v>
      </c>
    </row>
    <row r="66" spans="1:14" ht="15.75" customHeight="1" outlineLevel="2" collapsed="1">
      <c r="A66" s="9" t="s">
        <v>75</v>
      </c>
      <c r="B66" s="15" t="s">
        <v>76</v>
      </c>
      <c r="C66" s="16">
        <v>52902.18</v>
      </c>
      <c r="D66" s="16">
        <v>85000</v>
      </c>
      <c r="E66" s="16">
        <v>85356</v>
      </c>
      <c r="F66" s="16">
        <v>85356.23</v>
      </c>
      <c r="G66" s="20">
        <f t="shared" si="2"/>
        <v>1.5606487439304012E-2</v>
      </c>
      <c r="H66" s="19">
        <f t="shared" si="10"/>
        <v>7.7341567209382331E-2</v>
      </c>
      <c r="I66" s="20">
        <f t="shared" si="3"/>
        <v>161.34728285299394</v>
      </c>
      <c r="J66" s="30">
        <f t="shared" si="4"/>
        <v>32454.049999999996</v>
      </c>
      <c r="K66" s="20">
        <f t="shared" si="11"/>
        <v>100.41909411764705</v>
      </c>
      <c r="L66" s="30">
        <f t="shared" si="5"/>
        <v>356.22999999999593</v>
      </c>
      <c r="M66" s="20">
        <f t="shared" si="6"/>
        <v>100.00026945967477</v>
      </c>
      <c r="N66" s="30">
        <f t="shared" si="7"/>
        <v>0.22999999999592546</v>
      </c>
    </row>
    <row r="67" spans="1:14" ht="24" hidden="1" outlineLevel="3">
      <c r="A67" s="9" t="s">
        <v>77</v>
      </c>
      <c r="B67" s="15" t="s">
        <v>76</v>
      </c>
      <c r="C67" s="16"/>
      <c r="D67" s="16">
        <v>85000</v>
      </c>
      <c r="E67" s="16">
        <v>85356</v>
      </c>
      <c r="F67" s="16">
        <v>85356.23</v>
      </c>
      <c r="G67" s="20">
        <f t="shared" si="2"/>
        <v>1.5606487439304012E-2</v>
      </c>
      <c r="H67" s="19">
        <f t="shared" si="10"/>
        <v>7.7341567209382331E-2</v>
      </c>
      <c r="I67" s="20" t="e">
        <f t="shared" si="3"/>
        <v>#DIV/0!</v>
      </c>
      <c r="J67" s="30">
        <f t="shared" si="4"/>
        <v>85356.23</v>
      </c>
      <c r="K67" s="20">
        <f t="shared" si="11"/>
        <v>100.41909411764705</v>
      </c>
      <c r="L67" s="30">
        <f t="shared" si="5"/>
        <v>356.22999999999593</v>
      </c>
      <c r="M67" s="20">
        <f t="shared" si="6"/>
        <v>100.00026945967477</v>
      </c>
      <c r="N67" s="30">
        <f t="shared" si="7"/>
        <v>0.22999999999592546</v>
      </c>
    </row>
    <row r="68" spans="1:14" ht="48" hidden="1" outlineLevel="4">
      <c r="A68" s="9" t="s">
        <v>78</v>
      </c>
      <c r="B68" s="15" t="s">
        <v>79</v>
      </c>
      <c r="C68" s="16"/>
      <c r="D68" s="16">
        <v>85000</v>
      </c>
      <c r="E68" s="16">
        <v>85356</v>
      </c>
      <c r="F68" s="16">
        <v>85080.13</v>
      </c>
      <c r="G68" s="20">
        <f t="shared" si="2"/>
        <v>1.5556005462979711E-2</v>
      </c>
      <c r="H68" s="19">
        <f t="shared" si="10"/>
        <v>7.7091392070361905E-2</v>
      </c>
      <c r="I68" s="20" t="e">
        <f t="shared" si="3"/>
        <v>#DIV/0!</v>
      </c>
      <c r="J68" s="30">
        <f t="shared" si="4"/>
        <v>85080.13</v>
      </c>
      <c r="K68" s="20">
        <f t="shared" si="11"/>
        <v>100.0942705882353</v>
      </c>
      <c r="L68" s="30">
        <f t="shared" si="5"/>
        <v>80.130000000004657</v>
      </c>
      <c r="M68" s="20">
        <f t="shared" si="6"/>
        <v>99.676800693565781</v>
      </c>
      <c r="N68" s="30">
        <f t="shared" si="7"/>
        <v>-275.86999999999534</v>
      </c>
    </row>
    <row r="69" spans="1:14" ht="48" hidden="1" outlineLevel="7">
      <c r="A69" s="9" t="s">
        <v>78</v>
      </c>
      <c r="B69" s="15" t="s">
        <v>79</v>
      </c>
      <c r="C69" s="16"/>
      <c r="D69" s="16">
        <v>85000</v>
      </c>
      <c r="E69" s="16">
        <v>85356</v>
      </c>
      <c r="F69" s="16">
        <v>85080.13</v>
      </c>
      <c r="G69" s="20">
        <f t="shared" si="2"/>
        <v>1.5556005462979711E-2</v>
      </c>
      <c r="H69" s="19">
        <f t="shared" si="10"/>
        <v>7.7091392070361905E-2</v>
      </c>
      <c r="I69" s="20" t="e">
        <f t="shared" si="3"/>
        <v>#DIV/0!</v>
      </c>
      <c r="J69" s="30">
        <f t="shared" si="4"/>
        <v>85080.13</v>
      </c>
      <c r="K69" s="20">
        <f t="shared" si="11"/>
        <v>100.0942705882353</v>
      </c>
      <c r="L69" s="30">
        <f t="shared" si="5"/>
        <v>80.130000000004657</v>
      </c>
      <c r="M69" s="20">
        <f t="shared" si="6"/>
        <v>99.676800693565781</v>
      </c>
      <c r="N69" s="30">
        <f t="shared" si="7"/>
        <v>-275.86999999999534</v>
      </c>
    </row>
    <row r="70" spans="1:14" ht="24" hidden="1" outlineLevel="4">
      <c r="A70" s="9" t="s">
        <v>80</v>
      </c>
      <c r="B70" s="15" t="s">
        <v>81</v>
      </c>
      <c r="C70" s="16"/>
      <c r="D70" s="16">
        <v>0</v>
      </c>
      <c r="E70" s="16">
        <v>0</v>
      </c>
      <c r="F70" s="16">
        <v>276.10000000000002</v>
      </c>
      <c r="G70" s="20">
        <f t="shared" si="2"/>
        <v>5.0481976324303908E-5</v>
      </c>
      <c r="H70" s="19">
        <f t="shared" si="10"/>
        <v>2.5017513902043779E-4</v>
      </c>
      <c r="I70" s="20" t="e">
        <f t="shared" si="3"/>
        <v>#DIV/0!</v>
      </c>
      <c r="J70" s="30">
        <f t="shared" si="4"/>
        <v>276.10000000000002</v>
      </c>
      <c r="K70" s="20" t="e">
        <f t="shared" si="11"/>
        <v>#DIV/0!</v>
      </c>
      <c r="L70" s="30">
        <f t="shared" si="5"/>
        <v>276.10000000000002</v>
      </c>
      <c r="M70" s="20" t="e">
        <f t="shared" si="6"/>
        <v>#DIV/0!</v>
      </c>
      <c r="N70" s="30">
        <f t="shared" si="7"/>
        <v>276.10000000000002</v>
      </c>
    </row>
    <row r="71" spans="1:14" ht="24" hidden="1" outlineLevel="7">
      <c r="A71" s="9" t="s">
        <v>80</v>
      </c>
      <c r="B71" s="15" t="s">
        <v>81</v>
      </c>
      <c r="C71" s="16"/>
      <c r="D71" s="16">
        <v>0</v>
      </c>
      <c r="E71" s="16">
        <v>0</v>
      </c>
      <c r="F71" s="16">
        <v>276.10000000000002</v>
      </c>
      <c r="G71" s="20">
        <f t="shared" si="2"/>
        <v>5.0481976324303908E-5</v>
      </c>
      <c r="H71" s="19">
        <f t="shared" si="10"/>
        <v>2.5017513902043779E-4</v>
      </c>
      <c r="I71" s="20" t="e">
        <f t="shared" si="3"/>
        <v>#DIV/0!</v>
      </c>
      <c r="J71" s="30">
        <f t="shared" si="4"/>
        <v>276.10000000000002</v>
      </c>
      <c r="K71" s="20" t="e">
        <f t="shared" si="11"/>
        <v>#DIV/0!</v>
      </c>
      <c r="L71" s="30">
        <f t="shared" si="5"/>
        <v>276.10000000000002</v>
      </c>
      <c r="M71" s="20" t="e">
        <f t="shared" si="6"/>
        <v>#DIV/0!</v>
      </c>
      <c r="N71" s="30">
        <f t="shared" si="7"/>
        <v>276.10000000000002</v>
      </c>
    </row>
    <row r="72" spans="1:14" ht="29.25" customHeight="1" outlineLevel="2" collapsed="1">
      <c r="A72" s="9" t="s">
        <v>82</v>
      </c>
      <c r="B72" s="15" t="s">
        <v>83</v>
      </c>
      <c r="C72" s="16">
        <v>316109.39</v>
      </c>
      <c r="D72" s="16">
        <v>420000</v>
      </c>
      <c r="E72" s="16">
        <v>420000</v>
      </c>
      <c r="F72" s="16">
        <v>583459.48</v>
      </c>
      <c r="G72" s="20">
        <f t="shared" si="2"/>
        <v>0.10667941925226608</v>
      </c>
      <c r="H72" s="19">
        <f t="shared" si="10"/>
        <v>0.52867459805067851</v>
      </c>
      <c r="I72" s="20">
        <f t="shared" si="3"/>
        <v>184.57518139527585</v>
      </c>
      <c r="J72" s="30">
        <f t="shared" si="4"/>
        <v>267350.08999999997</v>
      </c>
      <c r="K72" s="20">
        <f t="shared" si="11"/>
        <v>138.91892380952379</v>
      </c>
      <c r="L72" s="30">
        <f t="shared" si="5"/>
        <v>163459.47999999998</v>
      </c>
      <c r="M72" s="20">
        <f t="shared" si="6"/>
        <v>138.91892380952379</v>
      </c>
      <c r="N72" s="30">
        <f t="shared" si="7"/>
        <v>163459.47999999998</v>
      </c>
    </row>
    <row r="73" spans="1:14" ht="48" hidden="1" outlineLevel="3">
      <c r="A73" s="9" t="s">
        <v>84</v>
      </c>
      <c r="B73" s="15" t="s">
        <v>85</v>
      </c>
      <c r="C73" s="16"/>
      <c r="D73" s="16">
        <v>420000</v>
      </c>
      <c r="E73" s="16">
        <v>420000</v>
      </c>
      <c r="F73" s="16">
        <v>583459.48</v>
      </c>
      <c r="G73" s="20">
        <f t="shared" ref="G73:G137" si="13">F73/F$7*100</f>
        <v>0.10667941925226608</v>
      </c>
      <c r="H73" s="19">
        <f t="shared" si="10"/>
        <v>0.52867459805067851</v>
      </c>
      <c r="I73" s="20" t="e">
        <f t="shared" ref="I73:I137" si="14">F73/C73*100</f>
        <v>#DIV/0!</v>
      </c>
      <c r="J73" s="30">
        <f t="shared" ref="J73:J137" si="15">F73-C73</f>
        <v>583459.48</v>
      </c>
      <c r="K73" s="20">
        <f t="shared" si="11"/>
        <v>138.91892380952379</v>
      </c>
      <c r="L73" s="30">
        <f t="shared" ref="L73:L137" si="16">F73-D73</f>
        <v>163459.47999999998</v>
      </c>
      <c r="M73" s="20">
        <f t="shared" ref="M73:M137" si="17">F73/E73*100</f>
        <v>138.91892380952379</v>
      </c>
      <c r="N73" s="30">
        <f t="shared" ref="N73:N137" si="18">F73-E73</f>
        <v>163459.47999999998</v>
      </c>
    </row>
    <row r="74" spans="1:14" ht="84" hidden="1" outlineLevel="4">
      <c r="A74" s="9" t="s">
        <v>86</v>
      </c>
      <c r="B74" s="15" t="s">
        <v>87</v>
      </c>
      <c r="C74" s="16"/>
      <c r="D74" s="16">
        <v>420000</v>
      </c>
      <c r="E74" s="16">
        <v>420000</v>
      </c>
      <c r="F74" s="16">
        <v>582338.32999999996</v>
      </c>
      <c r="G74" s="20">
        <f t="shared" si="13"/>
        <v>0.10647442878592782</v>
      </c>
      <c r="H74" s="19">
        <f t="shared" ref="H74:H138" si="19">F74/F$8*100</f>
        <v>0.52765872026323646</v>
      </c>
      <c r="I74" s="20" t="e">
        <f t="shared" si="14"/>
        <v>#DIV/0!</v>
      </c>
      <c r="J74" s="30">
        <f t="shared" si="15"/>
        <v>582338.32999999996</v>
      </c>
      <c r="K74" s="20">
        <f t="shared" si="11"/>
        <v>138.65198333333333</v>
      </c>
      <c r="L74" s="30">
        <f t="shared" si="16"/>
        <v>162338.32999999996</v>
      </c>
      <c r="M74" s="20">
        <f t="shared" si="17"/>
        <v>138.65198333333333</v>
      </c>
      <c r="N74" s="30">
        <f t="shared" si="18"/>
        <v>162338.32999999996</v>
      </c>
    </row>
    <row r="75" spans="1:14" ht="84" hidden="1" outlineLevel="7">
      <c r="A75" s="9" t="s">
        <v>86</v>
      </c>
      <c r="B75" s="15" t="s">
        <v>87</v>
      </c>
      <c r="C75" s="16"/>
      <c r="D75" s="16">
        <v>420000</v>
      </c>
      <c r="E75" s="16">
        <v>420000</v>
      </c>
      <c r="F75" s="16">
        <v>582338.32999999996</v>
      </c>
      <c r="G75" s="20">
        <f t="shared" si="13"/>
        <v>0.10647442878592782</v>
      </c>
      <c r="H75" s="19">
        <f t="shared" si="19"/>
        <v>0.52765872026323646</v>
      </c>
      <c r="I75" s="20" t="e">
        <f t="shared" si="14"/>
        <v>#DIV/0!</v>
      </c>
      <c r="J75" s="30">
        <f t="shared" si="15"/>
        <v>582338.32999999996</v>
      </c>
      <c r="K75" s="20">
        <f t="shared" ref="K75:K139" si="20">F75/D75*100</f>
        <v>138.65198333333333</v>
      </c>
      <c r="L75" s="30">
        <f t="shared" si="16"/>
        <v>162338.32999999996</v>
      </c>
      <c r="M75" s="20">
        <f t="shared" si="17"/>
        <v>138.65198333333333</v>
      </c>
      <c r="N75" s="30">
        <f t="shared" si="18"/>
        <v>162338.32999999996</v>
      </c>
    </row>
    <row r="76" spans="1:14" ht="60" hidden="1" outlineLevel="4">
      <c r="A76" s="9" t="s">
        <v>88</v>
      </c>
      <c r="B76" s="15" t="s">
        <v>89</v>
      </c>
      <c r="C76" s="16"/>
      <c r="D76" s="16">
        <v>0</v>
      </c>
      <c r="E76" s="16">
        <v>0</v>
      </c>
      <c r="F76" s="16">
        <v>1121.1500000000001</v>
      </c>
      <c r="G76" s="20">
        <f t="shared" si="13"/>
        <v>2.0499046633825905E-4</v>
      </c>
      <c r="H76" s="19">
        <f t="shared" si="19"/>
        <v>1.0158777874421001E-3</v>
      </c>
      <c r="I76" s="20" t="e">
        <f t="shared" si="14"/>
        <v>#DIV/0!</v>
      </c>
      <c r="J76" s="30">
        <f t="shared" si="15"/>
        <v>1121.1500000000001</v>
      </c>
      <c r="K76" s="20" t="e">
        <f t="shared" si="20"/>
        <v>#DIV/0!</v>
      </c>
      <c r="L76" s="30">
        <f t="shared" si="16"/>
        <v>1121.1500000000001</v>
      </c>
      <c r="M76" s="20" t="e">
        <f t="shared" si="17"/>
        <v>#DIV/0!</v>
      </c>
      <c r="N76" s="30">
        <f t="shared" si="18"/>
        <v>1121.1500000000001</v>
      </c>
    </row>
    <row r="77" spans="1:14" ht="60" hidden="1" outlineLevel="7">
      <c r="A77" s="9" t="s">
        <v>88</v>
      </c>
      <c r="B77" s="15" t="s">
        <v>89</v>
      </c>
      <c r="C77" s="16"/>
      <c r="D77" s="16">
        <v>0</v>
      </c>
      <c r="E77" s="16">
        <v>0</v>
      </c>
      <c r="F77" s="16">
        <v>1121.1500000000001</v>
      </c>
      <c r="G77" s="20">
        <f t="shared" si="13"/>
        <v>2.0499046633825905E-4</v>
      </c>
      <c r="H77" s="19">
        <f t="shared" si="19"/>
        <v>1.0158777874421001E-3</v>
      </c>
      <c r="I77" s="20" t="e">
        <f t="shared" si="14"/>
        <v>#DIV/0!</v>
      </c>
      <c r="J77" s="30">
        <f t="shared" si="15"/>
        <v>1121.1500000000001</v>
      </c>
      <c r="K77" s="20" t="e">
        <f t="shared" si="20"/>
        <v>#DIV/0!</v>
      </c>
      <c r="L77" s="30">
        <f t="shared" si="16"/>
        <v>1121.1500000000001</v>
      </c>
      <c r="M77" s="20" t="e">
        <f t="shared" si="17"/>
        <v>#DIV/0!</v>
      </c>
      <c r="N77" s="30">
        <f t="shared" si="18"/>
        <v>1121.1500000000001</v>
      </c>
    </row>
    <row r="78" spans="1:14" ht="17.25" customHeight="1" outlineLevel="1">
      <c r="A78" s="9" t="s">
        <v>90</v>
      </c>
      <c r="B78" s="15" t="s">
        <v>91</v>
      </c>
      <c r="C78" s="16">
        <f>C79+C85+C98</f>
        <v>15190094.630000001</v>
      </c>
      <c r="D78" s="16">
        <f t="shared" ref="D78:F78" si="21">D79+D85+D98</f>
        <v>15280000</v>
      </c>
      <c r="E78" s="16">
        <f t="shared" si="21"/>
        <v>15420200</v>
      </c>
      <c r="F78" s="16">
        <f t="shared" si="21"/>
        <v>15843752.619999999</v>
      </c>
      <c r="G78" s="20">
        <f t="shared" si="13"/>
        <v>2.8968632548024913</v>
      </c>
      <c r="H78" s="19">
        <f t="shared" si="19"/>
        <v>14.356077559992485</v>
      </c>
      <c r="I78" s="20">
        <f t="shared" si="14"/>
        <v>104.30318576626271</v>
      </c>
      <c r="J78" s="30">
        <f t="shared" si="15"/>
        <v>653657.98999999836</v>
      </c>
      <c r="K78" s="20">
        <f t="shared" si="20"/>
        <v>103.68948049738221</v>
      </c>
      <c r="L78" s="30">
        <f t="shared" si="16"/>
        <v>563752.61999999918</v>
      </c>
      <c r="M78" s="20">
        <f t="shared" si="17"/>
        <v>102.74673882310216</v>
      </c>
      <c r="N78" s="30">
        <f t="shared" si="18"/>
        <v>423552.61999999918</v>
      </c>
    </row>
    <row r="79" spans="1:14" ht="15" customHeight="1" outlineLevel="2" collapsed="1">
      <c r="A79" s="9" t="s">
        <v>92</v>
      </c>
      <c r="B79" s="15" t="s">
        <v>93</v>
      </c>
      <c r="C79" s="16">
        <v>1845359.16</v>
      </c>
      <c r="D79" s="16">
        <v>2250000</v>
      </c>
      <c r="E79" s="16">
        <v>2250000</v>
      </c>
      <c r="F79" s="16">
        <v>2337590.1</v>
      </c>
      <c r="G79" s="20">
        <f t="shared" si="13"/>
        <v>0.42740372359336176</v>
      </c>
      <c r="H79" s="19">
        <f t="shared" si="19"/>
        <v>2.1180982551260383</v>
      </c>
      <c r="I79" s="20">
        <f t="shared" si="14"/>
        <v>126.67399120288326</v>
      </c>
      <c r="J79" s="30">
        <f t="shared" si="15"/>
        <v>492230.94000000018</v>
      </c>
      <c r="K79" s="20">
        <f t="shared" si="20"/>
        <v>103.89289333333333</v>
      </c>
      <c r="L79" s="30">
        <f t="shared" si="16"/>
        <v>87590.100000000093</v>
      </c>
      <c r="M79" s="20">
        <f t="shared" si="17"/>
        <v>103.89289333333333</v>
      </c>
      <c r="N79" s="30">
        <f t="shared" si="18"/>
        <v>87590.100000000093</v>
      </c>
    </row>
    <row r="80" spans="1:14" ht="60" hidden="1" outlineLevel="3">
      <c r="A80" s="9" t="s">
        <v>94</v>
      </c>
      <c r="B80" s="15" t="s">
        <v>95</v>
      </c>
      <c r="C80" s="16"/>
      <c r="D80" s="16">
        <v>2250000</v>
      </c>
      <c r="E80" s="16">
        <v>2250000</v>
      </c>
      <c r="F80" s="16">
        <v>2322797.11</v>
      </c>
      <c r="G80" s="20">
        <f t="shared" si="13"/>
        <v>0.42469898121398592</v>
      </c>
      <c r="H80" s="19">
        <f t="shared" si="19"/>
        <v>2.1046942771116304</v>
      </c>
      <c r="I80" s="20" t="e">
        <f t="shared" si="14"/>
        <v>#DIV/0!</v>
      </c>
      <c r="J80" s="30">
        <f t="shared" si="15"/>
        <v>2322797.11</v>
      </c>
      <c r="K80" s="20">
        <f t="shared" si="20"/>
        <v>103.23542711111111</v>
      </c>
      <c r="L80" s="30">
        <f t="shared" si="16"/>
        <v>72797.10999999987</v>
      </c>
      <c r="M80" s="20">
        <f t="shared" si="17"/>
        <v>103.23542711111111</v>
      </c>
      <c r="N80" s="30">
        <f t="shared" si="18"/>
        <v>72797.10999999987</v>
      </c>
    </row>
    <row r="81" spans="1:14" ht="96" hidden="1" outlineLevel="4">
      <c r="A81" s="9" t="s">
        <v>96</v>
      </c>
      <c r="B81" s="15" t="s">
        <v>97</v>
      </c>
      <c r="C81" s="16"/>
      <c r="D81" s="16">
        <v>2250000</v>
      </c>
      <c r="E81" s="16">
        <v>2250000</v>
      </c>
      <c r="F81" s="16">
        <v>2291915.2200000002</v>
      </c>
      <c r="G81" s="20">
        <f t="shared" si="13"/>
        <v>0.41905255296396876</v>
      </c>
      <c r="H81" s="19">
        <f t="shared" si="19"/>
        <v>2.0767120926713409</v>
      </c>
      <c r="I81" s="20" t="e">
        <f t="shared" si="14"/>
        <v>#DIV/0!</v>
      </c>
      <c r="J81" s="30">
        <f t="shared" si="15"/>
        <v>2291915.2200000002</v>
      </c>
      <c r="K81" s="20">
        <f t="shared" si="20"/>
        <v>101.86289866666667</v>
      </c>
      <c r="L81" s="30">
        <f t="shared" si="16"/>
        <v>41915.220000000205</v>
      </c>
      <c r="M81" s="20">
        <f t="shared" si="17"/>
        <v>101.86289866666667</v>
      </c>
      <c r="N81" s="30">
        <f t="shared" si="18"/>
        <v>41915.220000000205</v>
      </c>
    </row>
    <row r="82" spans="1:14" ht="96" hidden="1" outlineLevel="7">
      <c r="A82" s="9" t="s">
        <v>96</v>
      </c>
      <c r="B82" s="15" t="s">
        <v>97</v>
      </c>
      <c r="C82" s="16"/>
      <c r="D82" s="16">
        <v>2250000</v>
      </c>
      <c r="E82" s="16">
        <v>2250000</v>
      </c>
      <c r="F82" s="16">
        <v>2291915.2200000002</v>
      </c>
      <c r="G82" s="20">
        <f t="shared" si="13"/>
        <v>0.41905255296396876</v>
      </c>
      <c r="H82" s="19">
        <f t="shared" si="19"/>
        <v>2.0767120926713409</v>
      </c>
      <c r="I82" s="20" t="e">
        <f t="shared" si="14"/>
        <v>#DIV/0!</v>
      </c>
      <c r="J82" s="30">
        <f t="shared" si="15"/>
        <v>2291915.2200000002</v>
      </c>
      <c r="K82" s="20">
        <f t="shared" si="20"/>
        <v>101.86289866666667</v>
      </c>
      <c r="L82" s="30">
        <f t="shared" si="16"/>
        <v>41915.220000000205</v>
      </c>
      <c r="M82" s="20">
        <f t="shared" si="17"/>
        <v>101.86289866666667</v>
      </c>
      <c r="N82" s="30">
        <f t="shared" si="18"/>
        <v>41915.220000000205</v>
      </c>
    </row>
    <row r="83" spans="1:14" ht="72" hidden="1" outlineLevel="4">
      <c r="A83" s="9" t="s">
        <v>98</v>
      </c>
      <c r="B83" s="15" t="s">
        <v>99</v>
      </c>
      <c r="C83" s="16"/>
      <c r="D83" s="16">
        <v>0</v>
      </c>
      <c r="E83" s="16">
        <v>0</v>
      </c>
      <c r="F83" s="16">
        <v>30881.89</v>
      </c>
      <c r="G83" s="20">
        <f t="shared" si="13"/>
        <v>5.6464282500172311E-3</v>
      </c>
      <c r="H83" s="19">
        <f t="shared" si="19"/>
        <v>2.7982184440289271E-2</v>
      </c>
      <c r="I83" s="20" t="e">
        <f t="shared" si="14"/>
        <v>#DIV/0!</v>
      </c>
      <c r="J83" s="30">
        <f t="shared" si="15"/>
        <v>30881.89</v>
      </c>
      <c r="K83" s="20" t="e">
        <f t="shared" si="20"/>
        <v>#DIV/0!</v>
      </c>
      <c r="L83" s="30">
        <f t="shared" si="16"/>
        <v>30881.89</v>
      </c>
      <c r="M83" s="20" t="e">
        <f t="shared" si="17"/>
        <v>#DIV/0!</v>
      </c>
      <c r="N83" s="30">
        <f t="shared" si="18"/>
        <v>30881.89</v>
      </c>
    </row>
    <row r="84" spans="1:14" ht="72" hidden="1" outlineLevel="7">
      <c r="A84" s="9" t="s">
        <v>98</v>
      </c>
      <c r="B84" s="15" t="s">
        <v>99</v>
      </c>
      <c r="C84" s="16"/>
      <c r="D84" s="16">
        <v>0</v>
      </c>
      <c r="E84" s="16">
        <v>0</v>
      </c>
      <c r="F84" s="16">
        <v>30881.89</v>
      </c>
      <c r="G84" s="20">
        <f t="shared" si="13"/>
        <v>5.6464282500172311E-3</v>
      </c>
      <c r="H84" s="19">
        <f t="shared" si="19"/>
        <v>2.7982184440289271E-2</v>
      </c>
      <c r="I84" s="20" t="e">
        <f t="shared" si="14"/>
        <v>#DIV/0!</v>
      </c>
      <c r="J84" s="30">
        <f t="shared" si="15"/>
        <v>30881.89</v>
      </c>
      <c r="K84" s="20" t="e">
        <f t="shared" si="20"/>
        <v>#DIV/0!</v>
      </c>
      <c r="L84" s="30">
        <f t="shared" si="16"/>
        <v>30881.89</v>
      </c>
      <c r="M84" s="20" t="e">
        <f t="shared" si="17"/>
        <v>#DIV/0!</v>
      </c>
      <c r="N84" s="30">
        <f t="shared" si="18"/>
        <v>30881.89</v>
      </c>
    </row>
    <row r="85" spans="1:14" ht="15" customHeight="1" outlineLevel="2">
      <c r="A85" s="9" t="s">
        <v>100</v>
      </c>
      <c r="B85" s="15" t="s">
        <v>101</v>
      </c>
      <c r="C85" s="16">
        <f>C86+C91</f>
        <v>11106261.140000001</v>
      </c>
      <c r="D85" s="16">
        <f t="shared" ref="D85:F85" si="22">D86+D91</f>
        <v>10750000</v>
      </c>
      <c r="E85" s="16">
        <f t="shared" si="22"/>
        <v>10750000</v>
      </c>
      <c r="F85" s="16">
        <f t="shared" si="22"/>
        <v>10901519.02</v>
      </c>
      <c r="G85" s="20">
        <f t="shared" si="13"/>
        <v>1.9932279067967715</v>
      </c>
      <c r="H85" s="19">
        <f t="shared" si="19"/>
        <v>9.8779030654199449</v>
      </c>
      <c r="I85" s="20">
        <f t="shared" si="14"/>
        <v>98.156516244133613</v>
      </c>
      <c r="J85" s="30">
        <f t="shared" si="15"/>
        <v>-204742.12000000104</v>
      </c>
      <c r="K85" s="20">
        <f t="shared" si="20"/>
        <v>101.40947925581393</v>
      </c>
      <c r="L85" s="30">
        <f t="shared" si="16"/>
        <v>151519.01999999955</v>
      </c>
      <c r="M85" s="20">
        <f t="shared" si="17"/>
        <v>101.40947925581393</v>
      </c>
      <c r="N85" s="30">
        <f t="shared" si="18"/>
        <v>151519.01999999955</v>
      </c>
    </row>
    <row r="86" spans="1:14" ht="15" customHeight="1" outlineLevel="3" collapsed="1">
      <c r="A86" s="9" t="s">
        <v>102</v>
      </c>
      <c r="B86" s="15" t="s">
        <v>103</v>
      </c>
      <c r="C86" s="16">
        <v>1127693.96</v>
      </c>
      <c r="D86" s="16">
        <v>1010000</v>
      </c>
      <c r="E86" s="16">
        <v>1121500</v>
      </c>
      <c r="F86" s="16">
        <v>1168605.73</v>
      </c>
      <c r="G86" s="20">
        <f t="shared" si="13"/>
        <v>0.21366724662914119</v>
      </c>
      <c r="H86" s="19">
        <f t="shared" si="19"/>
        <v>1.0588775840739957</v>
      </c>
      <c r="I86" s="20">
        <f t="shared" si="14"/>
        <v>103.62791426141895</v>
      </c>
      <c r="J86" s="30">
        <f t="shared" si="15"/>
        <v>40911.770000000019</v>
      </c>
      <c r="K86" s="20">
        <f t="shared" si="20"/>
        <v>115.70353762376237</v>
      </c>
      <c r="L86" s="30">
        <f t="shared" si="16"/>
        <v>158605.72999999998</v>
      </c>
      <c r="M86" s="20">
        <f t="shared" si="17"/>
        <v>104.20024342398573</v>
      </c>
      <c r="N86" s="30">
        <f t="shared" si="18"/>
        <v>47105.729999999981</v>
      </c>
    </row>
    <row r="87" spans="1:14" ht="48" hidden="1" outlineLevel="4">
      <c r="A87" s="9" t="s">
        <v>104</v>
      </c>
      <c r="B87" s="15" t="s">
        <v>105</v>
      </c>
      <c r="C87" s="16"/>
      <c r="D87" s="16">
        <v>1010000</v>
      </c>
      <c r="E87" s="16">
        <v>1121500</v>
      </c>
      <c r="F87" s="16">
        <v>1122169.56</v>
      </c>
      <c r="G87" s="20">
        <f t="shared" si="13"/>
        <v>0.20517688214333404</v>
      </c>
      <c r="H87" s="19">
        <f t="shared" si="19"/>
        <v>1.0168016141887126</v>
      </c>
      <c r="I87" s="20" t="e">
        <f t="shared" si="14"/>
        <v>#DIV/0!</v>
      </c>
      <c r="J87" s="30">
        <f t="shared" si="15"/>
        <v>1122169.56</v>
      </c>
      <c r="K87" s="20">
        <f t="shared" si="20"/>
        <v>111.10589702970297</v>
      </c>
      <c r="L87" s="30">
        <f t="shared" si="16"/>
        <v>112169.56000000006</v>
      </c>
      <c r="M87" s="20">
        <f t="shared" si="17"/>
        <v>100.05970218457423</v>
      </c>
      <c r="N87" s="30">
        <f t="shared" si="18"/>
        <v>669.56000000005588</v>
      </c>
    </row>
    <row r="88" spans="1:14" ht="48" hidden="1" outlineLevel="7">
      <c r="A88" s="9" t="s">
        <v>104</v>
      </c>
      <c r="B88" s="15" t="s">
        <v>105</v>
      </c>
      <c r="C88" s="16"/>
      <c r="D88" s="16">
        <v>1010000</v>
      </c>
      <c r="E88" s="16">
        <v>1121500</v>
      </c>
      <c r="F88" s="16">
        <v>1122169.56</v>
      </c>
      <c r="G88" s="20">
        <f t="shared" si="13"/>
        <v>0.20517688214333404</v>
      </c>
      <c r="H88" s="19">
        <f t="shared" si="19"/>
        <v>1.0168016141887126</v>
      </c>
      <c r="I88" s="20" t="e">
        <f t="shared" si="14"/>
        <v>#DIV/0!</v>
      </c>
      <c r="J88" s="30">
        <f t="shared" si="15"/>
        <v>1122169.56</v>
      </c>
      <c r="K88" s="20">
        <f t="shared" si="20"/>
        <v>111.10589702970297</v>
      </c>
      <c r="L88" s="30">
        <f t="shared" si="16"/>
        <v>112169.56000000006</v>
      </c>
      <c r="M88" s="20">
        <f t="shared" si="17"/>
        <v>100.05970218457423</v>
      </c>
      <c r="N88" s="30">
        <f t="shared" si="18"/>
        <v>669.56000000005588</v>
      </c>
    </row>
    <row r="89" spans="1:14" ht="24" hidden="1" outlineLevel="4">
      <c r="A89" s="9" t="s">
        <v>106</v>
      </c>
      <c r="B89" s="15" t="s">
        <v>107</v>
      </c>
      <c r="C89" s="16"/>
      <c r="D89" s="16">
        <v>0</v>
      </c>
      <c r="E89" s="16">
        <v>0</v>
      </c>
      <c r="F89" s="16">
        <v>35325.589999999997</v>
      </c>
      <c r="G89" s="20">
        <f t="shared" si="13"/>
        <v>6.4589119812461654E-3</v>
      </c>
      <c r="H89" s="19">
        <f t="shared" si="19"/>
        <v>3.2008635962437471E-2</v>
      </c>
      <c r="I89" s="20" t="e">
        <f t="shared" si="14"/>
        <v>#DIV/0!</v>
      </c>
      <c r="J89" s="30">
        <f t="shared" si="15"/>
        <v>35325.589999999997</v>
      </c>
      <c r="K89" s="20" t="e">
        <f t="shared" si="20"/>
        <v>#DIV/0!</v>
      </c>
      <c r="L89" s="30">
        <f t="shared" si="16"/>
        <v>35325.589999999997</v>
      </c>
      <c r="M89" s="20" t="e">
        <f t="shared" si="17"/>
        <v>#DIV/0!</v>
      </c>
      <c r="N89" s="30">
        <f t="shared" si="18"/>
        <v>35325.589999999997</v>
      </c>
    </row>
    <row r="90" spans="1:14" ht="24" hidden="1" outlineLevel="7">
      <c r="A90" s="9" t="s">
        <v>106</v>
      </c>
      <c r="B90" s="15" t="s">
        <v>107</v>
      </c>
      <c r="C90" s="16"/>
      <c r="D90" s="16">
        <v>0</v>
      </c>
      <c r="E90" s="16">
        <v>0</v>
      </c>
      <c r="F90" s="16">
        <v>35325.589999999997</v>
      </c>
      <c r="G90" s="20">
        <f t="shared" si="13"/>
        <v>6.4589119812461654E-3</v>
      </c>
      <c r="H90" s="19">
        <f t="shared" si="19"/>
        <v>3.2008635962437471E-2</v>
      </c>
      <c r="I90" s="20" t="e">
        <f t="shared" si="14"/>
        <v>#DIV/0!</v>
      </c>
      <c r="J90" s="30">
        <f t="shared" si="15"/>
        <v>35325.589999999997</v>
      </c>
      <c r="K90" s="20" t="e">
        <f t="shared" si="20"/>
        <v>#DIV/0!</v>
      </c>
      <c r="L90" s="30">
        <f t="shared" si="16"/>
        <v>35325.589999999997</v>
      </c>
      <c r="M90" s="20" t="e">
        <f t="shared" si="17"/>
        <v>#DIV/0!</v>
      </c>
      <c r="N90" s="30">
        <f t="shared" si="18"/>
        <v>35325.589999999997</v>
      </c>
    </row>
    <row r="91" spans="1:14" ht="15" customHeight="1" outlineLevel="3" collapsed="1">
      <c r="A91" s="9" t="s">
        <v>108</v>
      </c>
      <c r="B91" s="15" t="s">
        <v>109</v>
      </c>
      <c r="C91" s="16">
        <v>9978567.1799999997</v>
      </c>
      <c r="D91" s="16">
        <v>9740000</v>
      </c>
      <c r="E91" s="16">
        <v>9628500</v>
      </c>
      <c r="F91" s="16">
        <v>9732913.2899999991</v>
      </c>
      <c r="G91" s="20">
        <f t="shared" si="13"/>
        <v>1.7795606601676304</v>
      </c>
      <c r="H91" s="19">
        <f t="shared" si="19"/>
        <v>8.8190254813459497</v>
      </c>
      <c r="I91" s="20">
        <f t="shared" si="14"/>
        <v>97.5381847356566</v>
      </c>
      <c r="J91" s="30">
        <f t="shared" si="15"/>
        <v>-245653.8900000006</v>
      </c>
      <c r="K91" s="20">
        <f t="shared" si="20"/>
        <v>99.927241170431202</v>
      </c>
      <c r="L91" s="30">
        <f t="shared" si="16"/>
        <v>-7086.7100000008941</v>
      </c>
      <c r="M91" s="20">
        <f t="shared" si="17"/>
        <v>101.0844190683907</v>
      </c>
      <c r="N91" s="30">
        <f t="shared" si="18"/>
        <v>104413.28999999911</v>
      </c>
    </row>
    <row r="92" spans="1:14" ht="48" hidden="1" outlineLevel="4">
      <c r="A92" s="9" t="s">
        <v>110</v>
      </c>
      <c r="B92" s="15" t="s">
        <v>111</v>
      </c>
      <c r="C92" s="16"/>
      <c r="D92" s="16">
        <v>9740000</v>
      </c>
      <c r="E92" s="16">
        <v>9628500</v>
      </c>
      <c r="F92" s="16">
        <v>9555480.9100000001</v>
      </c>
      <c r="G92" s="20">
        <f t="shared" si="13"/>
        <v>1.7471190187104597</v>
      </c>
      <c r="H92" s="19">
        <f t="shared" si="19"/>
        <v>8.6582534048040181</v>
      </c>
      <c r="I92" s="20" t="e">
        <f t="shared" si="14"/>
        <v>#DIV/0!</v>
      </c>
      <c r="J92" s="30">
        <f t="shared" si="15"/>
        <v>9555480.9100000001</v>
      </c>
      <c r="K92" s="20">
        <f t="shared" si="20"/>
        <v>98.10555349075976</v>
      </c>
      <c r="L92" s="30">
        <f t="shared" si="16"/>
        <v>-184519.08999999985</v>
      </c>
      <c r="M92" s="20">
        <f t="shared" si="17"/>
        <v>99.241635872669676</v>
      </c>
      <c r="N92" s="30">
        <f t="shared" si="18"/>
        <v>-73019.089999999851</v>
      </c>
    </row>
    <row r="93" spans="1:14" ht="48" hidden="1" outlineLevel="7">
      <c r="A93" s="9" t="s">
        <v>110</v>
      </c>
      <c r="B93" s="15" t="s">
        <v>111</v>
      </c>
      <c r="C93" s="16"/>
      <c r="D93" s="16">
        <v>9740000</v>
      </c>
      <c r="E93" s="16">
        <v>9628500</v>
      </c>
      <c r="F93" s="16">
        <v>9555480.9100000001</v>
      </c>
      <c r="G93" s="20">
        <f t="shared" si="13"/>
        <v>1.7471190187104597</v>
      </c>
      <c r="H93" s="19">
        <f t="shared" si="19"/>
        <v>8.6582534048040181</v>
      </c>
      <c r="I93" s="20" t="e">
        <f t="shared" si="14"/>
        <v>#DIV/0!</v>
      </c>
      <c r="J93" s="30">
        <f t="shared" si="15"/>
        <v>9555480.9100000001</v>
      </c>
      <c r="K93" s="20">
        <f t="shared" si="20"/>
        <v>98.10555349075976</v>
      </c>
      <c r="L93" s="30">
        <f t="shared" si="16"/>
        <v>-184519.08999999985</v>
      </c>
      <c r="M93" s="20">
        <f t="shared" si="17"/>
        <v>99.241635872669676</v>
      </c>
      <c r="N93" s="30">
        <f t="shared" si="18"/>
        <v>-73019.089999999851</v>
      </c>
    </row>
    <row r="94" spans="1:14" ht="24" hidden="1" outlineLevel="4">
      <c r="A94" s="9" t="s">
        <v>112</v>
      </c>
      <c r="B94" s="15" t="s">
        <v>113</v>
      </c>
      <c r="C94" s="16"/>
      <c r="D94" s="16">
        <v>0</v>
      </c>
      <c r="E94" s="16">
        <v>0</v>
      </c>
      <c r="F94" s="16">
        <v>108484.23</v>
      </c>
      <c r="G94" s="20">
        <f t="shared" si="13"/>
        <v>1.9835198588990723E-2</v>
      </c>
      <c r="H94" s="19">
        <f t="shared" si="19"/>
        <v>9.8297925830406183E-2</v>
      </c>
      <c r="I94" s="20" t="e">
        <f t="shared" si="14"/>
        <v>#DIV/0!</v>
      </c>
      <c r="J94" s="30">
        <f t="shared" si="15"/>
        <v>108484.23</v>
      </c>
      <c r="K94" s="20" t="e">
        <f t="shared" si="20"/>
        <v>#DIV/0!</v>
      </c>
      <c r="L94" s="30">
        <f t="shared" si="16"/>
        <v>108484.23</v>
      </c>
      <c r="M94" s="20" t="e">
        <f t="shared" si="17"/>
        <v>#DIV/0!</v>
      </c>
      <c r="N94" s="30">
        <f t="shared" si="18"/>
        <v>108484.23</v>
      </c>
    </row>
    <row r="95" spans="1:14" ht="24" hidden="1" outlineLevel="7">
      <c r="A95" s="9" t="s">
        <v>112</v>
      </c>
      <c r="B95" s="15" t="s">
        <v>113</v>
      </c>
      <c r="C95" s="16"/>
      <c r="D95" s="16">
        <v>0</v>
      </c>
      <c r="E95" s="16">
        <v>0</v>
      </c>
      <c r="F95" s="16">
        <v>108484.23</v>
      </c>
      <c r="G95" s="20">
        <f t="shared" si="13"/>
        <v>1.9835198588990723E-2</v>
      </c>
      <c r="H95" s="19">
        <f t="shared" si="19"/>
        <v>9.8297925830406183E-2</v>
      </c>
      <c r="I95" s="20" t="e">
        <f t="shared" si="14"/>
        <v>#DIV/0!</v>
      </c>
      <c r="J95" s="30">
        <f t="shared" si="15"/>
        <v>108484.23</v>
      </c>
      <c r="K95" s="20" t="e">
        <f t="shared" si="20"/>
        <v>#DIV/0!</v>
      </c>
      <c r="L95" s="30">
        <f t="shared" si="16"/>
        <v>108484.23</v>
      </c>
      <c r="M95" s="20" t="e">
        <f t="shared" si="17"/>
        <v>#DIV/0!</v>
      </c>
      <c r="N95" s="30">
        <f t="shared" si="18"/>
        <v>108484.23</v>
      </c>
    </row>
    <row r="96" spans="1:14" ht="24" hidden="1" outlineLevel="4">
      <c r="A96" s="9" t="s">
        <v>114</v>
      </c>
      <c r="B96" s="15" t="s">
        <v>115</v>
      </c>
      <c r="C96" s="16"/>
      <c r="D96" s="16">
        <v>0</v>
      </c>
      <c r="E96" s="16">
        <v>0</v>
      </c>
      <c r="F96" s="16">
        <v>1547.6</v>
      </c>
      <c r="G96" s="20">
        <f t="shared" si="13"/>
        <v>2.8296235624589898E-4</v>
      </c>
      <c r="H96" s="19">
        <f t="shared" si="19"/>
        <v>1.4022855673597593E-3</v>
      </c>
      <c r="I96" s="20" t="e">
        <f t="shared" si="14"/>
        <v>#DIV/0!</v>
      </c>
      <c r="J96" s="30">
        <f t="shared" si="15"/>
        <v>1547.6</v>
      </c>
      <c r="K96" s="20" t="e">
        <f t="shared" si="20"/>
        <v>#DIV/0!</v>
      </c>
      <c r="L96" s="30">
        <f t="shared" si="16"/>
        <v>1547.6</v>
      </c>
      <c r="M96" s="20" t="e">
        <f t="shared" si="17"/>
        <v>#DIV/0!</v>
      </c>
      <c r="N96" s="30">
        <f t="shared" si="18"/>
        <v>1547.6</v>
      </c>
    </row>
    <row r="97" spans="1:14" ht="24" hidden="1" outlineLevel="7">
      <c r="A97" s="9" t="s">
        <v>114</v>
      </c>
      <c r="B97" s="15" t="s">
        <v>115</v>
      </c>
      <c r="C97" s="16"/>
      <c r="D97" s="16">
        <v>0</v>
      </c>
      <c r="E97" s="16">
        <v>0</v>
      </c>
      <c r="F97" s="16">
        <v>1547.6</v>
      </c>
      <c r="G97" s="20">
        <f t="shared" si="13"/>
        <v>2.8296235624589898E-4</v>
      </c>
      <c r="H97" s="19">
        <f t="shared" si="19"/>
        <v>1.4022855673597593E-3</v>
      </c>
      <c r="I97" s="20" t="e">
        <f t="shared" si="14"/>
        <v>#DIV/0!</v>
      </c>
      <c r="J97" s="30">
        <f t="shared" si="15"/>
        <v>1547.6</v>
      </c>
      <c r="K97" s="20" t="e">
        <f t="shared" si="20"/>
        <v>#DIV/0!</v>
      </c>
      <c r="L97" s="30">
        <f t="shared" si="16"/>
        <v>1547.6</v>
      </c>
      <c r="M97" s="20" t="e">
        <f t="shared" si="17"/>
        <v>#DIV/0!</v>
      </c>
      <c r="N97" s="30">
        <f t="shared" si="18"/>
        <v>1547.6</v>
      </c>
    </row>
    <row r="98" spans="1:14" ht="14.25" customHeight="1" outlineLevel="2">
      <c r="A98" s="9" t="s">
        <v>116</v>
      </c>
      <c r="B98" s="15" t="s">
        <v>117</v>
      </c>
      <c r="C98" s="16">
        <f>C99+C105</f>
        <v>2238474.33</v>
      </c>
      <c r="D98" s="16">
        <f t="shared" ref="D98:F98" si="23">D99+D105</f>
        <v>2280000</v>
      </c>
      <c r="E98" s="16">
        <f t="shared" si="23"/>
        <v>2420200</v>
      </c>
      <c r="F98" s="16">
        <f t="shared" si="23"/>
        <v>2604643.5</v>
      </c>
      <c r="G98" s="20">
        <f t="shared" si="13"/>
        <v>0.476231624412358</v>
      </c>
      <c r="H98" s="19">
        <f t="shared" si="19"/>
        <v>2.3600762394465038</v>
      </c>
      <c r="I98" s="20">
        <f t="shared" si="14"/>
        <v>116.35797941002075</v>
      </c>
      <c r="J98" s="30">
        <f t="shared" si="15"/>
        <v>366169.16999999993</v>
      </c>
      <c r="K98" s="20">
        <f t="shared" si="20"/>
        <v>114.23874999999998</v>
      </c>
      <c r="L98" s="30">
        <f t="shared" si="16"/>
        <v>324643.5</v>
      </c>
      <c r="M98" s="20">
        <f t="shared" si="17"/>
        <v>107.62100239649617</v>
      </c>
      <c r="N98" s="30">
        <f t="shared" si="18"/>
        <v>184443.5</v>
      </c>
    </row>
    <row r="99" spans="1:14" ht="15.75" customHeight="1" outlineLevel="3" collapsed="1">
      <c r="A99" s="9" t="s">
        <v>118</v>
      </c>
      <c r="B99" s="15" t="s">
        <v>119</v>
      </c>
      <c r="C99" s="16">
        <v>838375.87</v>
      </c>
      <c r="D99" s="16">
        <v>816000</v>
      </c>
      <c r="E99" s="16">
        <v>816000</v>
      </c>
      <c r="F99" s="16">
        <v>798244.05</v>
      </c>
      <c r="G99" s="20">
        <f t="shared" si="13"/>
        <v>0.14595051515072968</v>
      </c>
      <c r="H99" s="19">
        <f t="shared" si="19"/>
        <v>0.72329161963414457</v>
      </c>
      <c r="I99" s="20">
        <f t="shared" si="14"/>
        <v>95.213147057774933</v>
      </c>
      <c r="J99" s="30">
        <f t="shared" si="15"/>
        <v>-40131.819999999949</v>
      </c>
      <c r="K99" s="20">
        <f t="shared" si="20"/>
        <v>97.824025735294114</v>
      </c>
      <c r="L99" s="30">
        <f t="shared" si="16"/>
        <v>-17755.949999999953</v>
      </c>
      <c r="M99" s="20">
        <f t="shared" si="17"/>
        <v>97.824025735294114</v>
      </c>
      <c r="N99" s="30">
        <f t="shared" si="18"/>
        <v>-17755.949999999953</v>
      </c>
    </row>
    <row r="100" spans="1:14" ht="48" hidden="1" outlineLevel="4">
      <c r="A100" s="9" t="s">
        <v>120</v>
      </c>
      <c r="B100" s="15" t="s">
        <v>121</v>
      </c>
      <c r="C100" s="16"/>
      <c r="D100" s="16">
        <v>816000</v>
      </c>
      <c r="E100" s="16">
        <v>816000</v>
      </c>
      <c r="F100" s="16">
        <v>798244.05</v>
      </c>
      <c r="G100" s="20">
        <f t="shared" si="13"/>
        <v>0.14595051515072968</v>
      </c>
      <c r="H100" s="19">
        <f t="shared" si="19"/>
        <v>0.72329161963414457</v>
      </c>
      <c r="I100" s="20" t="e">
        <f t="shared" si="14"/>
        <v>#DIV/0!</v>
      </c>
      <c r="J100" s="30">
        <f t="shared" si="15"/>
        <v>798244.05</v>
      </c>
      <c r="K100" s="20">
        <f t="shared" si="20"/>
        <v>97.824025735294114</v>
      </c>
      <c r="L100" s="30">
        <f t="shared" si="16"/>
        <v>-17755.949999999953</v>
      </c>
      <c r="M100" s="20">
        <f t="shared" si="17"/>
        <v>97.824025735294114</v>
      </c>
      <c r="N100" s="30">
        <f t="shared" si="18"/>
        <v>-17755.949999999953</v>
      </c>
    </row>
    <row r="101" spans="1:14" ht="84" hidden="1" outlineLevel="5">
      <c r="A101" s="9" t="s">
        <v>122</v>
      </c>
      <c r="B101" s="15" t="s">
        <v>123</v>
      </c>
      <c r="C101" s="16"/>
      <c r="D101" s="16">
        <v>816000</v>
      </c>
      <c r="E101" s="16">
        <v>816000</v>
      </c>
      <c r="F101" s="16">
        <v>757260.43</v>
      </c>
      <c r="G101" s="20">
        <f t="shared" si="13"/>
        <v>0.13845709199055486</v>
      </c>
      <c r="H101" s="19">
        <f t="shared" si="19"/>
        <v>0.68615622365058493</v>
      </c>
      <c r="I101" s="20" t="e">
        <f t="shared" si="14"/>
        <v>#DIV/0!</v>
      </c>
      <c r="J101" s="30">
        <f t="shared" si="15"/>
        <v>757260.43</v>
      </c>
      <c r="K101" s="20">
        <f t="shared" si="20"/>
        <v>92.801523284313731</v>
      </c>
      <c r="L101" s="30">
        <f t="shared" si="16"/>
        <v>-58739.569999999949</v>
      </c>
      <c r="M101" s="20">
        <f t="shared" si="17"/>
        <v>92.801523284313731</v>
      </c>
      <c r="N101" s="30">
        <f t="shared" si="18"/>
        <v>-58739.569999999949</v>
      </c>
    </row>
    <row r="102" spans="1:14" ht="84" hidden="1" outlineLevel="7">
      <c r="A102" s="9" t="s">
        <v>122</v>
      </c>
      <c r="B102" s="15" t="s">
        <v>123</v>
      </c>
      <c r="C102" s="16"/>
      <c r="D102" s="16">
        <v>816000</v>
      </c>
      <c r="E102" s="16">
        <v>816000</v>
      </c>
      <c r="F102" s="16">
        <v>757260.43</v>
      </c>
      <c r="G102" s="20">
        <f t="shared" si="13"/>
        <v>0.13845709199055486</v>
      </c>
      <c r="H102" s="19">
        <f t="shared" si="19"/>
        <v>0.68615622365058493</v>
      </c>
      <c r="I102" s="20" t="e">
        <f t="shared" si="14"/>
        <v>#DIV/0!</v>
      </c>
      <c r="J102" s="30">
        <f t="shared" si="15"/>
        <v>757260.43</v>
      </c>
      <c r="K102" s="20">
        <f t="shared" si="20"/>
        <v>92.801523284313731</v>
      </c>
      <c r="L102" s="30">
        <f t="shared" si="16"/>
        <v>-58739.569999999949</v>
      </c>
      <c r="M102" s="20">
        <f t="shared" si="17"/>
        <v>92.801523284313731</v>
      </c>
      <c r="N102" s="30">
        <f t="shared" si="18"/>
        <v>-58739.569999999949</v>
      </c>
    </row>
    <row r="103" spans="1:14" ht="60" hidden="1" outlineLevel="5">
      <c r="A103" s="9" t="s">
        <v>124</v>
      </c>
      <c r="B103" s="15" t="s">
        <v>125</v>
      </c>
      <c r="C103" s="16"/>
      <c r="D103" s="16">
        <v>0</v>
      </c>
      <c r="E103" s="16">
        <v>0</v>
      </c>
      <c r="F103" s="16">
        <v>40983.620000000003</v>
      </c>
      <c r="G103" s="20">
        <f t="shared" si="13"/>
        <v>7.4934231601748204E-3</v>
      </c>
      <c r="H103" s="19">
        <f t="shared" si="19"/>
        <v>3.7135395983559569E-2</v>
      </c>
      <c r="I103" s="20" t="e">
        <f t="shared" si="14"/>
        <v>#DIV/0!</v>
      </c>
      <c r="J103" s="30">
        <f t="shared" si="15"/>
        <v>40983.620000000003</v>
      </c>
      <c r="K103" s="20" t="e">
        <f t="shared" si="20"/>
        <v>#DIV/0!</v>
      </c>
      <c r="L103" s="30">
        <f t="shared" si="16"/>
        <v>40983.620000000003</v>
      </c>
      <c r="M103" s="20" t="e">
        <f t="shared" si="17"/>
        <v>#DIV/0!</v>
      </c>
      <c r="N103" s="30">
        <f t="shared" si="18"/>
        <v>40983.620000000003</v>
      </c>
    </row>
    <row r="104" spans="1:14" ht="60" hidden="1" outlineLevel="7">
      <c r="A104" s="9" t="s">
        <v>124</v>
      </c>
      <c r="B104" s="15" t="s">
        <v>125</v>
      </c>
      <c r="C104" s="16"/>
      <c r="D104" s="16">
        <v>0</v>
      </c>
      <c r="E104" s="16">
        <v>0</v>
      </c>
      <c r="F104" s="16">
        <v>40983.620000000003</v>
      </c>
      <c r="G104" s="20">
        <f t="shared" si="13"/>
        <v>7.4934231601748204E-3</v>
      </c>
      <c r="H104" s="19">
        <f t="shared" si="19"/>
        <v>3.7135395983559569E-2</v>
      </c>
      <c r="I104" s="20" t="e">
        <f t="shared" si="14"/>
        <v>#DIV/0!</v>
      </c>
      <c r="J104" s="30">
        <f t="shared" si="15"/>
        <v>40983.620000000003</v>
      </c>
      <c r="K104" s="20" t="e">
        <f t="shared" si="20"/>
        <v>#DIV/0!</v>
      </c>
      <c r="L104" s="30">
        <f t="shared" si="16"/>
        <v>40983.620000000003</v>
      </c>
      <c r="M104" s="20" t="e">
        <f t="shared" si="17"/>
        <v>#DIV/0!</v>
      </c>
      <c r="N104" s="30">
        <f t="shared" si="18"/>
        <v>40983.620000000003</v>
      </c>
    </row>
    <row r="105" spans="1:14" ht="16.5" customHeight="1" outlineLevel="3" collapsed="1">
      <c r="A105" s="9" t="s">
        <v>126</v>
      </c>
      <c r="B105" s="15" t="s">
        <v>127</v>
      </c>
      <c r="C105" s="16">
        <v>1400098.46</v>
      </c>
      <c r="D105" s="16">
        <v>1464000</v>
      </c>
      <c r="E105" s="16">
        <v>1604200</v>
      </c>
      <c r="F105" s="16">
        <v>1806399.45</v>
      </c>
      <c r="G105" s="20">
        <f t="shared" si="13"/>
        <v>0.33028110926162835</v>
      </c>
      <c r="H105" s="19">
        <f t="shared" si="19"/>
        <v>1.6367846198123592</v>
      </c>
      <c r="I105" s="20">
        <f t="shared" si="14"/>
        <v>129.01945838866217</v>
      </c>
      <c r="J105" s="30">
        <f t="shared" si="15"/>
        <v>406300.99</v>
      </c>
      <c r="K105" s="20">
        <f t="shared" si="20"/>
        <v>123.38794057377049</v>
      </c>
      <c r="L105" s="30">
        <f t="shared" si="16"/>
        <v>342399.44999999995</v>
      </c>
      <c r="M105" s="20">
        <f t="shared" si="17"/>
        <v>112.60437912978432</v>
      </c>
      <c r="N105" s="30">
        <f t="shared" si="18"/>
        <v>202199.44999999995</v>
      </c>
    </row>
    <row r="106" spans="1:14" ht="48" hidden="1" outlineLevel="4">
      <c r="A106" s="9" t="s">
        <v>128</v>
      </c>
      <c r="B106" s="15" t="s">
        <v>129</v>
      </c>
      <c r="C106" s="16"/>
      <c r="D106" s="16">
        <v>1464000</v>
      </c>
      <c r="E106" s="16">
        <v>1604200</v>
      </c>
      <c r="F106" s="16">
        <v>1800881.01</v>
      </c>
      <c r="G106" s="20">
        <f t="shared" si="13"/>
        <v>0.32927212064363814</v>
      </c>
      <c r="H106" s="19">
        <f t="shared" si="19"/>
        <v>1.6317843427599292</v>
      </c>
      <c r="I106" s="20" t="e">
        <f t="shared" si="14"/>
        <v>#DIV/0!</v>
      </c>
      <c r="J106" s="30">
        <f t="shared" si="15"/>
        <v>1800881.01</v>
      </c>
      <c r="K106" s="20">
        <f t="shared" si="20"/>
        <v>123.01099795081967</v>
      </c>
      <c r="L106" s="30">
        <f t="shared" si="16"/>
        <v>336881.01</v>
      </c>
      <c r="M106" s="20">
        <f t="shared" si="17"/>
        <v>112.26037962847526</v>
      </c>
      <c r="N106" s="30">
        <f t="shared" si="18"/>
        <v>196681.01</v>
      </c>
    </row>
    <row r="107" spans="1:14" ht="84" hidden="1" outlineLevel="5">
      <c r="A107" s="9" t="s">
        <v>130</v>
      </c>
      <c r="B107" s="15" t="s">
        <v>131</v>
      </c>
      <c r="C107" s="16"/>
      <c r="D107" s="16">
        <v>1464000</v>
      </c>
      <c r="E107" s="16">
        <v>1604200</v>
      </c>
      <c r="F107" s="16">
        <v>1769563.23</v>
      </c>
      <c r="G107" s="20">
        <f t="shared" si="13"/>
        <v>0.32354599449916238</v>
      </c>
      <c r="H107" s="19">
        <f t="shared" si="19"/>
        <v>1.6034071969239585</v>
      </c>
      <c r="I107" s="20" t="e">
        <f t="shared" si="14"/>
        <v>#DIV/0!</v>
      </c>
      <c r="J107" s="30">
        <f t="shared" si="15"/>
        <v>1769563.23</v>
      </c>
      <c r="K107" s="20">
        <f t="shared" si="20"/>
        <v>120.87180532786886</v>
      </c>
      <c r="L107" s="30">
        <f t="shared" si="16"/>
        <v>305563.23</v>
      </c>
      <c r="M107" s="20">
        <f t="shared" si="17"/>
        <v>110.30814299962599</v>
      </c>
      <c r="N107" s="30">
        <f t="shared" si="18"/>
        <v>165363.22999999998</v>
      </c>
    </row>
    <row r="108" spans="1:14" ht="84" hidden="1" outlineLevel="7">
      <c r="A108" s="9" t="s">
        <v>130</v>
      </c>
      <c r="B108" s="15" t="s">
        <v>131</v>
      </c>
      <c r="C108" s="16"/>
      <c r="D108" s="16">
        <v>1464000</v>
      </c>
      <c r="E108" s="16">
        <v>1604200</v>
      </c>
      <c r="F108" s="16">
        <v>1769563.23</v>
      </c>
      <c r="G108" s="20">
        <f t="shared" si="13"/>
        <v>0.32354599449916238</v>
      </c>
      <c r="H108" s="19">
        <f t="shared" si="19"/>
        <v>1.6034071969239585</v>
      </c>
      <c r="I108" s="20" t="e">
        <f t="shared" si="14"/>
        <v>#DIV/0!</v>
      </c>
      <c r="J108" s="30">
        <f t="shared" si="15"/>
        <v>1769563.23</v>
      </c>
      <c r="K108" s="20">
        <f t="shared" si="20"/>
        <v>120.87180532786886</v>
      </c>
      <c r="L108" s="30">
        <f t="shared" si="16"/>
        <v>305563.23</v>
      </c>
      <c r="M108" s="20">
        <f t="shared" si="17"/>
        <v>110.30814299962599</v>
      </c>
      <c r="N108" s="30">
        <f t="shared" si="18"/>
        <v>165363.22999999998</v>
      </c>
    </row>
    <row r="109" spans="1:14" ht="60" hidden="1" outlineLevel="5">
      <c r="A109" s="9" t="s">
        <v>132</v>
      </c>
      <c r="B109" s="15" t="s">
        <v>133</v>
      </c>
      <c r="C109" s="16"/>
      <c r="D109" s="16">
        <v>0</v>
      </c>
      <c r="E109" s="16">
        <v>0</v>
      </c>
      <c r="F109" s="16">
        <v>31317.78</v>
      </c>
      <c r="G109" s="20">
        <f t="shared" si="13"/>
        <v>5.7261261444757627E-3</v>
      </c>
      <c r="H109" s="19">
        <f t="shared" si="19"/>
        <v>2.8377145835970615E-2</v>
      </c>
      <c r="I109" s="20" t="e">
        <f t="shared" si="14"/>
        <v>#DIV/0!</v>
      </c>
      <c r="J109" s="30">
        <f t="shared" si="15"/>
        <v>31317.78</v>
      </c>
      <c r="K109" s="20" t="e">
        <f t="shared" si="20"/>
        <v>#DIV/0!</v>
      </c>
      <c r="L109" s="30">
        <f t="shared" si="16"/>
        <v>31317.78</v>
      </c>
      <c r="M109" s="20" t="e">
        <f t="shared" si="17"/>
        <v>#DIV/0!</v>
      </c>
      <c r="N109" s="30">
        <f t="shared" si="18"/>
        <v>31317.78</v>
      </c>
    </row>
    <row r="110" spans="1:14" ht="60" hidden="1" outlineLevel="7">
      <c r="A110" s="9" t="s">
        <v>132</v>
      </c>
      <c r="B110" s="15" t="s">
        <v>133</v>
      </c>
      <c r="C110" s="16"/>
      <c r="D110" s="16">
        <v>0</v>
      </c>
      <c r="E110" s="16">
        <v>0</v>
      </c>
      <c r="F110" s="16">
        <v>31317.78</v>
      </c>
      <c r="G110" s="20">
        <f t="shared" si="13"/>
        <v>5.7261261444757627E-3</v>
      </c>
      <c r="H110" s="19">
        <f t="shared" si="19"/>
        <v>2.8377145835970615E-2</v>
      </c>
      <c r="I110" s="20" t="e">
        <f t="shared" si="14"/>
        <v>#DIV/0!</v>
      </c>
      <c r="J110" s="30">
        <f t="shared" si="15"/>
        <v>31317.78</v>
      </c>
      <c r="K110" s="20" t="e">
        <f t="shared" si="20"/>
        <v>#DIV/0!</v>
      </c>
      <c r="L110" s="30">
        <f t="shared" si="16"/>
        <v>31317.78</v>
      </c>
      <c r="M110" s="20" t="e">
        <f t="shared" si="17"/>
        <v>#DIV/0!</v>
      </c>
      <c r="N110" s="30">
        <f t="shared" si="18"/>
        <v>31317.78</v>
      </c>
    </row>
    <row r="111" spans="1:14" ht="15" customHeight="1" outlineLevel="1" collapsed="1">
      <c r="A111" s="9" t="s">
        <v>134</v>
      </c>
      <c r="B111" s="15" t="s">
        <v>135</v>
      </c>
      <c r="C111" s="16">
        <v>862834.14</v>
      </c>
      <c r="D111" s="16">
        <v>744400</v>
      </c>
      <c r="E111" s="16">
        <v>1090400</v>
      </c>
      <c r="F111" s="16">
        <v>1204940.45</v>
      </c>
      <c r="G111" s="20">
        <f t="shared" si="13"/>
        <v>0.22031066739984095</v>
      </c>
      <c r="H111" s="19">
        <f t="shared" si="19"/>
        <v>1.0918005961249506</v>
      </c>
      <c r="I111" s="20">
        <f t="shared" si="14"/>
        <v>139.64913928880932</v>
      </c>
      <c r="J111" s="30">
        <f t="shared" si="15"/>
        <v>342106.30999999994</v>
      </c>
      <c r="K111" s="20">
        <f t="shared" si="20"/>
        <v>161.86733610961846</v>
      </c>
      <c r="L111" s="30">
        <f t="shared" si="16"/>
        <v>460540.44999999995</v>
      </c>
      <c r="M111" s="20">
        <f t="shared" si="17"/>
        <v>110.50444332355099</v>
      </c>
      <c r="N111" s="30">
        <f t="shared" si="18"/>
        <v>114540.44999999995</v>
      </c>
    </row>
    <row r="112" spans="1:14" ht="36" hidden="1" outlineLevel="2">
      <c r="A112" s="9" t="s">
        <v>136</v>
      </c>
      <c r="B112" s="15" t="s">
        <v>137</v>
      </c>
      <c r="C112" s="16"/>
      <c r="D112" s="16">
        <v>744400</v>
      </c>
      <c r="E112" s="16">
        <v>1090400</v>
      </c>
      <c r="F112" s="16">
        <v>1204075.6599999999</v>
      </c>
      <c r="G112" s="20">
        <f t="shared" si="13"/>
        <v>0.22015254965878517</v>
      </c>
      <c r="H112" s="19">
        <f t="shared" si="19"/>
        <v>1.0910170069961078</v>
      </c>
      <c r="I112" s="20" t="e">
        <f t="shared" si="14"/>
        <v>#DIV/0!</v>
      </c>
      <c r="J112" s="30">
        <f t="shared" si="15"/>
        <v>1204075.6599999999</v>
      </c>
      <c r="K112" s="20">
        <f t="shared" si="20"/>
        <v>161.75116335303599</v>
      </c>
      <c r="L112" s="30">
        <f t="shared" si="16"/>
        <v>459675.65999999992</v>
      </c>
      <c r="M112" s="20">
        <f t="shared" si="17"/>
        <v>110.42513389581805</v>
      </c>
      <c r="N112" s="30">
        <f t="shared" si="18"/>
        <v>113675.65999999992</v>
      </c>
    </row>
    <row r="113" spans="1:14" ht="60" hidden="1" outlineLevel="3">
      <c r="A113" s="9" t="s">
        <v>138</v>
      </c>
      <c r="B113" s="15" t="s">
        <v>139</v>
      </c>
      <c r="C113" s="16"/>
      <c r="D113" s="16">
        <v>744400</v>
      </c>
      <c r="E113" s="16">
        <v>1090400</v>
      </c>
      <c r="F113" s="16">
        <v>1204075.6599999999</v>
      </c>
      <c r="G113" s="20">
        <f t="shared" si="13"/>
        <v>0.22015254965878517</v>
      </c>
      <c r="H113" s="19">
        <f t="shared" si="19"/>
        <v>1.0910170069961078</v>
      </c>
      <c r="I113" s="20" t="e">
        <f t="shared" si="14"/>
        <v>#DIV/0!</v>
      </c>
      <c r="J113" s="30">
        <f t="shared" si="15"/>
        <v>1204075.6599999999</v>
      </c>
      <c r="K113" s="20">
        <f t="shared" si="20"/>
        <v>161.75116335303599</v>
      </c>
      <c r="L113" s="30">
        <f t="shared" si="16"/>
        <v>459675.65999999992</v>
      </c>
      <c r="M113" s="20">
        <f t="shared" si="17"/>
        <v>110.42513389581805</v>
      </c>
      <c r="N113" s="30">
        <f t="shared" si="18"/>
        <v>113675.65999999992</v>
      </c>
    </row>
    <row r="114" spans="1:14" ht="84" hidden="1" outlineLevel="4">
      <c r="A114" s="9" t="s">
        <v>140</v>
      </c>
      <c r="B114" s="15" t="s">
        <v>141</v>
      </c>
      <c r="C114" s="16"/>
      <c r="D114" s="16">
        <v>744400</v>
      </c>
      <c r="E114" s="16">
        <v>1066400</v>
      </c>
      <c r="F114" s="16">
        <v>1180441.1000000001</v>
      </c>
      <c r="G114" s="20">
        <f t="shared" si="13"/>
        <v>0.21583121934963875</v>
      </c>
      <c r="H114" s="19">
        <f t="shared" si="19"/>
        <v>1.0696016526546126</v>
      </c>
      <c r="I114" s="20" t="e">
        <f t="shared" si="14"/>
        <v>#DIV/0!</v>
      </c>
      <c r="J114" s="30">
        <f t="shared" si="15"/>
        <v>1180441.1000000001</v>
      </c>
      <c r="K114" s="20">
        <f t="shared" si="20"/>
        <v>158.57618216012895</v>
      </c>
      <c r="L114" s="30">
        <f t="shared" si="16"/>
        <v>436041.10000000009</v>
      </c>
      <c r="M114" s="20">
        <f t="shared" si="17"/>
        <v>110.69402663165792</v>
      </c>
      <c r="N114" s="30">
        <f t="shared" si="18"/>
        <v>114041.10000000009</v>
      </c>
    </row>
    <row r="115" spans="1:14" ht="84" hidden="1" outlineLevel="7">
      <c r="A115" s="9" t="s">
        <v>140</v>
      </c>
      <c r="B115" s="15" t="s">
        <v>141</v>
      </c>
      <c r="C115" s="16"/>
      <c r="D115" s="16">
        <v>744400</v>
      </c>
      <c r="E115" s="16">
        <v>1066400</v>
      </c>
      <c r="F115" s="16">
        <v>1180441.1000000001</v>
      </c>
      <c r="G115" s="20">
        <f t="shared" si="13"/>
        <v>0.21583121934963875</v>
      </c>
      <c r="H115" s="19">
        <f t="shared" si="19"/>
        <v>1.0696016526546126</v>
      </c>
      <c r="I115" s="20" t="e">
        <f t="shared" si="14"/>
        <v>#DIV/0!</v>
      </c>
      <c r="J115" s="30">
        <f t="shared" si="15"/>
        <v>1180441.1000000001</v>
      </c>
      <c r="K115" s="20">
        <f t="shared" si="20"/>
        <v>158.57618216012895</v>
      </c>
      <c r="L115" s="30">
        <f t="shared" si="16"/>
        <v>436041.10000000009</v>
      </c>
      <c r="M115" s="20">
        <f t="shared" si="17"/>
        <v>110.69402663165792</v>
      </c>
      <c r="N115" s="30">
        <f t="shared" si="18"/>
        <v>114041.10000000009</v>
      </c>
    </row>
    <row r="116" spans="1:14" ht="108" hidden="1" outlineLevel="4">
      <c r="A116" s="9" t="s">
        <v>142</v>
      </c>
      <c r="B116" s="17" t="s">
        <v>143</v>
      </c>
      <c r="C116" s="16"/>
      <c r="D116" s="16">
        <v>0</v>
      </c>
      <c r="E116" s="16">
        <v>24000</v>
      </c>
      <c r="F116" s="16">
        <v>23634.560000000001</v>
      </c>
      <c r="G116" s="20">
        <f t="shared" si="13"/>
        <v>4.3213303091464688E-3</v>
      </c>
      <c r="H116" s="19">
        <f t="shared" si="19"/>
        <v>2.1415354341495395E-2</v>
      </c>
      <c r="I116" s="20" t="e">
        <f t="shared" si="14"/>
        <v>#DIV/0!</v>
      </c>
      <c r="J116" s="30">
        <f t="shared" si="15"/>
        <v>23634.560000000001</v>
      </c>
      <c r="K116" s="20" t="e">
        <f t="shared" si="20"/>
        <v>#DIV/0!</v>
      </c>
      <c r="L116" s="30">
        <f t="shared" si="16"/>
        <v>23634.560000000001</v>
      </c>
      <c r="M116" s="20">
        <f t="shared" si="17"/>
        <v>98.477333333333334</v>
      </c>
      <c r="N116" s="30">
        <f t="shared" si="18"/>
        <v>-365.43999999999869</v>
      </c>
    </row>
    <row r="117" spans="1:14" ht="108" hidden="1" outlineLevel="7">
      <c r="A117" s="9" t="s">
        <v>142</v>
      </c>
      <c r="B117" s="17" t="s">
        <v>143</v>
      </c>
      <c r="C117" s="16"/>
      <c r="D117" s="16">
        <v>0</v>
      </c>
      <c r="E117" s="16">
        <v>24000</v>
      </c>
      <c r="F117" s="16">
        <v>23634.560000000001</v>
      </c>
      <c r="G117" s="20">
        <f t="shared" si="13"/>
        <v>4.3213303091464688E-3</v>
      </c>
      <c r="H117" s="19">
        <f t="shared" si="19"/>
        <v>2.1415354341495395E-2</v>
      </c>
      <c r="I117" s="20" t="e">
        <f t="shared" si="14"/>
        <v>#DIV/0!</v>
      </c>
      <c r="J117" s="30">
        <f t="shared" si="15"/>
        <v>23634.560000000001</v>
      </c>
      <c r="K117" s="20" t="e">
        <f t="shared" si="20"/>
        <v>#DIV/0!</v>
      </c>
      <c r="L117" s="30">
        <f t="shared" si="16"/>
        <v>23634.560000000001</v>
      </c>
      <c r="M117" s="20">
        <f t="shared" si="17"/>
        <v>98.477333333333334</v>
      </c>
      <c r="N117" s="30">
        <f t="shared" si="18"/>
        <v>-365.43999999999869</v>
      </c>
    </row>
    <row r="118" spans="1:14" s="10" customFormat="1" outlineLevel="7">
      <c r="A118" s="25"/>
      <c r="B118" s="26" t="s">
        <v>515</v>
      </c>
      <c r="C118" s="27">
        <f>C119+C148+C156+C168+C184+C283</f>
        <v>37141455.600000001</v>
      </c>
      <c r="D118" s="27">
        <f t="shared" ref="D118:F118" si="24">D119+D148+D156+D168+D184+D283</f>
        <v>34153719.420000002</v>
      </c>
      <c r="E118" s="27">
        <f t="shared" si="24"/>
        <v>56081714.789999999</v>
      </c>
      <c r="F118" s="27">
        <f t="shared" si="24"/>
        <v>56415085.050000004</v>
      </c>
      <c r="G118" s="24">
        <f t="shared" si="13"/>
        <v>10.314903976195913</v>
      </c>
      <c r="H118" s="28">
        <f t="shared" si="19"/>
        <v>51.11789838911109</v>
      </c>
      <c r="I118" s="24">
        <f t="shared" si="14"/>
        <v>151.89249893049427</v>
      </c>
      <c r="J118" s="29">
        <f t="shared" si="15"/>
        <v>19273629.450000003</v>
      </c>
      <c r="K118" s="24">
        <f t="shared" si="20"/>
        <v>165.17991600342074</v>
      </c>
      <c r="L118" s="29">
        <f t="shared" si="16"/>
        <v>22261365.630000003</v>
      </c>
      <c r="M118" s="24">
        <f t="shared" si="17"/>
        <v>100.59443663812407</v>
      </c>
      <c r="N118" s="29">
        <f t="shared" si="18"/>
        <v>333370.26000000536</v>
      </c>
    </row>
    <row r="119" spans="1:14" ht="60" outlineLevel="1">
      <c r="A119" s="9" t="s">
        <v>144</v>
      </c>
      <c r="B119" s="15" t="s">
        <v>145</v>
      </c>
      <c r="C119" s="16">
        <f>C120+C133+C140+C144</f>
        <v>23255150.059999999</v>
      </c>
      <c r="D119" s="16">
        <f t="shared" ref="D119:F119" si="25">D120+D133+D140+D144</f>
        <v>22349700</v>
      </c>
      <c r="E119" s="16">
        <f t="shared" si="25"/>
        <v>22282600</v>
      </c>
      <c r="F119" s="16">
        <f t="shared" si="25"/>
        <v>22477594.740000002</v>
      </c>
      <c r="G119" s="20">
        <f t="shared" si="13"/>
        <v>4.1097913998260704</v>
      </c>
      <c r="H119" s="19">
        <f t="shared" si="19"/>
        <v>20.367024226456216</v>
      </c>
      <c r="I119" s="20">
        <f t="shared" si="14"/>
        <v>96.656416673322482</v>
      </c>
      <c r="J119" s="30">
        <f t="shared" si="15"/>
        <v>-777555.31999999657</v>
      </c>
      <c r="K119" s="20">
        <f t="shared" si="20"/>
        <v>100.57224365427724</v>
      </c>
      <c r="L119" s="30">
        <f t="shared" si="16"/>
        <v>127894.74000000209</v>
      </c>
      <c r="M119" s="20">
        <f t="shared" si="17"/>
        <v>100.87509868686779</v>
      </c>
      <c r="N119" s="30">
        <f t="shared" si="18"/>
        <v>194994.74000000209</v>
      </c>
    </row>
    <row r="120" spans="1:14" ht="108" outlineLevel="2">
      <c r="A120" s="9" t="s">
        <v>146</v>
      </c>
      <c r="B120" s="17" t="s">
        <v>147</v>
      </c>
      <c r="C120" s="16">
        <f>C121+C124+C127+C130</f>
        <v>20949201.199999999</v>
      </c>
      <c r="D120" s="16">
        <f t="shared" ref="D120:F120" si="26">D121+D124+D127+D130</f>
        <v>20063400</v>
      </c>
      <c r="E120" s="16">
        <f t="shared" si="26"/>
        <v>18062100</v>
      </c>
      <c r="F120" s="16">
        <f t="shared" si="26"/>
        <v>18200776.600000001</v>
      </c>
      <c r="G120" s="20">
        <f t="shared" si="13"/>
        <v>3.3278202586205889</v>
      </c>
      <c r="H120" s="19">
        <f t="shared" si="19"/>
        <v>16.491784919177586</v>
      </c>
      <c r="I120" s="20">
        <f t="shared" si="14"/>
        <v>86.880527931537571</v>
      </c>
      <c r="J120" s="30">
        <f t="shared" si="15"/>
        <v>-2748424.5999999978</v>
      </c>
      <c r="K120" s="20">
        <f t="shared" si="20"/>
        <v>90.716312290040577</v>
      </c>
      <c r="L120" s="30">
        <f t="shared" si="16"/>
        <v>-1862623.3999999985</v>
      </c>
      <c r="M120" s="20">
        <f t="shared" si="17"/>
        <v>100.76777672585138</v>
      </c>
      <c r="N120" s="30">
        <f t="shared" si="18"/>
        <v>138676.60000000149</v>
      </c>
    </row>
    <row r="121" spans="1:14" ht="84" outlineLevel="3" collapsed="1">
      <c r="A121" s="9" t="s">
        <v>148</v>
      </c>
      <c r="B121" s="15" t="s">
        <v>149</v>
      </c>
      <c r="C121" s="16">
        <v>20067951.219999999</v>
      </c>
      <c r="D121" s="16">
        <v>19023900</v>
      </c>
      <c r="E121" s="16">
        <v>16732000</v>
      </c>
      <c r="F121" s="16">
        <v>16848010.48</v>
      </c>
      <c r="G121" s="20">
        <f t="shared" si="13"/>
        <v>3.0804812247844406</v>
      </c>
      <c r="H121" s="19">
        <f t="shared" si="19"/>
        <v>15.266038986062272</v>
      </c>
      <c r="I121" s="20">
        <f t="shared" si="14"/>
        <v>83.95481080903285</v>
      </c>
      <c r="J121" s="30">
        <f t="shared" si="15"/>
        <v>-3219940.7399999984</v>
      </c>
      <c r="K121" s="20">
        <f t="shared" si="20"/>
        <v>88.562337270486083</v>
      </c>
      <c r="L121" s="30">
        <f t="shared" si="16"/>
        <v>-2175889.5199999996</v>
      </c>
      <c r="M121" s="20">
        <f t="shared" si="17"/>
        <v>100.6933449677265</v>
      </c>
      <c r="N121" s="30">
        <f t="shared" si="18"/>
        <v>116010.48000000045</v>
      </c>
    </row>
    <row r="122" spans="1:14" ht="108" hidden="1" outlineLevel="4">
      <c r="A122" s="9" t="s">
        <v>150</v>
      </c>
      <c r="B122" s="17" t="s">
        <v>151</v>
      </c>
      <c r="C122" s="16"/>
      <c r="D122" s="16">
        <v>19023900</v>
      </c>
      <c r="E122" s="16">
        <v>16732000</v>
      </c>
      <c r="F122" s="16">
        <v>16845735.18</v>
      </c>
      <c r="G122" s="20">
        <f t="shared" si="13"/>
        <v>3.0800652101494146</v>
      </c>
      <c r="H122" s="19">
        <f t="shared" si="19"/>
        <v>15.263977329076347</v>
      </c>
      <c r="I122" s="20" t="e">
        <f t="shared" si="14"/>
        <v>#DIV/0!</v>
      </c>
      <c r="J122" s="30">
        <f t="shared" si="15"/>
        <v>16845735.18</v>
      </c>
      <c r="K122" s="20">
        <f t="shared" si="20"/>
        <v>88.550377052024032</v>
      </c>
      <c r="L122" s="30">
        <f t="shared" si="16"/>
        <v>-2178164.8200000003</v>
      </c>
      <c r="M122" s="20">
        <f t="shared" si="17"/>
        <v>100.6797464738226</v>
      </c>
      <c r="N122" s="30">
        <f t="shared" si="18"/>
        <v>113735.1799999997</v>
      </c>
    </row>
    <row r="123" spans="1:14" ht="108" hidden="1" outlineLevel="7">
      <c r="A123" s="9" t="s">
        <v>150</v>
      </c>
      <c r="B123" s="17" t="s">
        <v>151</v>
      </c>
      <c r="C123" s="16"/>
      <c r="D123" s="16">
        <v>19023900</v>
      </c>
      <c r="E123" s="16">
        <v>16732000</v>
      </c>
      <c r="F123" s="16">
        <v>16845735.18</v>
      </c>
      <c r="G123" s="20">
        <f t="shared" si="13"/>
        <v>3.0800652101494146</v>
      </c>
      <c r="H123" s="19">
        <f t="shared" si="19"/>
        <v>15.263977329076347</v>
      </c>
      <c r="I123" s="20" t="e">
        <f t="shared" si="14"/>
        <v>#DIV/0!</v>
      </c>
      <c r="J123" s="30">
        <f t="shared" si="15"/>
        <v>16845735.18</v>
      </c>
      <c r="K123" s="20">
        <f t="shared" si="20"/>
        <v>88.550377052024032</v>
      </c>
      <c r="L123" s="30">
        <f t="shared" si="16"/>
        <v>-2178164.8200000003</v>
      </c>
      <c r="M123" s="20">
        <f t="shared" si="17"/>
        <v>100.6797464738226</v>
      </c>
      <c r="N123" s="30">
        <f t="shared" si="18"/>
        <v>113735.1799999997</v>
      </c>
    </row>
    <row r="124" spans="1:14" ht="96" outlineLevel="3" collapsed="1">
      <c r="A124" s="9" t="s">
        <v>152</v>
      </c>
      <c r="B124" s="17" t="s">
        <v>153</v>
      </c>
      <c r="C124" s="16">
        <v>71483.41</v>
      </c>
      <c r="D124" s="16">
        <v>99400</v>
      </c>
      <c r="E124" s="16">
        <v>80600</v>
      </c>
      <c r="F124" s="16">
        <v>83264.38</v>
      </c>
      <c r="G124" s="20">
        <f t="shared" si="13"/>
        <v>1.5224014704157346E-2</v>
      </c>
      <c r="H124" s="19">
        <f t="shared" si="19"/>
        <v>7.5446134885731847E-2</v>
      </c>
      <c r="I124" s="20">
        <f t="shared" si="14"/>
        <v>116.48070510346386</v>
      </c>
      <c r="J124" s="30">
        <f t="shared" si="15"/>
        <v>11780.970000000001</v>
      </c>
      <c r="K124" s="20">
        <f t="shared" si="20"/>
        <v>83.766981891348095</v>
      </c>
      <c r="L124" s="30">
        <f t="shared" si="16"/>
        <v>-16135.619999999995</v>
      </c>
      <c r="M124" s="20">
        <f t="shared" si="17"/>
        <v>103.30568238213399</v>
      </c>
      <c r="N124" s="30">
        <f t="shared" si="18"/>
        <v>2664.3800000000047</v>
      </c>
    </row>
    <row r="125" spans="1:14" ht="96" hidden="1" outlineLevel="4">
      <c r="A125" s="9" t="s">
        <v>154</v>
      </c>
      <c r="B125" s="15" t="s">
        <v>155</v>
      </c>
      <c r="C125" s="16"/>
      <c r="D125" s="16">
        <v>99400</v>
      </c>
      <c r="E125" s="16">
        <v>80600</v>
      </c>
      <c r="F125" s="16">
        <v>82317.070000000007</v>
      </c>
      <c r="G125" s="20">
        <f t="shared" si="13"/>
        <v>1.505080905043849E-2</v>
      </c>
      <c r="H125" s="19">
        <f t="shared" si="19"/>
        <v>7.4587774107226043E-2</v>
      </c>
      <c r="I125" s="20" t="e">
        <f t="shared" si="14"/>
        <v>#DIV/0!</v>
      </c>
      <c r="J125" s="30">
        <f t="shared" si="15"/>
        <v>82317.070000000007</v>
      </c>
      <c r="K125" s="20">
        <f t="shared" si="20"/>
        <v>82.813953722334006</v>
      </c>
      <c r="L125" s="30">
        <f t="shared" si="16"/>
        <v>-17082.929999999993</v>
      </c>
      <c r="M125" s="20">
        <f t="shared" si="17"/>
        <v>102.13035980148884</v>
      </c>
      <c r="N125" s="30">
        <f t="shared" si="18"/>
        <v>1717.070000000007</v>
      </c>
    </row>
    <row r="126" spans="1:14" ht="96" hidden="1" outlineLevel="7">
      <c r="A126" s="9" t="s">
        <v>154</v>
      </c>
      <c r="B126" s="15" t="s">
        <v>155</v>
      </c>
      <c r="C126" s="16"/>
      <c r="D126" s="16">
        <v>99400</v>
      </c>
      <c r="E126" s="16">
        <v>80600</v>
      </c>
      <c r="F126" s="16">
        <v>82317.070000000007</v>
      </c>
      <c r="G126" s="20">
        <f t="shared" si="13"/>
        <v>1.505080905043849E-2</v>
      </c>
      <c r="H126" s="19">
        <f t="shared" si="19"/>
        <v>7.4587774107226043E-2</v>
      </c>
      <c r="I126" s="20" t="e">
        <f t="shared" si="14"/>
        <v>#DIV/0!</v>
      </c>
      <c r="J126" s="30">
        <f t="shared" si="15"/>
        <v>82317.070000000007</v>
      </c>
      <c r="K126" s="20">
        <f t="shared" si="20"/>
        <v>82.813953722334006</v>
      </c>
      <c r="L126" s="30">
        <f t="shared" si="16"/>
        <v>-17082.929999999993</v>
      </c>
      <c r="M126" s="20">
        <f t="shared" si="17"/>
        <v>102.13035980148884</v>
      </c>
      <c r="N126" s="30">
        <f t="shared" si="18"/>
        <v>1717.070000000007</v>
      </c>
    </row>
    <row r="127" spans="1:14" ht="108" outlineLevel="3" collapsed="1">
      <c r="A127" s="9" t="s">
        <v>156</v>
      </c>
      <c r="B127" s="17" t="s">
        <v>157</v>
      </c>
      <c r="C127" s="16">
        <v>90469.6</v>
      </c>
      <c r="D127" s="16">
        <v>156400</v>
      </c>
      <c r="E127" s="16">
        <v>99400</v>
      </c>
      <c r="F127" s="16">
        <v>98013.69</v>
      </c>
      <c r="G127" s="20">
        <f t="shared" si="13"/>
        <v>1.7920770655695986E-2</v>
      </c>
      <c r="H127" s="19">
        <f t="shared" si="19"/>
        <v>8.881053430516514E-2</v>
      </c>
      <c r="I127" s="20">
        <f t="shared" si="14"/>
        <v>108.33881215347476</v>
      </c>
      <c r="J127" s="30">
        <f t="shared" si="15"/>
        <v>7544.0899999999965</v>
      </c>
      <c r="K127" s="20">
        <f t="shared" si="20"/>
        <v>62.668599744245526</v>
      </c>
      <c r="L127" s="30">
        <f t="shared" si="16"/>
        <v>-58386.31</v>
      </c>
      <c r="M127" s="20">
        <f t="shared" si="17"/>
        <v>98.605321931589543</v>
      </c>
      <c r="N127" s="30">
        <f t="shared" si="18"/>
        <v>-1386.3099999999977</v>
      </c>
    </row>
    <row r="128" spans="1:14" ht="84" hidden="1" outlineLevel="4">
      <c r="A128" s="9" t="s">
        <v>158</v>
      </c>
      <c r="B128" s="15" t="s">
        <v>159</v>
      </c>
      <c r="C128" s="16"/>
      <c r="D128" s="16">
        <v>156400</v>
      </c>
      <c r="E128" s="16">
        <v>99400</v>
      </c>
      <c r="F128" s="16">
        <v>98013.69</v>
      </c>
      <c r="G128" s="20">
        <f t="shared" si="13"/>
        <v>1.7920770655695986E-2</v>
      </c>
      <c r="H128" s="19">
        <f t="shared" si="19"/>
        <v>8.881053430516514E-2</v>
      </c>
      <c r="I128" s="20" t="e">
        <f t="shared" si="14"/>
        <v>#DIV/0!</v>
      </c>
      <c r="J128" s="30">
        <f t="shared" si="15"/>
        <v>98013.69</v>
      </c>
      <c r="K128" s="20">
        <f t="shared" si="20"/>
        <v>62.668599744245526</v>
      </c>
      <c r="L128" s="30">
        <f t="shared" si="16"/>
        <v>-58386.31</v>
      </c>
      <c r="M128" s="20">
        <f t="shared" si="17"/>
        <v>98.605321931589543</v>
      </c>
      <c r="N128" s="30">
        <f t="shared" si="18"/>
        <v>-1386.3099999999977</v>
      </c>
    </row>
    <row r="129" spans="1:14" ht="84" hidden="1" outlineLevel="7">
      <c r="A129" s="9" t="s">
        <v>158</v>
      </c>
      <c r="B129" s="15" t="s">
        <v>159</v>
      </c>
      <c r="C129" s="16"/>
      <c r="D129" s="16">
        <v>156400</v>
      </c>
      <c r="E129" s="16">
        <v>99400</v>
      </c>
      <c r="F129" s="16">
        <v>98013.69</v>
      </c>
      <c r="G129" s="20">
        <f t="shared" si="13"/>
        <v>1.7920770655695986E-2</v>
      </c>
      <c r="H129" s="19">
        <f t="shared" si="19"/>
        <v>8.881053430516514E-2</v>
      </c>
      <c r="I129" s="20" t="e">
        <f t="shared" si="14"/>
        <v>#DIV/0!</v>
      </c>
      <c r="J129" s="30">
        <f t="shared" si="15"/>
        <v>98013.69</v>
      </c>
      <c r="K129" s="20">
        <f t="shared" si="20"/>
        <v>62.668599744245526</v>
      </c>
      <c r="L129" s="30">
        <f t="shared" si="16"/>
        <v>-58386.31</v>
      </c>
      <c r="M129" s="20">
        <f t="shared" si="17"/>
        <v>98.605321931589543</v>
      </c>
      <c r="N129" s="30">
        <f t="shared" si="18"/>
        <v>-1386.3099999999977</v>
      </c>
    </row>
    <row r="130" spans="1:14" ht="48" outlineLevel="3" collapsed="1">
      <c r="A130" s="9" t="s">
        <v>160</v>
      </c>
      <c r="B130" s="15" t="s">
        <v>161</v>
      </c>
      <c r="C130" s="16">
        <v>719296.97</v>
      </c>
      <c r="D130" s="16">
        <v>783700</v>
      </c>
      <c r="E130" s="16">
        <v>1150100</v>
      </c>
      <c r="F130" s="16">
        <v>1171488.05</v>
      </c>
      <c r="G130" s="20">
        <f t="shared" si="13"/>
        <v>0.21419424847629465</v>
      </c>
      <c r="H130" s="19">
        <f t="shared" si="19"/>
        <v>1.0614892639244173</v>
      </c>
      <c r="I130" s="20">
        <f t="shared" si="14"/>
        <v>162.86570065768524</v>
      </c>
      <c r="J130" s="30">
        <f t="shared" si="15"/>
        <v>452191.08000000007</v>
      </c>
      <c r="K130" s="20">
        <f t="shared" si="20"/>
        <v>149.48169580196503</v>
      </c>
      <c r="L130" s="30">
        <f t="shared" si="16"/>
        <v>387788.05000000005</v>
      </c>
      <c r="M130" s="20">
        <f t="shared" si="17"/>
        <v>101.85966872445876</v>
      </c>
      <c r="N130" s="30">
        <f t="shared" si="18"/>
        <v>21388.050000000047</v>
      </c>
    </row>
    <row r="131" spans="1:14" ht="48" hidden="1" outlineLevel="4">
      <c r="A131" s="9" t="s">
        <v>162</v>
      </c>
      <c r="B131" s="15" t="s">
        <v>163</v>
      </c>
      <c r="C131" s="16"/>
      <c r="D131" s="16">
        <v>783700</v>
      </c>
      <c r="E131" s="16">
        <v>1150100</v>
      </c>
      <c r="F131" s="16">
        <v>1171488.05</v>
      </c>
      <c r="G131" s="20">
        <f t="shared" si="13"/>
        <v>0.21419424847629465</v>
      </c>
      <c r="H131" s="19">
        <f t="shared" si="19"/>
        <v>1.0614892639244173</v>
      </c>
      <c r="I131" s="20" t="e">
        <f t="shared" si="14"/>
        <v>#DIV/0!</v>
      </c>
      <c r="J131" s="30">
        <f t="shared" si="15"/>
        <v>1171488.05</v>
      </c>
      <c r="K131" s="20">
        <f t="shared" si="20"/>
        <v>149.48169580196503</v>
      </c>
      <c r="L131" s="30">
        <f t="shared" si="16"/>
        <v>387788.05000000005</v>
      </c>
      <c r="M131" s="20">
        <f t="shared" si="17"/>
        <v>101.85966872445876</v>
      </c>
      <c r="N131" s="30">
        <f t="shared" si="18"/>
        <v>21388.050000000047</v>
      </c>
    </row>
    <row r="132" spans="1:14" ht="48" hidden="1" outlineLevel="7">
      <c r="A132" s="9" t="s">
        <v>162</v>
      </c>
      <c r="B132" s="15" t="s">
        <v>163</v>
      </c>
      <c r="C132" s="16"/>
      <c r="D132" s="16">
        <v>783700</v>
      </c>
      <c r="E132" s="16">
        <v>1150100</v>
      </c>
      <c r="F132" s="16">
        <v>1171488.05</v>
      </c>
      <c r="G132" s="20">
        <f t="shared" si="13"/>
        <v>0.21419424847629465</v>
      </c>
      <c r="H132" s="19">
        <f t="shared" si="19"/>
        <v>1.0614892639244173</v>
      </c>
      <c r="I132" s="20" t="e">
        <f t="shared" si="14"/>
        <v>#DIV/0!</v>
      </c>
      <c r="J132" s="30">
        <f t="shared" si="15"/>
        <v>1171488.05</v>
      </c>
      <c r="K132" s="20">
        <f t="shared" si="20"/>
        <v>149.48169580196503</v>
      </c>
      <c r="L132" s="30">
        <f t="shared" si="16"/>
        <v>387788.05000000005</v>
      </c>
      <c r="M132" s="20">
        <f t="shared" si="17"/>
        <v>101.85966872445876</v>
      </c>
      <c r="N132" s="30">
        <f t="shared" si="18"/>
        <v>21388.050000000047</v>
      </c>
    </row>
    <row r="133" spans="1:14" ht="60" outlineLevel="2" collapsed="1">
      <c r="A133" s="9" t="s">
        <v>164</v>
      </c>
      <c r="B133" s="15" t="s">
        <v>165</v>
      </c>
      <c r="C133" s="16">
        <v>1933427.39</v>
      </c>
      <c r="D133" s="16">
        <v>1512700</v>
      </c>
      <c r="E133" s="16">
        <v>3714400</v>
      </c>
      <c r="F133" s="16">
        <v>3714403.47</v>
      </c>
      <c r="G133" s="20">
        <f t="shared" si="13"/>
        <v>0.67913954375752361</v>
      </c>
      <c r="H133" s="19">
        <f t="shared" si="19"/>
        <v>3.3656334823804661</v>
      </c>
      <c r="I133" s="20">
        <f t="shared" si="14"/>
        <v>192.114971020453</v>
      </c>
      <c r="J133" s="30">
        <f t="shared" si="15"/>
        <v>1780976.0800000003</v>
      </c>
      <c r="K133" s="20">
        <f t="shared" si="20"/>
        <v>245.54792556356185</v>
      </c>
      <c r="L133" s="30">
        <f t="shared" si="16"/>
        <v>2201703.4700000002</v>
      </c>
      <c r="M133" s="20">
        <f t="shared" si="17"/>
        <v>100.00009342020246</v>
      </c>
      <c r="N133" s="30">
        <f t="shared" si="18"/>
        <v>3.470000000204891</v>
      </c>
    </row>
    <row r="134" spans="1:14" ht="60" hidden="1" outlineLevel="3">
      <c r="A134" s="9" t="s">
        <v>166</v>
      </c>
      <c r="B134" s="15" t="s">
        <v>167</v>
      </c>
      <c r="C134" s="16"/>
      <c r="D134" s="16">
        <v>1512700</v>
      </c>
      <c r="E134" s="16">
        <v>0</v>
      </c>
      <c r="F134" s="16">
        <v>0</v>
      </c>
      <c r="G134" s="20">
        <f t="shared" si="13"/>
        <v>0</v>
      </c>
      <c r="H134" s="19">
        <f t="shared" si="19"/>
        <v>0</v>
      </c>
      <c r="I134" s="20" t="e">
        <f t="shared" si="14"/>
        <v>#DIV/0!</v>
      </c>
      <c r="J134" s="30">
        <f t="shared" si="15"/>
        <v>0</v>
      </c>
      <c r="K134" s="20">
        <f t="shared" si="20"/>
        <v>0</v>
      </c>
      <c r="L134" s="30">
        <f t="shared" si="16"/>
        <v>-1512700</v>
      </c>
      <c r="M134" s="20" t="e">
        <f t="shared" si="17"/>
        <v>#DIV/0!</v>
      </c>
      <c r="N134" s="30">
        <f t="shared" si="18"/>
        <v>0</v>
      </c>
    </row>
    <row r="135" spans="1:14" ht="156" hidden="1" outlineLevel="4">
      <c r="A135" s="9" t="s">
        <v>168</v>
      </c>
      <c r="B135" s="17" t="s">
        <v>169</v>
      </c>
      <c r="C135" s="16"/>
      <c r="D135" s="16">
        <v>1512700</v>
      </c>
      <c r="E135" s="16">
        <v>0</v>
      </c>
      <c r="F135" s="16">
        <v>0</v>
      </c>
      <c r="G135" s="20">
        <f t="shared" si="13"/>
        <v>0</v>
      </c>
      <c r="H135" s="19">
        <f t="shared" si="19"/>
        <v>0</v>
      </c>
      <c r="I135" s="20" t="e">
        <f t="shared" si="14"/>
        <v>#DIV/0!</v>
      </c>
      <c r="J135" s="30">
        <f t="shared" si="15"/>
        <v>0</v>
      </c>
      <c r="K135" s="20">
        <f t="shared" si="20"/>
        <v>0</v>
      </c>
      <c r="L135" s="30">
        <f t="shared" si="16"/>
        <v>-1512700</v>
      </c>
      <c r="M135" s="20" t="e">
        <f t="shared" si="17"/>
        <v>#DIV/0!</v>
      </c>
      <c r="N135" s="30">
        <f t="shared" si="18"/>
        <v>0</v>
      </c>
    </row>
    <row r="136" spans="1:14" ht="156" hidden="1" outlineLevel="7">
      <c r="A136" s="9" t="s">
        <v>168</v>
      </c>
      <c r="B136" s="17" t="s">
        <v>169</v>
      </c>
      <c r="C136" s="16"/>
      <c r="D136" s="16">
        <v>1512700</v>
      </c>
      <c r="E136" s="16">
        <v>0</v>
      </c>
      <c r="F136" s="16">
        <v>0</v>
      </c>
      <c r="G136" s="20">
        <f t="shared" si="13"/>
        <v>0</v>
      </c>
      <c r="H136" s="19">
        <f t="shared" si="19"/>
        <v>0</v>
      </c>
      <c r="I136" s="20" t="e">
        <f t="shared" si="14"/>
        <v>#DIV/0!</v>
      </c>
      <c r="J136" s="30">
        <f t="shared" si="15"/>
        <v>0</v>
      </c>
      <c r="K136" s="20">
        <f t="shared" si="20"/>
        <v>0</v>
      </c>
      <c r="L136" s="30">
        <f t="shared" si="16"/>
        <v>-1512700</v>
      </c>
      <c r="M136" s="20" t="e">
        <f t="shared" si="17"/>
        <v>#DIV/0!</v>
      </c>
      <c r="N136" s="30">
        <f t="shared" si="18"/>
        <v>0</v>
      </c>
    </row>
    <row r="137" spans="1:14" ht="60" hidden="1" outlineLevel="3">
      <c r="A137" s="9" t="s">
        <v>170</v>
      </c>
      <c r="B137" s="15" t="s">
        <v>171</v>
      </c>
      <c r="C137" s="16"/>
      <c r="D137" s="16">
        <v>0</v>
      </c>
      <c r="E137" s="16">
        <v>3714400</v>
      </c>
      <c r="F137" s="16">
        <v>3714403.47</v>
      </c>
      <c r="G137" s="20">
        <f t="shared" si="13"/>
        <v>0.67913954375752361</v>
      </c>
      <c r="H137" s="19">
        <f t="shared" si="19"/>
        <v>3.3656334823804661</v>
      </c>
      <c r="I137" s="20" t="e">
        <f t="shared" si="14"/>
        <v>#DIV/0!</v>
      </c>
      <c r="J137" s="30">
        <f t="shared" si="15"/>
        <v>3714403.47</v>
      </c>
      <c r="K137" s="20" t="e">
        <f t="shared" si="20"/>
        <v>#DIV/0!</v>
      </c>
      <c r="L137" s="30">
        <f t="shared" si="16"/>
        <v>3714403.47</v>
      </c>
      <c r="M137" s="20">
        <f t="shared" si="17"/>
        <v>100.00009342020246</v>
      </c>
      <c r="N137" s="30">
        <f t="shared" si="18"/>
        <v>3.470000000204891</v>
      </c>
    </row>
    <row r="138" spans="1:14" ht="132" hidden="1" outlineLevel="4">
      <c r="A138" s="9" t="s">
        <v>172</v>
      </c>
      <c r="B138" s="17" t="s">
        <v>173</v>
      </c>
      <c r="C138" s="16"/>
      <c r="D138" s="16">
        <v>0</v>
      </c>
      <c r="E138" s="16">
        <v>3714400</v>
      </c>
      <c r="F138" s="16">
        <v>3714403.47</v>
      </c>
      <c r="G138" s="20">
        <f t="shared" ref="G138:G201" si="27">F138/F$7*100</f>
        <v>0.67913954375752361</v>
      </c>
      <c r="H138" s="19">
        <f t="shared" si="19"/>
        <v>3.3656334823804661</v>
      </c>
      <c r="I138" s="20" t="e">
        <f t="shared" ref="I138:I201" si="28">F138/C138*100</f>
        <v>#DIV/0!</v>
      </c>
      <c r="J138" s="30">
        <f t="shared" ref="J138:J201" si="29">F138-C138</f>
        <v>3714403.47</v>
      </c>
      <c r="K138" s="20" t="e">
        <f t="shared" si="20"/>
        <v>#DIV/0!</v>
      </c>
      <c r="L138" s="30">
        <f t="shared" ref="L138:L201" si="30">F138-D138</f>
        <v>3714403.47</v>
      </c>
      <c r="M138" s="20">
        <f t="shared" ref="M138:M201" si="31">F138/E138*100</f>
        <v>100.00009342020246</v>
      </c>
      <c r="N138" s="30">
        <f t="shared" ref="N138:N201" si="32">F138-E138</f>
        <v>3.470000000204891</v>
      </c>
    </row>
    <row r="139" spans="1:14" ht="132" hidden="1" outlineLevel="7">
      <c r="A139" s="9" t="s">
        <v>172</v>
      </c>
      <c r="B139" s="17" t="s">
        <v>173</v>
      </c>
      <c r="C139" s="16"/>
      <c r="D139" s="16">
        <v>0</v>
      </c>
      <c r="E139" s="16">
        <v>3714400</v>
      </c>
      <c r="F139" s="16">
        <v>3714403.47</v>
      </c>
      <c r="G139" s="20">
        <f t="shared" si="27"/>
        <v>0.67913954375752361</v>
      </c>
      <c r="H139" s="19">
        <f t="shared" ref="H139:H202" si="33">F139/F$8*100</f>
        <v>3.3656334823804661</v>
      </c>
      <c r="I139" s="20" t="e">
        <f t="shared" si="28"/>
        <v>#DIV/0!</v>
      </c>
      <c r="J139" s="30">
        <f t="shared" si="29"/>
        <v>3714403.47</v>
      </c>
      <c r="K139" s="20" t="e">
        <f t="shared" si="20"/>
        <v>#DIV/0!</v>
      </c>
      <c r="L139" s="30">
        <f t="shared" si="30"/>
        <v>3714403.47</v>
      </c>
      <c r="M139" s="20">
        <f t="shared" si="31"/>
        <v>100.00009342020246</v>
      </c>
      <c r="N139" s="30">
        <f t="shared" si="32"/>
        <v>3.470000000204891</v>
      </c>
    </row>
    <row r="140" spans="1:14" ht="36" outlineLevel="2" collapsed="1">
      <c r="A140" s="9" t="s">
        <v>174</v>
      </c>
      <c r="B140" s="15" t="s">
        <v>175</v>
      </c>
      <c r="C140" s="16">
        <v>26250</v>
      </c>
      <c r="D140" s="16">
        <v>26300</v>
      </c>
      <c r="E140" s="16">
        <v>0</v>
      </c>
      <c r="F140" s="16">
        <v>0</v>
      </c>
      <c r="G140" s="20">
        <f t="shared" si="27"/>
        <v>0</v>
      </c>
      <c r="H140" s="19">
        <f t="shared" si="33"/>
        <v>0</v>
      </c>
      <c r="I140" s="20">
        <f t="shared" si="28"/>
        <v>0</v>
      </c>
      <c r="J140" s="30">
        <f t="shared" si="29"/>
        <v>-26250</v>
      </c>
      <c r="K140" s="20">
        <f t="shared" ref="K140:K203" si="34">F140/D140*100</f>
        <v>0</v>
      </c>
      <c r="L140" s="30">
        <f t="shared" si="30"/>
        <v>-26300</v>
      </c>
      <c r="M140" s="20">
        <v>0</v>
      </c>
      <c r="N140" s="30">
        <f t="shared" si="32"/>
        <v>0</v>
      </c>
    </row>
    <row r="141" spans="1:14" ht="60" hidden="1" outlineLevel="3">
      <c r="A141" s="9" t="s">
        <v>176</v>
      </c>
      <c r="B141" s="15" t="s">
        <v>177</v>
      </c>
      <c r="C141" s="16"/>
      <c r="D141" s="16">
        <v>26300</v>
      </c>
      <c r="E141" s="16">
        <v>0</v>
      </c>
      <c r="F141" s="16">
        <v>0</v>
      </c>
      <c r="G141" s="20">
        <f t="shared" si="27"/>
        <v>0</v>
      </c>
      <c r="H141" s="19">
        <f t="shared" si="33"/>
        <v>0</v>
      </c>
      <c r="I141" s="20" t="e">
        <f t="shared" si="28"/>
        <v>#DIV/0!</v>
      </c>
      <c r="J141" s="30">
        <f t="shared" si="29"/>
        <v>0</v>
      </c>
      <c r="K141" s="20">
        <f t="shared" si="34"/>
        <v>0</v>
      </c>
      <c r="L141" s="30">
        <f t="shared" si="30"/>
        <v>-26300</v>
      </c>
      <c r="M141" s="20" t="e">
        <f t="shared" si="31"/>
        <v>#DIV/0!</v>
      </c>
      <c r="N141" s="30">
        <f t="shared" si="32"/>
        <v>0</v>
      </c>
    </row>
    <row r="142" spans="1:14" ht="72" hidden="1" outlineLevel="4">
      <c r="A142" s="9" t="s">
        <v>178</v>
      </c>
      <c r="B142" s="15" t="s">
        <v>179</v>
      </c>
      <c r="C142" s="16"/>
      <c r="D142" s="16">
        <v>26300</v>
      </c>
      <c r="E142" s="16">
        <v>0</v>
      </c>
      <c r="F142" s="16">
        <v>0</v>
      </c>
      <c r="G142" s="20">
        <f t="shared" si="27"/>
        <v>0</v>
      </c>
      <c r="H142" s="19">
        <f t="shared" si="33"/>
        <v>0</v>
      </c>
      <c r="I142" s="20" t="e">
        <f t="shared" si="28"/>
        <v>#DIV/0!</v>
      </c>
      <c r="J142" s="30">
        <f t="shared" si="29"/>
        <v>0</v>
      </c>
      <c r="K142" s="20">
        <f t="shared" si="34"/>
        <v>0</v>
      </c>
      <c r="L142" s="30">
        <f t="shared" si="30"/>
        <v>-26300</v>
      </c>
      <c r="M142" s="20" t="e">
        <f t="shared" si="31"/>
        <v>#DIV/0!</v>
      </c>
      <c r="N142" s="30">
        <f t="shared" si="32"/>
        <v>0</v>
      </c>
    </row>
    <row r="143" spans="1:14" ht="72" hidden="1" outlineLevel="7">
      <c r="A143" s="9" t="s">
        <v>178</v>
      </c>
      <c r="B143" s="15" t="s">
        <v>179</v>
      </c>
      <c r="C143" s="16"/>
      <c r="D143" s="16">
        <v>26300</v>
      </c>
      <c r="E143" s="16">
        <v>0</v>
      </c>
      <c r="F143" s="16">
        <v>0</v>
      </c>
      <c r="G143" s="20">
        <f t="shared" si="27"/>
        <v>0</v>
      </c>
      <c r="H143" s="19">
        <f t="shared" si="33"/>
        <v>0</v>
      </c>
      <c r="I143" s="20" t="e">
        <f t="shared" si="28"/>
        <v>#DIV/0!</v>
      </c>
      <c r="J143" s="30">
        <f t="shared" si="29"/>
        <v>0</v>
      </c>
      <c r="K143" s="20">
        <f t="shared" si="34"/>
        <v>0</v>
      </c>
      <c r="L143" s="30">
        <f t="shared" si="30"/>
        <v>-26300</v>
      </c>
      <c r="M143" s="20" t="e">
        <f t="shared" si="31"/>
        <v>#DIV/0!</v>
      </c>
      <c r="N143" s="30">
        <f t="shared" si="32"/>
        <v>0</v>
      </c>
    </row>
    <row r="144" spans="1:14" ht="108" outlineLevel="2" collapsed="1">
      <c r="A144" s="9" t="s">
        <v>180</v>
      </c>
      <c r="B144" s="17" t="s">
        <v>181</v>
      </c>
      <c r="C144" s="16">
        <v>346271.47</v>
      </c>
      <c r="D144" s="16">
        <v>747300</v>
      </c>
      <c r="E144" s="16">
        <v>506100</v>
      </c>
      <c r="F144" s="16">
        <v>562414.67000000004</v>
      </c>
      <c r="G144" s="20">
        <f t="shared" si="27"/>
        <v>0.10283159744795796</v>
      </c>
      <c r="H144" s="19">
        <f t="shared" si="33"/>
        <v>0.50960582489816608</v>
      </c>
      <c r="I144" s="20">
        <f t="shared" si="28"/>
        <v>162.42015838035982</v>
      </c>
      <c r="J144" s="30">
        <f t="shared" si="29"/>
        <v>216143.20000000007</v>
      </c>
      <c r="K144" s="20">
        <f t="shared" si="34"/>
        <v>75.259557072126327</v>
      </c>
      <c r="L144" s="30">
        <f t="shared" si="30"/>
        <v>-184885.32999999996</v>
      </c>
      <c r="M144" s="20">
        <f t="shared" si="31"/>
        <v>111.1271823750247</v>
      </c>
      <c r="N144" s="30">
        <f t="shared" si="32"/>
        <v>56314.670000000042</v>
      </c>
    </row>
    <row r="145" spans="1:14" ht="108" hidden="1" outlineLevel="3">
      <c r="A145" s="9" t="s">
        <v>182</v>
      </c>
      <c r="B145" s="17" t="s">
        <v>183</v>
      </c>
      <c r="C145" s="16"/>
      <c r="D145" s="16">
        <v>747300</v>
      </c>
      <c r="E145" s="16">
        <v>506100</v>
      </c>
      <c r="F145" s="16">
        <v>558067.79</v>
      </c>
      <c r="G145" s="20">
        <f t="shared" si="27"/>
        <v>0.10203681623374358</v>
      </c>
      <c r="H145" s="19">
        <f t="shared" si="33"/>
        <v>0.50566710230379752</v>
      </c>
      <c r="I145" s="20" t="e">
        <f t="shared" si="28"/>
        <v>#DIV/0!</v>
      </c>
      <c r="J145" s="30">
        <f t="shared" si="29"/>
        <v>558067.79</v>
      </c>
      <c r="K145" s="20">
        <f t="shared" si="34"/>
        <v>74.677879031178918</v>
      </c>
      <c r="L145" s="30">
        <f t="shared" si="30"/>
        <v>-189232.20999999996</v>
      </c>
      <c r="M145" s="20">
        <f t="shared" si="31"/>
        <v>110.26828492392808</v>
      </c>
      <c r="N145" s="30">
        <f t="shared" si="32"/>
        <v>51967.790000000037</v>
      </c>
    </row>
    <row r="146" spans="1:14" ht="96" hidden="1" outlineLevel="4">
      <c r="A146" s="9" t="s">
        <v>184</v>
      </c>
      <c r="B146" s="15" t="s">
        <v>185</v>
      </c>
      <c r="C146" s="16"/>
      <c r="D146" s="16">
        <v>747300</v>
      </c>
      <c r="E146" s="16">
        <v>506100</v>
      </c>
      <c r="F146" s="16">
        <v>558067.79</v>
      </c>
      <c r="G146" s="20">
        <f t="shared" si="27"/>
        <v>0.10203681623374358</v>
      </c>
      <c r="H146" s="19">
        <f t="shared" si="33"/>
        <v>0.50566710230379752</v>
      </c>
      <c r="I146" s="20" t="e">
        <f t="shared" si="28"/>
        <v>#DIV/0!</v>
      </c>
      <c r="J146" s="30">
        <f t="shared" si="29"/>
        <v>558067.79</v>
      </c>
      <c r="K146" s="20">
        <f t="shared" si="34"/>
        <v>74.677879031178918</v>
      </c>
      <c r="L146" s="30">
        <f t="shared" si="30"/>
        <v>-189232.20999999996</v>
      </c>
      <c r="M146" s="20">
        <f t="shared" si="31"/>
        <v>110.26828492392808</v>
      </c>
      <c r="N146" s="30">
        <f t="shared" si="32"/>
        <v>51967.790000000037</v>
      </c>
    </row>
    <row r="147" spans="1:14" ht="96" hidden="1" outlineLevel="7">
      <c r="A147" s="9" t="s">
        <v>184</v>
      </c>
      <c r="B147" s="15" t="s">
        <v>185</v>
      </c>
      <c r="C147" s="16"/>
      <c r="D147" s="16">
        <v>747300</v>
      </c>
      <c r="E147" s="16">
        <v>506100</v>
      </c>
      <c r="F147" s="16">
        <v>558067.79</v>
      </c>
      <c r="G147" s="20">
        <f t="shared" si="27"/>
        <v>0.10203681623374358</v>
      </c>
      <c r="H147" s="19">
        <f t="shared" si="33"/>
        <v>0.50566710230379752</v>
      </c>
      <c r="I147" s="20" t="e">
        <f t="shared" si="28"/>
        <v>#DIV/0!</v>
      </c>
      <c r="J147" s="30">
        <f t="shared" si="29"/>
        <v>558067.79</v>
      </c>
      <c r="K147" s="20">
        <f t="shared" si="34"/>
        <v>74.677879031178918</v>
      </c>
      <c r="L147" s="30">
        <f t="shared" si="30"/>
        <v>-189232.20999999996</v>
      </c>
      <c r="M147" s="20">
        <f t="shared" si="31"/>
        <v>110.26828492392808</v>
      </c>
      <c r="N147" s="30">
        <f t="shared" si="32"/>
        <v>51967.790000000037</v>
      </c>
    </row>
    <row r="148" spans="1:14" ht="24" outlineLevel="1" collapsed="1">
      <c r="A148" s="9" t="s">
        <v>186</v>
      </c>
      <c r="B148" s="15" t="s">
        <v>187</v>
      </c>
      <c r="C148" s="16">
        <v>120678.3</v>
      </c>
      <c r="D148" s="16">
        <v>125000</v>
      </c>
      <c r="E148" s="16">
        <v>129042</v>
      </c>
      <c r="F148" s="16">
        <v>129042.22</v>
      </c>
      <c r="G148" s="20">
        <f t="shared" si="27"/>
        <v>2.3594010484880898E-2</v>
      </c>
      <c r="H148" s="19">
        <f t="shared" si="33"/>
        <v>0.11692558974286822</v>
      </c>
      <c r="I148" s="20">
        <f t="shared" si="28"/>
        <v>106.93075722810148</v>
      </c>
      <c r="J148" s="30">
        <f t="shared" si="29"/>
        <v>8363.9199999999983</v>
      </c>
      <c r="K148" s="20">
        <f t="shared" si="34"/>
        <v>103.23377600000001</v>
      </c>
      <c r="L148" s="30">
        <f t="shared" si="30"/>
        <v>4042.2200000000012</v>
      </c>
      <c r="M148" s="20">
        <f t="shared" si="31"/>
        <v>100.00017048712822</v>
      </c>
      <c r="N148" s="30">
        <f t="shared" si="32"/>
        <v>0.22000000000116415</v>
      </c>
    </row>
    <row r="149" spans="1:14" ht="24" hidden="1" outlineLevel="2">
      <c r="A149" s="9" t="s">
        <v>188</v>
      </c>
      <c r="B149" s="15" t="s">
        <v>189</v>
      </c>
      <c r="C149" s="16"/>
      <c r="D149" s="16">
        <v>125000</v>
      </c>
      <c r="E149" s="16">
        <v>129042</v>
      </c>
      <c r="F149" s="16">
        <v>129042.22</v>
      </c>
      <c r="G149" s="20">
        <f t="shared" si="27"/>
        <v>2.3594010484880898E-2</v>
      </c>
      <c r="H149" s="19">
        <f t="shared" si="33"/>
        <v>0.11692558974286822</v>
      </c>
      <c r="I149" s="20" t="e">
        <f t="shared" si="28"/>
        <v>#DIV/0!</v>
      </c>
      <c r="J149" s="30">
        <f t="shared" si="29"/>
        <v>129042.22</v>
      </c>
      <c r="K149" s="20">
        <f t="shared" si="34"/>
        <v>103.23377600000001</v>
      </c>
      <c r="L149" s="30">
        <f t="shared" si="30"/>
        <v>4042.2200000000012</v>
      </c>
      <c r="M149" s="20">
        <f t="shared" si="31"/>
        <v>100.00017048712822</v>
      </c>
      <c r="N149" s="30">
        <f t="shared" si="32"/>
        <v>0.22000000000116415</v>
      </c>
    </row>
    <row r="150" spans="1:14" ht="36" hidden="1" outlineLevel="3">
      <c r="A150" s="9" t="s">
        <v>190</v>
      </c>
      <c r="B150" s="15" t="s">
        <v>191</v>
      </c>
      <c r="C150" s="16"/>
      <c r="D150" s="16">
        <v>57000</v>
      </c>
      <c r="E150" s="16">
        <v>61042</v>
      </c>
      <c r="F150" s="16">
        <v>61898.28</v>
      </c>
      <c r="G150" s="20">
        <f t="shared" si="27"/>
        <v>1.1317448408095378E-2</v>
      </c>
      <c r="H150" s="19">
        <f t="shared" si="33"/>
        <v>5.6086239783143726E-2</v>
      </c>
      <c r="I150" s="20" t="e">
        <f t="shared" si="28"/>
        <v>#DIV/0!</v>
      </c>
      <c r="J150" s="30">
        <f t="shared" si="29"/>
        <v>61898.28</v>
      </c>
      <c r="K150" s="20">
        <f t="shared" si="34"/>
        <v>108.59347368421052</v>
      </c>
      <c r="L150" s="30">
        <f t="shared" si="30"/>
        <v>4898.2799999999988</v>
      </c>
      <c r="M150" s="20">
        <f t="shared" si="31"/>
        <v>101.40277186199667</v>
      </c>
      <c r="N150" s="30">
        <f t="shared" si="32"/>
        <v>856.27999999999884</v>
      </c>
    </row>
    <row r="151" spans="1:14" ht="96" hidden="1" outlineLevel="4">
      <c r="A151" s="9" t="s">
        <v>192</v>
      </c>
      <c r="B151" s="15" t="s">
        <v>193</v>
      </c>
      <c r="C151" s="16"/>
      <c r="D151" s="16">
        <v>57000</v>
      </c>
      <c r="E151" s="16">
        <v>61042</v>
      </c>
      <c r="F151" s="16">
        <v>61898.28</v>
      </c>
      <c r="G151" s="20">
        <f t="shared" si="27"/>
        <v>1.1317448408095378E-2</v>
      </c>
      <c r="H151" s="19">
        <f t="shared" si="33"/>
        <v>5.6086239783143726E-2</v>
      </c>
      <c r="I151" s="20" t="e">
        <f t="shared" si="28"/>
        <v>#DIV/0!</v>
      </c>
      <c r="J151" s="30">
        <f t="shared" si="29"/>
        <v>61898.28</v>
      </c>
      <c r="K151" s="20">
        <f t="shared" si="34"/>
        <v>108.59347368421052</v>
      </c>
      <c r="L151" s="30">
        <f t="shared" si="30"/>
        <v>4898.2799999999988</v>
      </c>
      <c r="M151" s="20">
        <f t="shared" si="31"/>
        <v>101.40277186199667</v>
      </c>
      <c r="N151" s="30">
        <f t="shared" si="32"/>
        <v>856.27999999999884</v>
      </c>
    </row>
    <row r="152" spans="1:14" ht="96" hidden="1" outlineLevel="7">
      <c r="A152" s="9" t="s">
        <v>192</v>
      </c>
      <c r="B152" s="15" t="s">
        <v>193</v>
      </c>
      <c r="C152" s="16"/>
      <c r="D152" s="16">
        <v>57000</v>
      </c>
      <c r="E152" s="16">
        <v>61042</v>
      </c>
      <c r="F152" s="16">
        <v>61898.28</v>
      </c>
      <c r="G152" s="20">
        <f t="shared" si="27"/>
        <v>1.1317448408095378E-2</v>
      </c>
      <c r="H152" s="19">
        <f t="shared" si="33"/>
        <v>5.6086239783143726E-2</v>
      </c>
      <c r="I152" s="20" t="e">
        <f t="shared" si="28"/>
        <v>#DIV/0!</v>
      </c>
      <c r="J152" s="30">
        <f t="shared" si="29"/>
        <v>61898.28</v>
      </c>
      <c r="K152" s="20">
        <f t="shared" si="34"/>
        <v>108.59347368421052</v>
      </c>
      <c r="L152" s="30">
        <f t="shared" si="30"/>
        <v>4898.2799999999988</v>
      </c>
      <c r="M152" s="20">
        <f t="shared" si="31"/>
        <v>101.40277186199667</v>
      </c>
      <c r="N152" s="30">
        <f t="shared" si="32"/>
        <v>856.27999999999884</v>
      </c>
    </row>
    <row r="153" spans="1:14" ht="48" hidden="1" outlineLevel="3">
      <c r="A153" s="9" t="s">
        <v>194</v>
      </c>
      <c r="B153" s="15" t="s">
        <v>195</v>
      </c>
      <c r="C153" s="16"/>
      <c r="D153" s="16">
        <v>68000</v>
      </c>
      <c r="E153" s="16">
        <v>68000</v>
      </c>
      <c r="F153" s="16">
        <v>67143.94</v>
      </c>
      <c r="G153" s="20">
        <f t="shared" si="27"/>
        <v>1.2276562076785518E-2</v>
      </c>
      <c r="H153" s="19">
        <f t="shared" si="33"/>
        <v>6.0839349959724502E-2</v>
      </c>
      <c r="I153" s="20" t="e">
        <f t="shared" si="28"/>
        <v>#DIV/0!</v>
      </c>
      <c r="J153" s="30">
        <f t="shared" si="29"/>
        <v>67143.94</v>
      </c>
      <c r="K153" s="20">
        <f t="shared" si="34"/>
        <v>98.741088235294114</v>
      </c>
      <c r="L153" s="30">
        <f t="shared" si="30"/>
        <v>-856.05999999999767</v>
      </c>
      <c r="M153" s="20">
        <f t="shared" si="31"/>
        <v>98.741088235294114</v>
      </c>
      <c r="N153" s="30">
        <f t="shared" si="32"/>
        <v>-856.05999999999767</v>
      </c>
    </row>
    <row r="154" spans="1:14" ht="108" hidden="1" outlineLevel="4">
      <c r="A154" s="9" t="s">
        <v>196</v>
      </c>
      <c r="B154" s="17" t="s">
        <v>197</v>
      </c>
      <c r="C154" s="16"/>
      <c r="D154" s="16">
        <v>68000</v>
      </c>
      <c r="E154" s="16">
        <v>68000</v>
      </c>
      <c r="F154" s="16">
        <v>67143.94</v>
      </c>
      <c r="G154" s="20">
        <f t="shared" si="27"/>
        <v>1.2276562076785518E-2</v>
      </c>
      <c r="H154" s="19">
        <f t="shared" si="33"/>
        <v>6.0839349959724502E-2</v>
      </c>
      <c r="I154" s="20" t="e">
        <f t="shared" si="28"/>
        <v>#DIV/0!</v>
      </c>
      <c r="J154" s="30">
        <f t="shared" si="29"/>
        <v>67143.94</v>
      </c>
      <c r="K154" s="20">
        <f t="shared" si="34"/>
        <v>98.741088235294114</v>
      </c>
      <c r="L154" s="30">
        <f t="shared" si="30"/>
        <v>-856.05999999999767</v>
      </c>
      <c r="M154" s="20">
        <f t="shared" si="31"/>
        <v>98.741088235294114</v>
      </c>
      <c r="N154" s="30">
        <f t="shared" si="32"/>
        <v>-856.05999999999767</v>
      </c>
    </row>
    <row r="155" spans="1:14" ht="108" hidden="1" outlineLevel="7">
      <c r="A155" s="9" t="s">
        <v>196</v>
      </c>
      <c r="B155" s="17" t="s">
        <v>197</v>
      </c>
      <c r="C155" s="16"/>
      <c r="D155" s="16">
        <v>68000</v>
      </c>
      <c r="E155" s="16">
        <v>68000</v>
      </c>
      <c r="F155" s="16">
        <v>67143.94</v>
      </c>
      <c r="G155" s="20">
        <f t="shared" si="27"/>
        <v>1.2276562076785518E-2</v>
      </c>
      <c r="H155" s="19">
        <f t="shared" si="33"/>
        <v>6.0839349959724502E-2</v>
      </c>
      <c r="I155" s="20" t="e">
        <f t="shared" si="28"/>
        <v>#DIV/0!</v>
      </c>
      <c r="J155" s="30">
        <f t="shared" si="29"/>
        <v>67143.94</v>
      </c>
      <c r="K155" s="20">
        <f t="shared" si="34"/>
        <v>98.741088235294114</v>
      </c>
      <c r="L155" s="30">
        <f t="shared" si="30"/>
        <v>-856.05999999999767</v>
      </c>
      <c r="M155" s="20">
        <f t="shared" si="31"/>
        <v>98.741088235294114</v>
      </c>
      <c r="N155" s="30">
        <f t="shared" si="32"/>
        <v>-856.05999999999767</v>
      </c>
    </row>
    <row r="156" spans="1:14" ht="38.25" customHeight="1" outlineLevel="1">
      <c r="A156" s="9" t="s">
        <v>198</v>
      </c>
      <c r="B156" s="15" t="s">
        <v>199</v>
      </c>
      <c r="C156" s="16">
        <f>C157+C161</f>
        <v>8840104.4399999995</v>
      </c>
      <c r="D156" s="16">
        <f t="shared" ref="D156:F156" si="35">D157+D161</f>
        <v>9206000</v>
      </c>
      <c r="E156" s="16">
        <f t="shared" si="35"/>
        <v>9113018.3699999992</v>
      </c>
      <c r="F156" s="16">
        <f t="shared" si="35"/>
        <v>9233503.6300000008</v>
      </c>
      <c r="G156" s="20">
        <f t="shared" si="27"/>
        <v>1.6882488650490191</v>
      </c>
      <c r="H156" s="19">
        <f t="shared" si="33"/>
        <v>8.3665087080078493</v>
      </c>
      <c r="I156" s="20">
        <f t="shared" si="28"/>
        <v>104.45016450507005</v>
      </c>
      <c r="J156" s="30">
        <f t="shared" si="29"/>
        <v>393399.19000000134</v>
      </c>
      <c r="K156" s="20">
        <f t="shared" si="34"/>
        <v>100.2987576580491</v>
      </c>
      <c r="L156" s="30">
        <f t="shared" si="30"/>
        <v>27503.63000000082</v>
      </c>
      <c r="M156" s="20">
        <f t="shared" si="31"/>
        <v>101.32212243088019</v>
      </c>
      <c r="N156" s="30">
        <f t="shared" si="32"/>
        <v>120485.26000000164</v>
      </c>
    </row>
    <row r="157" spans="1:14" ht="24" outlineLevel="2" collapsed="1">
      <c r="A157" s="9" t="s">
        <v>200</v>
      </c>
      <c r="B157" s="15" t="s">
        <v>201</v>
      </c>
      <c r="C157" s="16">
        <v>7591096.5199999996</v>
      </c>
      <c r="D157" s="16">
        <v>8595100</v>
      </c>
      <c r="E157" s="16">
        <v>8400325.3699999992</v>
      </c>
      <c r="F157" s="16">
        <v>8481630.8900000006</v>
      </c>
      <c r="G157" s="20">
        <f t="shared" si="27"/>
        <v>1.5507768554163879</v>
      </c>
      <c r="H157" s="19">
        <f t="shared" si="33"/>
        <v>7.6852342883947475</v>
      </c>
      <c r="I157" s="20">
        <f t="shared" si="28"/>
        <v>111.73130084242429</v>
      </c>
      <c r="J157" s="30">
        <f t="shared" si="29"/>
        <v>890534.37000000104</v>
      </c>
      <c r="K157" s="20">
        <f t="shared" si="34"/>
        <v>98.679839559749169</v>
      </c>
      <c r="L157" s="30">
        <f t="shared" si="30"/>
        <v>-113469.1099999994</v>
      </c>
      <c r="M157" s="20">
        <f t="shared" si="31"/>
        <v>100.96788536656409</v>
      </c>
      <c r="N157" s="30">
        <f t="shared" si="32"/>
        <v>81305.520000001416</v>
      </c>
    </row>
    <row r="158" spans="1:14" ht="24" hidden="1" outlineLevel="3">
      <c r="A158" s="9" t="s">
        <v>202</v>
      </c>
      <c r="B158" s="15" t="s">
        <v>203</v>
      </c>
      <c r="C158" s="16"/>
      <c r="D158" s="16">
        <v>8595100</v>
      </c>
      <c r="E158" s="16">
        <v>8400325.3699999992</v>
      </c>
      <c r="F158" s="16">
        <v>8480130.8900000006</v>
      </c>
      <c r="G158" s="20">
        <f t="shared" si="27"/>
        <v>1.5505025962186825</v>
      </c>
      <c r="H158" s="19">
        <f t="shared" si="33"/>
        <v>7.6838751333475521</v>
      </c>
      <c r="I158" s="20" t="e">
        <f t="shared" si="28"/>
        <v>#DIV/0!</v>
      </c>
      <c r="J158" s="30">
        <f t="shared" si="29"/>
        <v>8480130.8900000006</v>
      </c>
      <c r="K158" s="20">
        <f t="shared" si="34"/>
        <v>98.662387755814365</v>
      </c>
      <c r="L158" s="30">
        <f t="shared" si="30"/>
        <v>-114969.1099999994</v>
      </c>
      <c r="M158" s="20">
        <f t="shared" si="31"/>
        <v>100.95002891536808</v>
      </c>
      <c r="N158" s="30">
        <f t="shared" si="32"/>
        <v>79805.520000001416</v>
      </c>
    </row>
    <row r="159" spans="1:14" ht="36" hidden="1" outlineLevel="4">
      <c r="A159" s="9" t="s">
        <v>204</v>
      </c>
      <c r="B159" s="15" t="s">
        <v>205</v>
      </c>
      <c r="C159" s="16"/>
      <c r="D159" s="16">
        <v>8595100</v>
      </c>
      <c r="E159" s="16">
        <v>8400325.3699999992</v>
      </c>
      <c r="F159" s="16">
        <v>8480130.8900000006</v>
      </c>
      <c r="G159" s="20">
        <f t="shared" si="27"/>
        <v>1.5505025962186825</v>
      </c>
      <c r="H159" s="19">
        <f t="shared" si="33"/>
        <v>7.6838751333475521</v>
      </c>
      <c r="I159" s="20" t="e">
        <f t="shared" si="28"/>
        <v>#DIV/0!</v>
      </c>
      <c r="J159" s="30">
        <f t="shared" si="29"/>
        <v>8480130.8900000006</v>
      </c>
      <c r="K159" s="20">
        <f t="shared" si="34"/>
        <v>98.662387755814365</v>
      </c>
      <c r="L159" s="30">
        <f t="shared" si="30"/>
        <v>-114969.1099999994</v>
      </c>
      <c r="M159" s="20">
        <f t="shared" si="31"/>
        <v>100.95002891536808</v>
      </c>
      <c r="N159" s="30">
        <f t="shared" si="32"/>
        <v>79805.520000001416</v>
      </c>
    </row>
    <row r="160" spans="1:14" ht="36" hidden="1" outlineLevel="7">
      <c r="A160" s="9" t="s">
        <v>204</v>
      </c>
      <c r="B160" s="15" t="s">
        <v>205</v>
      </c>
      <c r="C160" s="16"/>
      <c r="D160" s="16">
        <v>8595100</v>
      </c>
      <c r="E160" s="16">
        <v>8400325.3699999992</v>
      </c>
      <c r="F160" s="16">
        <v>8480130.8900000006</v>
      </c>
      <c r="G160" s="20">
        <f t="shared" si="27"/>
        <v>1.5505025962186825</v>
      </c>
      <c r="H160" s="19">
        <f t="shared" si="33"/>
        <v>7.6838751333475521</v>
      </c>
      <c r="I160" s="20" t="e">
        <f t="shared" si="28"/>
        <v>#DIV/0!</v>
      </c>
      <c r="J160" s="30">
        <f t="shared" si="29"/>
        <v>8480130.8900000006</v>
      </c>
      <c r="K160" s="20">
        <f t="shared" si="34"/>
        <v>98.662387755814365</v>
      </c>
      <c r="L160" s="30">
        <f t="shared" si="30"/>
        <v>-114969.1099999994</v>
      </c>
      <c r="M160" s="20">
        <f t="shared" si="31"/>
        <v>100.95002891536808</v>
      </c>
      <c r="N160" s="30">
        <f t="shared" si="32"/>
        <v>79805.520000001416</v>
      </c>
    </row>
    <row r="161" spans="1:14" ht="24" outlineLevel="2">
      <c r="A161" s="9" t="s">
        <v>206</v>
      </c>
      <c r="B161" s="15" t="s">
        <v>207</v>
      </c>
      <c r="C161" s="16">
        <f>C162+C165</f>
        <v>1249007.92</v>
      </c>
      <c r="D161" s="16">
        <f t="shared" ref="D161:F161" si="36">D162+D165</f>
        <v>610900</v>
      </c>
      <c r="E161" s="16">
        <f t="shared" si="36"/>
        <v>712693</v>
      </c>
      <c r="F161" s="16">
        <f t="shared" si="36"/>
        <v>751872.74</v>
      </c>
      <c r="G161" s="20">
        <f t="shared" si="27"/>
        <v>0.13747200963263131</v>
      </c>
      <c r="H161" s="19">
        <f t="shared" si="33"/>
        <v>0.68127441961310198</v>
      </c>
      <c r="I161" s="20">
        <f t="shared" si="28"/>
        <v>60.197595864724384</v>
      </c>
      <c r="J161" s="30">
        <f t="shared" si="29"/>
        <v>-497135.17999999993</v>
      </c>
      <c r="K161" s="20">
        <f t="shared" si="34"/>
        <v>123.07623833688001</v>
      </c>
      <c r="L161" s="30">
        <f t="shared" si="30"/>
        <v>140972.74</v>
      </c>
      <c r="M161" s="20">
        <f t="shared" si="31"/>
        <v>105.49742175102041</v>
      </c>
      <c r="N161" s="30">
        <f t="shared" si="32"/>
        <v>39179.739999999991</v>
      </c>
    </row>
    <row r="162" spans="1:14" ht="36" outlineLevel="3" collapsed="1">
      <c r="A162" s="9" t="s">
        <v>208</v>
      </c>
      <c r="B162" s="15" t="s">
        <v>209</v>
      </c>
      <c r="C162" s="16">
        <v>805948.22</v>
      </c>
      <c r="D162" s="16">
        <v>610900</v>
      </c>
      <c r="E162" s="16">
        <v>610900</v>
      </c>
      <c r="F162" s="16">
        <v>648579.37</v>
      </c>
      <c r="G162" s="20">
        <f t="shared" si="27"/>
        <v>0.1185859051096412</v>
      </c>
      <c r="H162" s="19">
        <f t="shared" si="33"/>
        <v>0.58767994949488578</v>
      </c>
      <c r="I162" s="20">
        <f t="shared" si="28"/>
        <v>80.474074376639237</v>
      </c>
      <c r="J162" s="30">
        <f t="shared" si="29"/>
        <v>-157368.84999999998</v>
      </c>
      <c r="K162" s="20">
        <f t="shared" si="34"/>
        <v>106.16784580127681</v>
      </c>
      <c r="L162" s="30">
        <f t="shared" si="30"/>
        <v>37679.369999999995</v>
      </c>
      <c r="M162" s="20">
        <f t="shared" si="31"/>
        <v>106.16784580127681</v>
      </c>
      <c r="N162" s="30">
        <f t="shared" si="32"/>
        <v>37679.369999999995</v>
      </c>
    </row>
    <row r="163" spans="1:14" ht="48" hidden="1" outlineLevel="4">
      <c r="A163" s="9" t="s">
        <v>210</v>
      </c>
      <c r="B163" s="15" t="s">
        <v>211</v>
      </c>
      <c r="C163" s="16"/>
      <c r="D163" s="16">
        <v>610900</v>
      </c>
      <c r="E163" s="16">
        <v>610900</v>
      </c>
      <c r="F163" s="16">
        <v>648579.37</v>
      </c>
      <c r="G163" s="20">
        <f t="shared" si="27"/>
        <v>0.1185859051096412</v>
      </c>
      <c r="H163" s="19">
        <f t="shared" si="33"/>
        <v>0.58767994949488578</v>
      </c>
      <c r="I163" s="20" t="e">
        <f t="shared" si="28"/>
        <v>#DIV/0!</v>
      </c>
      <c r="J163" s="30">
        <f t="shared" si="29"/>
        <v>648579.37</v>
      </c>
      <c r="K163" s="20">
        <f t="shared" si="34"/>
        <v>106.16784580127681</v>
      </c>
      <c r="L163" s="30">
        <f t="shared" si="30"/>
        <v>37679.369999999995</v>
      </c>
      <c r="M163" s="20">
        <f t="shared" si="31"/>
        <v>106.16784580127681</v>
      </c>
      <c r="N163" s="30">
        <f t="shared" si="32"/>
        <v>37679.369999999995</v>
      </c>
    </row>
    <row r="164" spans="1:14" ht="48" hidden="1" outlineLevel="7">
      <c r="A164" s="9" t="s">
        <v>210</v>
      </c>
      <c r="B164" s="15" t="s">
        <v>211</v>
      </c>
      <c r="C164" s="16"/>
      <c r="D164" s="16">
        <v>610900</v>
      </c>
      <c r="E164" s="16">
        <v>610900</v>
      </c>
      <c r="F164" s="16">
        <v>648579.37</v>
      </c>
      <c r="G164" s="20">
        <f t="shared" si="27"/>
        <v>0.1185859051096412</v>
      </c>
      <c r="H164" s="19">
        <f t="shared" si="33"/>
        <v>0.58767994949488578</v>
      </c>
      <c r="I164" s="20" t="e">
        <f t="shared" si="28"/>
        <v>#DIV/0!</v>
      </c>
      <c r="J164" s="30">
        <f t="shared" si="29"/>
        <v>648579.37</v>
      </c>
      <c r="K164" s="20">
        <f t="shared" si="34"/>
        <v>106.16784580127681</v>
      </c>
      <c r="L164" s="30">
        <f t="shared" si="30"/>
        <v>37679.369999999995</v>
      </c>
      <c r="M164" s="20">
        <f t="shared" si="31"/>
        <v>106.16784580127681</v>
      </c>
      <c r="N164" s="30">
        <f t="shared" si="32"/>
        <v>37679.369999999995</v>
      </c>
    </row>
    <row r="165" spans="1:14" ht="24" outlineLevel="3" collapsed="1">
      <c r="A165" s="9" t="s">
        <v>212</v>
      </c>
      <c r="B165" s="15" t="s">
        <v>213</v>
      </c>
      <c r="C165" s="16">
        <v>443059.7</v>
      </c>
      <c r="D165" s="16">
        <v>0</v>
      </c>
      <c r="E165" s="16">
        <v>101793</v>
      </c>
      <c r="F165" s="16">
        <v>103293.37</v>
      </c>
      <c r="G165" s="20">
        <f t="shared" si="27"/>
        <v>1.8886104522990086E-2</v>
      </c>
      <c r="H165" s="19">
        <f t="shared" si="33"/>
        <v>9.3594470118216283E-2</v>
      </c>
      <c r="I165" s="20">
        <f t="shared" si="28"/>
        <v>23.313645993982298</v>
      </c>
      <c r="J165" s="30">
        <f t="shared" si="29"/>
        <v>-339766.33</v>
      </c>
      <c r="K165" s="20">
        <v>0</v>
      </c>
      <c r="L165" s="30">
        <f t="shared" si="30"/>
        <v>103293.37</v>
      </c>
      <c r="M165" s="20">
        <f t="shared" si="31"/>
        <v>101.47394221606594</v>
      </c>
      <c r="N165" s="30">
        <f t="shared" si="32"/>
        <v>1500.3699999999953</v>
      </c>
    </row>
    <row r="166" spans="1:14" ht="24" hidden="1" outlineLevel="4">
      <c r="A166" s="9" t="s">
        <v>214</v>
      </c>
      <c r="B166" s="15" t="s">
        <v>215</v>
      </c>
      <c r="C166" s="16"/>
      <c r="D166" s="16">
        <v>0</v>
      </c>
      <c r="E166" s="16">
        <v>101793</v>
      </c>
      <c r="F166" s="16">
        <v>103293.37</v>
      </c>
      <c r="G166" s="20">
        <f t="shared" si="27"/>
        <v>1.8886104522990086E-2</v>
      </c>
      <c r="H166" s="19">
        <f t="shared" si="33"/>
        <v>9.3594470118216283E-2</v>
      </c>
      <c r="I166" s="20" t="e">
        <f t="shared" si="28"/>
        <v>#DIV/0!</v>
      </c>
      <c r="J166" s="30">
        <f t="shared" si="29"/>
        <v>103293.37</v>
      </c>
      <c r="K166" s="20" t="e">
        <f t="shared" si="34"/>
        <v>#DIV/0!</v>
      </c>
      <c r="L166" s="30">
        <f t="shared" si="30"/>
        <v>103293.37</v>
      </c>
      <c r="M166" s="20">
        <f t="shared" si="31"/>
        <v>101.47394221606594</v>
      </c>
      <c r="N166" s="30">
        <f t="shared" si="32"/>
        <v>1500.3699999999953</v>
      </c>
    </row>
    <row r="167" spans="1:14" ht="24" hidden="1" outlineLevel="7">
      <c r="A167" s="9" t="s">
        <v>214</v>
      </c>
      <c r="B167" s="15" t="s">
        <v>215</v>
      </c>
      <c r="C167" s="16"/>
      <c r="D167" s="16">
        <v>0</v>
      </c>
      <c r="E167" s="16">
        <v>101793</v>
      </c>
      <c r="F167" s="16">
        <v>103293.37</v>
      </c>
      <c r="G167" s="20">
        <f t="shared" si="27"/>
        <v>1.8886104522990086E-2</v>
      </c>
      <c r="H167" s="19">
        <f t="shared" si="33"/>
        <v>9.3594470118216283E-2</v>
      </c>
      <c r="I167" s="20" t="e">
        <f t="shared" si="28"/>
        <v>#DIV/0!</v>
      </c>
      <c r="J167" s="30">
        <f t="shared" si="29"/>
        <v>103293.37</v>
      </c>
      <c r="K167" s="20" t="e">
        <f t="shared" si="34"/>
        <v>#DIV/0!</v>
      </c>
      <c r="L167" s="30">
        <f t="shared" si="30"/>
        <v>103293.37</v>
      </c>
      <c r="M167" s="20">
        <f t="shared" si="31"/>
        <v>101.47394221606594</v>
      </c>
      <c r="N167" s="30">
        <f t="shared" si="32"/>
        <v>1500.3699999999953</v>
      </c>
    </row>
    <row r="168" spans="1:14" ht="36" outlineLevel="1">
      <c r="A168" s="9" t="s">
        <v>216</v>
      </c>
      <c r="B168" s="15" t="s">
        <v>217</v>
      </c>
      <c r="C168" s="16">
        <f>C169+C173+C180</f>
        <v>1239777.1600000001</v>
      </c>
      <c r="D168" s="16">
        <f t="shared" ref="D168:F168" si="37">D169+D173+D180</f>
        <v>994700</v>
      </c>
      <c r="E168" s="16">
        <f t="shared" si="37"/>
        <v>18609954</v>
      </c>
      <c r="F168" s="16">
        <f t="shared" si="37"/>
        <v>18603060.300000001</v>
      </c>
      <c r="G168" s="20">
        <f t="shared" si="27"/>
        <v>3.4013735951618904</v>
      </c>
      <c r="H168" s="19">
        <f t="shared" si="33"/>
        <v>16.856295533350551</v>
      </c>
      <c r="I168" s="20">
        <f t="shared" si="28"/>
        <v>1500.5164557153157</v>
      </c>
      <c r="J168" s="30">
        <f t="shared" si="29"/>
        <v>17363283.140000001</v>
      </c>
      <c r="K168" s="20">
        <f t="shared" si="34"/>
        <v>1870.2181863878557</v>
      </c>
      <c r="L168" s="30">
        <f t="shared" si="30"/>
        <v>17608360.300000001</v>
      </c>
      <c r="M168" s="20">
        <f t="shared" si="31"/>
        <v>99.962956920796259</v>
      </c>
      <c r="N168" s="30">
        <f t="shared" si="32"/>
        <v>-6893.6999999992549</v>
      </c>
    </row>
    <row r="169" spans="1:14" ht="96" outlineLevel="2" collapsed="1">
      <c r="A169" s="9" t="s">
        <v>218</v>
      </c>
      <c r="B169" s="17" t="s">
        <v>219</v>
      </c>
      <c r="C169" s="16">
        <v>759110</v>
      </c>
      <c r="D169" s="16">
        <v>885000</v>
      </c>
      <c r="E169" s="16">
        <v>18189950</v>
      </c>
      <c r="F169" s="16">
        <v>18189950</v>
      </c>
      <c r="G169" s="20">
        <f t="shared" si="27"/>
        <v>3.3258407288673375</v>
      </c>
      <c r="H169" s="19">
        <f t="shared" si="33"/>
        <v>16.481974900488275</v>
      </c>
      <c r="I169" s="20">
        <f t="shared" si="28"/>
        <v>2396.2205740933464</v>
      </c>
      <c r="J169" s="30">
        <f t="shared" si="29"/>
        <v>17430840</v>
      </c>
      <c r="K169" s="20">
        <f t="shared" si="34"/>
        <v>2055.361581920904</v>
      </c>
      <c r="L169" s="30">
        <f t="shared" si="30"/>
        <v>17304950</v>
      </c>
      <c r="M169" s="20">
        <f t="shared" si="31"/>
        <v>100</v>
      </c>
      <c r="N169" s="30">
        <f t="shared" si="32"/>
        <v>0</v>
      </c>
    </row>
    <row r="170" spans="1:14" ht="120" hidden="1" outlineLevel="3">
      <c r="A170" s="9" t="s">
        <v>220</v>
      </c>
      <c r="B170" s="17" t="s">
        <v>221</v>
      </c>
      <c r="C170" s="16"/>
      <c r="D170" s="16">
        <v>885000</v>
      </c>
      <c r="E170" s="16">
        <v>18189950</v>
      </c>
      <c r="F170" s="16">
        <v>18189950</v>
      </c>
      <c r="G170" s="20">
        <f t="shared" si="27"/>
        <v>3.3258407288673375</v>
      </c>
      <c r="H170" s="19">
        <f t="shared" si="33"/>
        <v>16.481974900488275</v>
      </c>
      <c r="I170" s="20" t="e">
        <f t="shared" si="28"/>
        <v>#DIV/0!</v>
      </c>
      <c r="J170" s="30">
        <f t="shared" si="29"/>
        <v>18189950</v>
      </c>
      <c r="K170" s="20">
        <f t="shared" si="34"/>
        <v>2055.361581920904</v>
      </c>
      <c r="L170" s="30">
        <f t="shared" si="30"/>
        <v>17304950</v>
      </c>
      <c r="M170" s="20">
        <f t="shared" si="31"/>
        <v>100</v>
      </c>
      <c r="N170" s="30">
        <f t="shared" si="32"/>
        <v>0</v>
      </c>
    </row>
    <row r="171" spans="1:14" ht="120" hidden="1" outlineLevel="4">
      <c r="A171" s="9" t="s">
        <v>222</v>
      </c>
      <c r="B171" s="17" t="s">
        <v>223</v>
      </c>
      <c r="C171" s="16"/>
      <c r="D171" s="16">
        <v>885000</v>
      </c>
      <c r="E171" s="16">
        <v>18189950</v>
      </c>
      <c r="F171" s="16">
        <v>18189950</v>
      </c>
      <c r="G171" s="20">
        <f t="shared" si="27"/>
        <v>3.3258407288673375</v>
      </c>
      <c r="H171" s="19">
        <f t="shared" si="33"/>
        <v>16.481974900488275</v>
      </c>
      <c r="I171" s="20" t="e">
        <f t="shared" si="28"/>
        <v>#DIV/0!</v>
      </c>
      <c r="J171" s="30">
        <f t="shared" si="29"/>
        <v>18189950</v>
      </c>
      <c r="K171" s="20">
        <f t="shared" si="34"/>
        <v>2055.361581920904</v>
      </c>
      <c r="L171" s="30">
        <f t="shared" si="30"/>
        <v>17304950</v>
      </c>
      <c r="M171" s="20">
        <f t="shared" si="31"/>
        <v>100</v>
      </c>
      <c r="N171" s="30">
        <f t="shared" si="32"/>
        <v>0</v>
      </c>
    </row>
    <row r="172" spans="1:14" ht="120" hidden="1" outlineLevel="7">
      <c r="A172" s="9" t="s">
        <v>222</v>
      </c>
      <c r="B172" s="17" t="s">
        <v>223</v>
      </c>
      <c r="C172" s="16"/>
      <c r="D172" s="16">
        <v>885000</v>
      </c>
      <c r="E172" s="16">
        <v>18189950</v>
      </c>
      <c r="F172" s="16">
        <v>18189950</v>
      </c>
      <c r="G172" s="20">
        <f t="shared" si="27"/>
        <v>3.3258407288673375</v>
      </c>
      <c r="H172" s="19">
        <f t="shared" si="33"/>
        <v>16.481974900488275</v>
      </c>
      <c r="I172" s="20" t="e">
        <f t="shared" si="28"/>
        <v>#DIV/0!</v>
      </c>
      <c r="J172" s="30">
        <f t="shared" si="29"/>
        <v>18189950</v>
      </c>
      <c r="K172" s="20">
        <f t="shared" si="34"/>
        <v>2055.361581920904</v>
      </c>
      <c r="L172" s="30">
        <f t="shared" si="30"/>
        <v>17304950</v>
      </c>
      <c r="M172" s="20">
        <f t="shared" si="31"/>
        <v>100</v>
      </c>
      <c r="N172" s="30">
        <f t="shared" si="32"/>
        <v>0</v>
      </c>
    </row>
    <row r="173" spans="1:14" ht="39" customHeight="1" outlineLevel="2">
      <c r="A173" s="9" t="s">
        <v>224</v>
      </c>
      <c r="B173" s="15" t="s">
        <v>225</v>
      </c>
      <c r="C173" s="16">
        <f>C174+C177</f>
        <v>362101.59</v>
      </c>
      <c r="D173" s="16">
        <f t="shared" ref="D173:F173" si="38">D174+D177</f>
        <v>25500</v>
      </c>
      <c r="E173" s="16">
        <f t="shared" si="38"/>
        <v>319271</v>
      </c>
      <c r="F173" s="16">
        <f t="shared" si="38"/>
        <v>312377.70999999996</v>
      </c>
      <c r="G173" s="20">
        <f t="shared" si="27"/>
        <v>5.7114973417096225E-2</v>
      </c>
      <c r="H173" s="19">
        <f t="shared" si="33"/>
        <v>0.28304649411856569</v>
      </c>
      <c r="I173" s="20">
        <f t="shared" si="28"/>
        <v>86.267975238661592</v>
      </c>
      <c r="J173" s="30">
        <f t="shared" si="29"/>
        <v>-49723.880000000063</v>
      </c>
      <c r="K173" s="20">
        <f t="shared" si="34"/>
        <v>1225.0106274509801</v>
      </c>
      <c r="L173" s="30">
        <f t="shared" si="30"/>
        <v>286877.70999999996</v>
      </c>
      <c r="M173" s="20">
        <f t="shared" si="31"/>
        <v>97.840928239645933</v>
      </c>
      <c r="N173" s="30">
        <f t="shared" si="32"/>
        <v>-6893.2900000000373</v>
      </c>
    </row>
    <row r="174" spans="1:14" ht="40.5" customHeight="1" outlineLevel="3" collapsed="1">
      <c r="A174" s="9" t="s">
        <v>226</v>
      </c>
      <c r="B174" s="15" t="s">
        <v>227</v>
      </c>
      <c r="C174" s="16">
        <v>108540.24</v>
      </c>
      <c r="D174" s="16">
        <v>12700</v>
      </c>
      <c r="E174" s="16">
        <v>119950</v>
      </c>
      <c r="F174" s="16">
        <v>113056.38</v>
      </c>
      <c r="G174" s="20">
        <f t="shared" si="27"/>
        <v>2.0671168049516499E-2</v>
      </c>
      <c r="H174" s="19">
        <f t="shared" si="33"/>
        <v>0.10244076632976255</v>
      </c>
      <c r="I174" s="20">
        <f t="shared" si="28"/>
        <v>104.16079787551602</v>
      </c>
      <c r="J174" s="30">
        <f t="shared" si="29"/>
        <v>4516.1399999999994</v>
      </c>
      <c r="K174" s="20">
        <f t="shared" si="34"/>
        <v>890.20771653543318</v>
      </c>
      <c r="L174" s="30">
        <f t="shared" si="30"/>
        <v>100356.38</v>
      </c>
      <c r="M174" s="20">
        <f t="shared" si="31"/>
        <v>94.252922050854522</v>
      </c>
      <c r="N174" s="30">
        <f t="shared" si="32"/>
        <v>-6893.6199999999953</v>
      </c>
    </row>
    <row r="175" spans="1:14" ht="60" hidden="1" outlineLevel="4">
      <c r="A175" s="9" t="s">
        <v>228</v>
      </c>
      <c r="B175" s="15" t="s">
        <v>229</v>
      </c>
      <c r="C175" s="16"/>
      <c r="D175" s="16">
        <v>12700</v>
      </c>
      <c r="E175" s="16">
        <v>119950</v>
      </c>
      <c r="F175" s="16">
        <v>113056.38</v>
      </c>
      <c r="G175" s="20">
        <f t="shared" si="27"/>
        <v>2.0671168049516499E-2</v>
      </c>
      <c r="H175" s="19">
        <f t="shared" si="33"/>
        <v>0.10244076632976255</v>
      </c>
      <c r="I175" s="20" t="e">
        <f t="shared" si="28"/>
        <v>#DIV/0!</v>
      </c>
      <c r="J175" s="30">
        <f t="shared" si="29"/>
        <v>113056.38</v>
      </c>
      <c r="K175" s="20">
        <f t="shared" si="34"/>
        <v>890.20771653543318</v>
      </c>
      <c r="L175" s="30">
        <f t="shared" si="30"/>
        <v>100356.38</v>
      </c>
      <c r="M175" s="20">
        <f t="shared" si="31"/>
        <v>94.252922050854522</v>
      </c>
      <c r="N175" s="30">
        <f t="shared" si="32"/>
        <v>-6893.6199999999953</v>
      </c>
    </row>
    <row r="176" spans="1:14" ht="60" hidden="1" outlineLevel="7">
      <c r="A176" s="9" t="s">
        <v>228</v>
      </c>
      <c r="B176" s="15" t="s">
        <v>229</v>
      </c>
      <c r="C176" s="16"/>
      <c r="D176" s="16">
        <v>12700</v>
      </c>
      <c r="E176" s="16">
        <v>119950</v>
      </c>
      <c r="F176" s="16">
        <v>113056.38</v>
      </c>
      <c r="G176" s="20">
        <f t="shared" si="27"/>
        <v>2.0671168049516499E-2</v>
      </c>
      <c r="H176" s="19">
        <f t="shared" si="33"/>
        <v>0.10244076632976255</v>
      </c>
      <c r="I176" s="20" t="e">
        <f t="shared" si="28"/>
        <v>#DIV/0!</v>
      </c>
      <c r="J176" s="30">
        <f t="shared" si="29"/>
        <v>113056.38</v>
      </c>
      <c r="K176" s="20">
        <f t="shared" si="34"/>
        <v>890.20771653543318</v>
      </c>
      <c r="L176" s="30">
        <f t="shared" si="30"/>
        <v>100356.38</v>
      </c>
      <c r="M176" s="20">
        <f t="shared" si="31"/>
        <v>94.252922050854522</v>
      </c>
      <c r="N176" s="30">
        <f t="shared" si="32"/>
        <v>-6893.6199999999953</v>
      </c>
    </row>
    <row r="177" spans="1:14" ht="60" outlineLevel="3" collapsed="1">
      <c r="A177" s="9" t="s">
        <v>230</v>
      </c>
      <c r="B177" s="15" t="s">
        <v>231</v>
      </c>
      <c r="C177" s="16">
        <v>253561.35</v>
      </c>
      <c r="D177" s="16">
        <v>12800</v>
      </c>
      <c r="E177" s="16">
        <v>199321</v>
      </c>
      <c r="F177" s="16">
        <v>199321.33</v>
      </c>
      <c r="G177" s="20">
        <f t="shared" si="27"/>
        <v>3.6443805367579733E-2</v>
      </c>
      <c r="H177" s="19">
        <f t="shared" si="33"/>
        <v>0.18060572778880316</v>
      </c>
      <c r="I177" s="20">
        <f t="shared" si="28"/>
        <v>78.608719349380323</v>
      </c>
      <c r="J177" s="30">
        <f t="shared" si="29"/>
        <v>-54240.020000000019</v>
      </c>
      <c r="K177" s="20">
        <f t="shared" si="34"/>
        <v>1557.1978906249999</v>
      </c>
      <c r="L177" s="30">
        <f t="shared" si="30"/>
        <v>186521.33</v>
      </c>
      <c r="M177" s="20">
        <f t="shared" si="31"/>
        <v>100.00016556208327</v>
      </c>
      <c r="N177" s="30">
        <f t="shared" si="32"/>
        <v>0.32999999998719431</v>
      </c>
    </row>
    <row r="178" spans="1:14" ht="72" hidden="1" outlineLevel="4">
      <c r="A178" s="9" t="s">
        <v>232</v>
      </c>
      <c r="B178" s="15" t="s">
        <v>233</v>
      </c>
      <c r="C178" s="16"/>
      <c r="D178" s="16">
        <v>12800</v>
      </c>
      <c r="E178" s="16">
        <v>199321</v>
      </c>
      <c r="F178" s="16">
        <v>199321.33</v>
      </c>
      <c r="G178" s="20">
        <f t="shared" si="27"/>
        <v>3.6443805367579733E-2</v>
      </c>
      <c r="H178" s="19">
        <f t="shared" si="33"/>
        <v>0.18060572778880316</v>
      </c>
      <c r="I178" s="20" t="e">
        <f t="shared" si="28"/>
        <v>#DIV/0!</v>
      </c>
      <c r="J178" s="30">
        <f t="shared" si="29"/>
        <v>199321.33</v>
      </c>
      <c r="K178" s="20">
        <f t="shared" si="34"/>
        <v>1557.1978906249999</v>
      </c>
      <c r="L178" s="30">
        <f t="shared" si="30"/>
        <v>186521.33</v>
      </c>
      <c r="M178" s="20">
        <f t="shared" si="31"/>
        <v>100.00016556208327</v>
      </c>
      <c r="N178" s="30">
        <f t="shared" si="32"/>
        <v>0.32999999998719431</v>
      </c>
    </row>
    <row r="179" spans="1:14" ht="72" hidden="1" outlineLevel="7">
      <c r="A179" s="9" t="s">
        <v>232</v>
      </c>
      <c r="B179" s="15" t="s">
        <v>233</v>
      </c>
      <c r="C179" s="16"/>
      <c r="D179" s="16">
        <v>12800</v>
      </c>
      <c r="E179" s="16">
        <v>199321</v>
      </c>
      <c r="F179" s="16">
        <v>199321.33</v>
      </c>
      <c r="G179" s="20">
        <f t="shared" si="27"/>
        <v>3.6443805367579733E-2</v>
      </c>
      <c r="H179" s="19">
        <f t="shared" si="33"/>
        <v>0.18060572778880316</v>
      </c>
      <c r="I179" s="20" t="e">
        <f t="shared" si="28"/>
        <v>#DIV/0!</v>
      </c>
      <c r="J179" s="30">
        <f t="shared" si="29"/>
        <v>199321.33</v>
      </c>
      <c r="K179" s="20">
        <f t="shared" si="34"/>
        <v>1557.1978906249999</v>
      </c>
      <c r="L179" s="30">
        <f t="shared" si="30"/>
        <v>186521.33</v>
      </c>
      <c r="M179" s="20">
        <f t="shared" si="31"/>
        <v>100.00016556208327</v>
      </c>
      <c r="N179" s="30">
        <f t="shared" si="32"/>
        <v>0.32999999998719431</v>
      </c>
    </row>
    <row r="180" spans="1:14" ht="96" outlineLevel="2" collapsed="1">
      <c r="A180" s="9" t="s">
        <v>234</v>
      </c>
      <c r="B180" s="15" t="s">
        <v>235</v>
      </c>
      <c r="C180" s="16">
        <v>118565.57</v>
      </c>
      <c r="D180" s="16">
        <v>84200</v>
      </c>
      <c r="E180" s="16">
        <v>100733</v>
      </c>
      <c r="F180" s="16">
        <v>100732.59</v>
      </c>
      <c r="G180" s="20">
        <f t="shared" si="27"/>
        <v>1.8417892877456762E-2</v>
      </c>
      <c r="H180" s="19">
        <f t="shared" si="33"/>
        <v>9.1274138743711555E-2</v>
      </c>
      <c r="I180" s="20">
        <f t="shared" si="28"/>
        <v>84.959394198501286</v>
      </c>
      <c r="J180" s="30">
        <f t="shared" si="29"/>
        <v>-17832.98000000001</v>
      </c>
      <c r="K180" s="20">
        <f t="shared" si="34"/>
        <v>119.63490498812351</v>
      </c>
      <c r="L180" s="30">
        <f t="shared" si="30"/>
        <v>16532.589999999997</v>
      </c>
      <c r="M180" s="20">
        <f t="shared" si="31"/>
        <v>99.999592983431441</v>
      </c>
      <c r="N180" s="30">
        <f t="shared" si="32"/>
        <v>-0.41000000000349246</v>
      </c>
    </row>
    <row r="181" spans="1:14" ht="96" hidden="1" outlineLevel="3">
      <c r="A181" s="9" t="s">
        <v>236</v>
      </c>
      <c r="B181" s="15" t="s">
        <v>237</v>
      </c>
      <c r="C181" s="16"/>
      <c r="D181" s="16">
        <v>84200</v>
      </c>
      <c r="E181" s="16">
        <v>100733</v>
      </c>
      <c r="F181" s="16">
        <v>100732.59</v>
      </c>
      <c r="G181" s="20">
        <f t="shared" si="27"/>
        <v>1.8417892877456762E-2</v>
      </c>
      <c r="H181" s="19">
        <f t="shared" si="33"/>
        <v>9.1274138743711555E-2</v>
      </c>
      <c r="I181" s="20" t="e">
        <f t="shared" si="28"/>
        <v>#DIV/0!</v>
      </c>
      <c r="J181" s="30">
        <f t="shared" si="29"/>
        <v>100732.59</v>
      </c>
      <c r="K181" s="20">
        <f t="shared" si="34"/>
        <v>119.63490498812351</v>
      </c>
      <c r="L181" s="30">
        <f t="shared" si="30"/>
        <v>16532.589999999997</v>
      </c>
      <c r="M181" s="20">
        <f t="shared" si="31"/>
        <v>99.999592983431441</v>
      </c>
      <c r="N181" s="30">
        <f t="shared" si="32"/>
        <v>-0.41000000000349246</v>
      </c>
    </row>
    <row r="182" spans="1:14" ht="108" hidden="1" outlineLevel="4">
      <c r="A182" s="9" t="s">
        <v>238</v>
      </c>
      <c r="B182" s="17" t="s">
        <v>239</v>
      </c>
      <c r="C182" s="16"/>
      <c r="D182" s="16">
        <v>84200</v>
      </c>
      <c r="E182" s="16">
        <v>100733</v>
      </c>
      <c r="F182" s="16">
        <v>100732.59</v>
      </c>
      <c r="G182" s="20">
        <f t="shared" si="27"/>
        <v>1.8417892877456762E-2</v>
      </c>
      <c r="H182" s="19">
        <f t="shared" si="33"/>
        <v>9.1274138743711555E-2</v>
      </c>
      <c r="I182" s="20" t="e">
        <f t="shared" si="28"/>
        <v>#DIV/0!</v>
      </c>
      <c r="J182" s="30">
        <f t="shared" si="29"/>
        <v>100732.59</v>
      </c>
      <c r="K182" s="20">
        <f t="shared" si="34"/>
        <v>119.63490498812351</v>
      </c>
      <c r="L182" s="30">
        <f t="shared" si="30"/>
        <v>16532.589999999997</v>
      </c>
      <c r="M182" s="20">
        <f t="shared" si="31"/>
        <v>99.999592983431441</v>
      </c>
      <c r="N182" s="30">
        <f t="shared" si="32"/>
        <v>-0.41000000000349246</v>
      </c>
    </row>
    <row r="183" spans="1:14" ht="108" hidden="1" outlineLevel="7">
      <c r="A183" s="9" t="s">
        <v>238</v>
      </c>
      <c r="B183" s="17" t="s">
        <v>239</v>
      </c>
      <c r="C183" s="16"/>
      <c r="D183" s="16">
        <v>84200</v>
      </c>
      <c r="E183" s="16">
        <v>100733</v>
      </c>
      <c r="F183" s="16">
        <v>100732.59</v>
      </c>
      <c r="G183" s="20">
        <f t="shared" si="27"/>
        <v>1.8417892877456762E-2</v>
      </c>
      <c r="H183" s="19">
        <f t="shared" si="33"/>
        <v>9.1274138743711555E-2</v>
      </c>
      <c r="I183" s="20" t="e">
        <f t="shared" si="28"/>
        <v>#DIV/0!</v>
      </c>
      <c r="J183" s="30">
        <f t="shared" si="29"/>
        <v>100732.59</v>
      </c>
      <c r="K183" s="20">
        <f t="shared" si="34"/>
        <v>119.63490498812351</v>
      </c>
      <c r="L183" s="30">
        <f t="shared" si="30"/>
        <v>16532.589999999997</v>
      </c>
      <c r="M183" s="20">
        <f t="shared" si="31"/>
        <v>99.999592983431441</v>
      </c>
      <c r="N183" s="30">
        <f t="shared" si="32"/>
        <v>-0.41000000000349246</v>
      </c>
    </row>
    <row r="184" spans="1:14" ht="24" outlineLevel="1">
      <c r="A184" s="9" t="s">
        <v>240</v>
      </c>
      <c r="B184" s="15" t="s">
        <v>241</v>
      </c>
      <c r="C184" s="16">
        <f>C185+C256+C260+C263+C270+C280</f>
        <v>1151642.51</v>
      </c>
      <c r="D184" s="16">
        <f t="shared" ref="D184:F184" si="39">D185+D256+D260+D263+D270+D280</f>
        <v>648300</v>
      </c>
      <c r="E184" s="16">
        <f t="shared" si="39"/>
        <v>1616577</v>
      </c>
      <c r="F184" s="16">
        <f t="shared" si="39"/>
        <v>1641360.84</v>
      </c>
      <c r="G184" s="20">
        <f t="shared" si="27"/>
        <v>0.30010553808228746</v>
      </c>
      <c r="H184" s="19">
        <f t="shared" si="33"/>
        <v>1.4872425799699478</v>
      </c>
      <c r="I184" s="20">
        <f t="shared" si="28"/>
        <v>142.52346763406644</v>
      </c>
      <c r="J184" s="30">
        <f t="shared" si="29"/>
        <v>489718.33000000007</v>
      </c>
      <c r="K184" s="20">
        <f t="shared" si="34"/>
        <v>253.17921332716335</v>
      </c>
      <c r="L184" s="30">
        <f t="shared" si="30"/>
        <v>993060.84000000008</v>
      </c>
      <c r="M184" s="20">
        <f t="shared" si="31"/>
        <v>101.53310606299608</v>
      </c>
      <c r="N184" s="30">
        <f t="shared" si="32"/>
        <v>24783.840000000084</v>
      </c>
    </row>
    <row r="185" spans="1:14" ht="48" outlineLevel="2" collapsed="1">
      <c r="A185" s="9" t="s">
        <v>242</v>
      </c>
      <c r="B185" s="15" t="s">
        <v>243</v>
      </c>
      <c r="C185" s="16">
        <v>516002.5</v>
      </c>
      <c r="D185" s="16">
        <v>427800</v>
      </c>
      <c r="E185" s="16">
        <v>532691</v>
      </c>
      <c r="F185" s="16">
        <v>538801.94999999995</v>
      </c>
      <c r="G185" s="20">
        <f t="shared" si="27"/>
        <v>9.851426035273006E-2</v>
      </c>
      <c r="H185" s="19">
        <f t="shared" si="33"/>
        <v>0.48821025985415778</v>
      </c>
      <c r="I185" s="20">
        <f t="shared" si="28"/>
        <v>104.41847665466737</v>
      </c>
      <c r="J185" s="30">
        <f t="shared" si="29"/>
        <v>22799.449999999953</v>
      </c>
      <c r="K185" s="20">
        <f t="shared" si="34"/>
        <v>125.94715988779804</v>
      </c>
      <c r="L185" s="30">
        <f t="shared" si="30"/>
        <v>111001.94999999995</v>
      </c>
      <c r="M185" s="20">
        <f t="shared" si="31"/>
        <v>101.14718476565213</v>
      </c>
      <c r="N185" s="30">
        <f t="shared" si="32"/>
        <v>6110.9499999999534</v>
      </c>
    </row>
    <row r="186" spans="1:14" ht="72" hidden="1" outlineLevel="3">
      <c r="A186" s="9" t="s">
        <v>244</v>
      </c>
      <c r="B186" s="15" t="s">
        <v>245</v>
      </c>
      <c r="C186" s="16"/>
      <c r="D186" s="16">
        <v>13800</v>
      </c>
      <c r="E186" s="16">
        <v>26752</v>
      </c>
      <c r="F186" s="16">
        <v>28951.66</v>
      </c>
      <c r="G186" s="20">
        <f t="shared" si="27"/>
        <v>5.2935060292259913E-3</v>
      </c>
      <c r="H186" s="19">
        <f t="shared" si="33"/>
        <v>2.6233196542457256E-2</v>
      </c>
      <c r="I186" s="20" t="e">
        <f t="shared" si="28"/>
        <v>#DIV/0!</v>
      </c>
      <c r="J186" s="30">
        <f t="shared" si="29"/>
        <v>28951.66</v>
      </c>
      <c r="K186" s="20">
        <f t="shared" si="34"/>
        <v>209.79463768115943</v>
      </c>
      <c r="L186" s="30">
        <f t="shared" si="30"/>
        <v>15151.66</v>
      </c>
      <c r="M186" s="20">
        <f t="shared" si="31"/>
        <v>108.22241327751196</v>
      </c>
      <c r="N186" s="30">
        <f t="shared" si="32"/>
        <v>2199.66</v>
      </c>
    </row>
    <row r="187" spans="1:14" ht="108" hidden="1" outlineLevel="4">
      <c r="A187" s="9" t="s">
        <v>246</v>
      </c>
      <c r="B187" s="17" t="s">
        <v>247</v>
      </c>
      <c r="C187" s="16"/>
      <c r="D187" s="16">
        <v>13800</v>
      </c>
      <c r="E187" s="16">
        <v>26752</v>
      </c>
      <c r="F187" s="16">
        <v>28951.66</v>
      </c>
      <c r="G187" s="20">
        <f t="shared" si="27"/>
        <v>5.2935060292259913E-3</v>
      </c>
      <c r="H187" s="19">
        <f t="shared" si="33"/>
        <v>2.6233196542457256E-2</v>
      </c>
      <c r="I187" s="20" t="e">
        <f t="shared" si="28"/>
        <v>#DIV/0!</v>
      </c>
      <c r="J187" s="30">
        <f t="shared" si="29"/>
        <v>28951.66</v>
      </c>
      <c r="K187" s="20">
        <f t="shared" si="34"/>
        <v>209.79463768115943</v>
      </c>
      <c r="L187" s="30">
        <f t="shared" si="30"/>
        <v>15151.66</v>
      </c>
      <c r="M187" s="20">
        <f t="shared" si="31"/>
        <v>108.22241327751196</v>
      </c>
      <c r="N187" s="30">
        <f t="shared" si="32"/>
        <v>2199.66</v>
      </c>
    </row>
    <row r="188" spans="1:14" ht="168" hidden="1" outlineLevel="5">
      <c r="A188" s="9" t="s">
        <v>248</v>
      </c>
      <c r="B188" s="17" t="s">
        <v>249</v>
      </c>
      <c r="C188" s="16"/>
      <c r="D188" s="16">
        <v>0</v>
      </c>
      <c r="E188" s="16">
        <v>8709</v>
      </c>
      <c r="F188" s="16">
        <v>8809.49</v>
      </c>
      <c r="G188" s="20">
        <f t="shared" si="27"/>
        <v>1.6107224397290544E-3</v>
      </c>
      <c r="H188" s="19">
        <f t="shared" si="33"/>
        <v>7.9823085311450798E-3</v>
      </c>
      <c r="I188" s="20" t="e">
        <f t="shared" si="28"/>
        <v>#DIV/0!</v>
      </c>
      <c r="J188" s="30">
        <f t="shared" si="29"/>
        <v>8809.49</v>
      </c>
      <c r="K188" s="20" t="e">
        <f t="shared" si="34"/>
        <v>#DIV/0!</v>
      </c>
      <c r="L188" s="30">
        <f t="shared" si="30"/>
        <v>8809.49</v>
      </c>
      <c r="M188" s="20">
        <f t="shared" si="31"/>
        <v>101.15386381903777</v>
      </c>
      <c r="N188" s="30">
        <f t="shared" si="32"/>
        <v>100.48999999999978</v>
      </c>
    </row>
    <row r="189" spans="1:14" ht="168" hidden="1" outlineLevel="7">
      <c r="A189" s="9" t="s">
        <v>248</v>
      </c>
      <c r="B189" s="17" t="s">
        <v>249</v>
      </c>
      <c r="C189" s="16"/>
      <c r="D189" s="16">
        <v>0</v>
      </c>
      <c r="E189" s="16">
        <v>8709</v>
      </c>
      <c r="F189" s="16">
        <v>8809.49</v>
      </c>
      <c r="G189" s="20">
        <f t="shared" si="27"/>
        <v>1.6107224397290544E-3</v>
      </c>
      <c r="H189" s="19">
        <f t="shared" si="33"/>
        <v>7.9823085311450798E-3</v>
      </c>
      <c r="I189" s="20" t="e">
        <f t="shared" si="28"/>
        <v>#DIV/0!</v>
      </c>
      <c r="J189" s="30">
        <f t="shared" si="29"/>
        <v>8809.49</v>
      </c>
      <c r="K189" s="20" t="e">
        <f t="shared" si="34"/>
        <v>#DIV/0!</v>
      </c>
      <c r="L189" s="30">
        <f t="shared" si="30"/>
        <v>8809.49</v>
      </c>
      <c r="M189" s="20">
        <f t="shared" si="31"/>
        <v>101.15386381903777</v>
      </c>
      <c r="N189" s="30">
        <f t="shared" si="32"/>
        <v>100.48999999999978</v>
      </c>
    </row>
    <row r="190" spans="1:14" ht="132" hidden="1" outlineLevel="5">
      <c r="A190" s="9" t="s">
        <v>250</v>
      </c>
      <c r="B190" s="17" t="s">
        <v>251</v>
      </c>
      <c r="C190" s="16"/>
      <c r="D190" s="16">
        <v>0</v>
      </c>
      <c r="E190" s="16">
        <v>2500</v>
      </c>
      <c r="F190" s="16">
        <v>2500</v>
      </c>
      <c r="G190" s="20">
        <f t="shared" si="27"/>
        <v>4.570986628423026E-4</v>
      </c>
      <c r="H190" s="19">
        <f t="shared" si="33"/>
        <v>2.2652584119923743E-3</v>
      </c>
      <c r="I190" s="20" t="e">
        <f t="shared" si="28"/>
        <v>#DIV/0!</v>
      </c>
      <c r="J190" s="30">
        <f t="shared" si="29"/>
        <v>2500</v>
      </c>
      <c r="K190" s="20" t="e">
        <f t="shared" si="34"/>
        <v>#DIV/0!</v>
      </c>
      <c r="L190" s="30">
        <f t="shared" si="30"/>
        <v>2500</v>
      </c>
      <c r="M190" s="20">
        <f t="shared" si="31"/>
        <v>100</v>
      </c>
      <c r="N190" s="30">
        <f t="shared" si="32"/>
        <v>0</v>
      </c>
    </row>
    <row r="191" spans="1:14" ht="132" hidden="1" outlineLevel="7">
      <c r="A191" s="9" t="s">
        <v>250</v>
      </c>
      <c r="B191" s="17" t="s">
        <v>251</v>
      </c>
      <c r="C191" s="16"/>
      <c r="D191" s="16">
        <v>0</v>
      </c>
      <c r="E191" s="16">
        <v>2500</v>
      </c>
      <c r="F191" s="16">
        <v>2500</v>
      </c>
      <c r="G191" s="20">
        <f t="shared" si="27"/>
        <v>4.570986628423026E-4</v>
      </c>
      <c r="H191" s="19">
        <f t="shared" si="33"/>
        <v>2.2652584119923743E-3</v>
      </c>
      <c r="I191" s="20" t="e">
        <f t="shared" si="28"/>
        <v>#DIV/0!</v>
      </c>
      <c r="J191" s="30">
        <f t="shared" si="29"/>
        <v>2500</v>
      </c>
      <c r="K191" s="20" t="e">
        <f t="shared" si="34"/>
        <v>#DIV/0!</v>
      </c>
      <c r="L191" s="30">
        <f t="shared" si="30"/>
        <v>2500</v>
      </c>
      <c r="M191" s="20">
        <f t="shared" si="31"/>
        <v>100</v>
      </c>
      <c r="N191" s="30">
        <f t="shared" si="32"/>
        <v>0</v>
      </c>
    </row>
    <row r="192" spans="1:14" ht="120" hidden="1" outlineLevel="5">
      <c r="A192" s="9" t="s">
        <v>252</v>
      </c>
      <c r="B192" s="17" t="s">
        <v>253</v>
      </c>
      <c r="C192" s="16"/>
      <c r="D192" s="16">
        <v>13800</v>
      </c>
      <c r="E192" s="16">
        <v>15543</v>
      </c>
      <c r="F192" s="16">
        <v>17642.169999999998</v>
      </c>
      <c r="G192" s="20">
        <f t="shared" si="27"/>
        <v>3.225684926654634E-3</v>
      </c>
      <c r="H192" s="19">
        <f t="shared" si="33"/>
        <v>1.59856295993198E-2</v>
      </c>
      <c r="I192" s="20" t="e">
        <f t="shared" si="28"/>
        <v>#DIV/0!</v>
      </c>
      <c r="J192" s="30">
        <f t="shared" si="29"/>
        <v>17642.169999999998</v>
      </c>
      <c r="K192" s="20">
        <f t="shared" si="34"/>
        <v>127.84181159420289</v>
      </c>
      <c r="L192" s="30">
        <f t="shared" si="30"/>
        <v>3842.1699999999983</v>
      </c>
      <c r="M192" s="20">
        <f t="shared" si="31"/>
        <v>113.50556520620214</v>
      </c>
      <c r="N192" s="30">
        <f t="shared" si="32"/>
        <v>2099.1699999999983</v>
      </c>
    </row>
    <row r="193" spans="1:14" ht="120" hidden="1" outlineLevel="7">
      <c r="A193" s="9" t="s">
        <v>252</v>
      </c>
      <c r="B193" s="17" t="s">
        <v>253</v>
      </c>
      <c r="C193" s="16"/>
      <c r="D193" s="16">
        <v>13800</v>
      </c>
      <c r="E193" s="16">
        <v>15543</v>
      </c>
      <c r="F193" s="16">
        <v>17642.169999999998</v>
      </c>
      <c r="G193" s="20">
        <f t="shared" si="27"/>
        <v>3.225684926654634E-3</v>
      </c>
      <c r="H193" s="19">
        <f t="shared" si="33"/>
        <v>1.59856295993198E-2</v>
      </c>
      <c r="I193" s="20" t="e">
        <f t="shared" si="28"/>
        <v>#DIV/0!</v>
      </c>
      <c r="J193" s="30">
        <f t="shared" si="29"/>
        <v>17642.169999999998</v>
      </c>
      <c r="K193" s="20">
        <f t="shared" si="34"/>
        <v>127.84181159420289</v>
      </c>
      <c r="L193" s="30">
        <f t="shared" si="30"/>
        <v>3842.1699999999983</v>
      </c>
      <c r="M193" s="20">
        <f t="shared" si="31"/>
        <v>113.50556520620214</v>
      </c>
      <c r="N193" s="30">
        <f t="shared" si="32"/>
        <v>2099.1699999999983</v>
      </c>
    </row>
    <row r="194" spans="1:14" ht="108" hidden="1" outlineLevel="3">
      <c r="A194" s="9" t="s">
        <v>254</v>
      </c>
      <c r="B194" s="15" t="s">
        <v>255</v>
      </c>
      <c r="C194" s="16"/>
      <c r="D194" s="16">
        <v>84600</v>
      </c>
      <c r="E194" s="16">
        <v>146704</v>
      </c>
      <c r="F194" s="16">
        <v>150751</v>
      </c>
      <c r="G194" s="20">
        <f t="shared" si="27"/>
        <v>2.7563232208855988E-2</v>
      </c>
      <c r="H194" s="19">
        <f t="shared" si="33"/>
        <v>0.13659598834650497</v>
      </c>
      <c r="I194" s="20" t="e">
        <f t="shared" si="28"/>
        <v>#DIV/0!</v>
      </c>
      <c r="J194" s="30">
        <f t="shared" si="29"/>
        <v>150751</v>
      </c>
      <c r="K194" s="20">
        <f t="shared" si="34"/>
        <v>178.19267139479905</v>
      </c>
      <c r="L194" s="30">
        <f t="shared" si="30"/>
        <v>66151</v>
      </c>
      <c r="M194" s="20">
        <f t="shared" si="31"/>
        <v>102.75861598865743</v>
      </c>
      <c r="N194" s="30">
        <f t="shared" si="32"/>
        <v>4047</v>
      </c>
    </row>
    <row r="195" spans="1:14" ht="132" hidden="1" outlineLevel="4">
      <c r="A195" s="9" t="s">
        <v>256</v>
      </c>
      <c r="B195" s="17" t="s">
        <v>257</v>
      </c>
      <c r="C195" s="16"/>
      <c r="D195" s="16">
        <v>84600</v>
      </c>
      <c r="E195" s="16">
        <v>146704</v>
      </c>
      <c r="F195" s="16">
        <v>150751</v>
      </c>
      <c r="G195" s="20">
        <f t="shared" si="27"/>
        <v>2.7563232208855988E-2</v>
      </c>
      <c r="H195" s="19">
        <f t="shared" si="33"/>
        <v>0.13659598834650497</v>
      </c>
      <c r="I195" s="20" t="e">
        <f t="shared" si="28"/>
        <v>#DIV/0!</v>
      </c>
      <c r="J195" s="30">
        <f t="shared" si="29"/>
        <v>150751</v>
      </c>
      <c r="K195" s="20">
        <f t="shared" si="34"/>
        <v>178.19267139479905</v>
      </c>
      <c r="L195" s="30">
        <f t="shared" si="30"/>
        <v>66151</v>
      </c>
      <c r="M195" s="20">
        <f t="shared" si="31"/>
        <v>102.75861598865743</v>
      </c>
      <c r="N195" s="30">
        <f t="shared" si="32"/>
        <v>4047</v>
      </c>
    </row>
    <row r="196" spans="1:14" ht="192" hidden="1" outlineLevel="5">
      <c r="A196" s="9" t="s">
        <v>258</v>
      </c>
      <c r="B196" s="17" t="s">
        <v>259</v>
      </c>
      <c r="C196" s="16"/>
      <c r="D196" s="16">
        <v>2800</v>
      </c>
      <c r="E196" s="16">
        <v>12678</v>
      </c>
      <c r="F196" s="16">
        <v>14678.33</v>
      </c>
      <c r="G196" s="20">
        <f t="shared" si="27"/>
        <v>2.6837780063032222E-3</v>
      </c>
      <c r="H196" s="19">
        <f t="shared" si="33"/>
        <v>1.330008420260001E-2</v>
      </c>
      <c r="I196" s="20" t="e">
        <f t="shared" si="28"/>
        <v>#DIV/0!</v>
      </c>
      <c r="J196" s="30">
        <f t="shared" si="29"/>
        <v>14678.33</v>
      </c>
      <c r="K196" s="20">
        <f t="shared" si="34"/>
        <v>524.22607142857146</v>
      </c>
      <c r="L196" s="30">
        <f t="shared" si="30"/>
        <v>11878.33</v>
      </c>
      <c r="M196" s="20">
        <f t="shared" si="31"/>
        <v>115.77796182363149</v>
      </c>
      <c r="N196" s="30">
        <f t="shared" si="32"/>
        <v>2000.33</v>
      </c>
    </row>
    <row r="197" spans="1:14" ht="192" hidden="1" outlineLevel="7">
      <c r="A197" s="9" t="s">
        <v>258</v>
      </c>
      <c r="B197" s="17" t="s">
        <v>259</v>
      </c>
      <c r="C197" s="16"/>
      <c r="D197" s="16">
        <v>2800</v>
      </c>
      <c r="E197" s="16">
        <v>12678</v>
      </c>
      <c r="F197" s="16">
        <v>14678.33</v>
      </c>
      <c r="G197" s="20">
        <f t="shared" si="27"/>
        <v>2.6837780063032222E-3</v>
      </c>
      <c r="H197" s="19">
        <f t="shared" si="33"/>
        <v>1.330008420260001E-2</v>
      </c>
      <c r="I197" s="20" t="e">
        <f t="shared" si="28"/>
        <v>#DIV/0!</v>
      </c>
      <c r="J197" s="30">
        <f t="shared" si="29"/>
        <v>14678.33</v>
      </c>
      <c r="K197" s="20">
        <f t="shared" si="34"/>
        <v>524.22607142857146</v>
      </c>
      <c r="L197" s="30">
        <f t="shared" si="30"/>
        <v>11878.33</v>
      </c>
      <c r="M197" s="20">
        <f t="shared" si="31"/>
        <v>115.77796182363149</v>
      </c>
      <c r="N197" s="30">
        <f t="shared" si="32"/>
        <v>2000.33</v>
      </c>
    </row>
    <row r="198" spans="1:14" ht="240" hidden="1" outlineLevel="5">
      <c r="A198" s="9" t="s">
        <v>260</v>
      </c>
      <c r="B198" s="17" t="s">
        <v>261</v>
      </c>
      <c r="C198" s="16"/>
      <c r="D198" s="16">
        <v>2800</v>
      </c>
      <c r="E198" s="16">
        <v>2800</v>
      </c>
      <c r="F198" s="16">
        <v>2000.13</v>
      </c>
      <c r="G198" s="20">
        <f t="shared" si="27"/>
        <v>3.6570269940430994E-4</v>
      </c>
      <c r="H198" s="19">
        <f t="shared" si="33"/>
        <v>1.8123245230313228E-3</v>
      </c>
      <c r="I198" s="20" t="e">
        <f t="shared" si="28"/>
        <v>#DIV/0!</v>
      </c>
      <c r="J198" s="30">
        <f t="shared" si="29"/>
        <v>2000.13</v>
      </c>
      <c r="K198" s="20">
        <f t="shared" si="34"/>
        <v>71.433214285714286</v>
      </c>
      <c r="L198" s="30">
        <f t="shared" si="30"/>
        <v>-799.86999999999989</v>
      </c>
      <c r="M198" s="20">
        <f t="shared" si="31"/>
        <v>71.433214285714286</v>
      </c>
      <c r="N198" s="30">
        <f t="shared" si="32"/>
        <v>-799.86999999999989</v>
      </c>
    </row>
    <row r="199" spans="1:14" ht="240" hidden="1" outlineLevel="7">
      <c r="A199" s="9" t="s">
        <v>260</v>
      </c>
      <c r="B199" s="17" t="s">
        <v>261</v>
      </c>
      <c r="C199" s="16"/>
      <c r="D199" s="16">
        <v>2800</v>
      </c>
      <c r="E199" s="16">
        <v>2800</v>
      </c>
      <c r="F199" s="16">
        <v>2000.13</v>
      </c>
      <c r="G199" s="20">
        <f t="shared" si="27"/>
        <v>3.6570269940430994E-4</v>
      </c>
      <c r="H199" s="19">
        <f t="shared" si="33"/>
        <v>1.8123245230313228E-3</v>
      </c>
      <c r="I199" s="20" t="e">
        <f t="shared" si="28"/>
        <v>#DIV/0!</v>
      </c>
      <c r="J199" s="30">
        <f t="shared" si="29"/>
        <v>2000.13</v>
      </c>
      <c r="K199" s="20">
        <f t="shared" si="34"/>
        <v>71.433214285714286</v>
      </c>
      <c r="L199" s="30">
        <f t="shared" si="30"/>
        <v>-799.86999999999989</v>
      </c>
      <c r="M199" s="20">
        <f t="shared" si="31"/>
        <v>71.433214285714286</v>
      </c>
      <c r="N199" s="30">
        <f t="shared" si="32"/>
        <v>-799.86999999999989</v>
      </c>
    </row>
    <row r="200" spans="1:14" ht="144" hidden="1" outlineLevel="5">
      <c r="A200" s="9" t="s">
        <v>262</v>
      </c>
      <c r="B200" s="17" t="s">
        <v>263</v>
      </c>
      <c r="C200" s="16"/>
      <c r="D200" s="16">
        <v>79000</v>
      </c>
      <c r="E200" s="16">
        <v>130276</v>
      </c>
      <c r="F200" s="16">
        <v>131322.54</v>
      </c>
      <c r="G200" s="20">
        <f t="shared" si="27"/>
        <v>2.4010942974021919E-2</v>
      </c>
      <c r="H200" s="19">
        <f t="shared" si="33"/>
        <v>0.11899179536768202</v>
      </c>
      <c r="I200" s="20" t="e">
        <f t="shared" si="28"/>
        <v>#DIV/0!</v>
      </c>
      <c r="J200" s="30">
        <f t="shared" si="29"/>
        <v>131322.54</v>
      </c>
      <c r="K200" s="20">
        <f t="shared" si="34"/>
        <v>166.23106329113926</v>
      </c>
      <c r="L200" s="30">
        <f t="shared" si="30"/>
        <v>52322.540000000008</v>
      </c>
      <c r="M200" s="20">
        <f t="shared" si="31"/>
        <v>100.80332524793516</v>
      </c>
      <c r="N200" s="30">
        <f t="shared" si="32"/>
        <v>1046.5400000000081</v>
      </c>
    </row>
    <row r="201" spans="1:14" ht="144" hidden="1" outlineLevel="7">
      <c r="A201" s="9" t="s">
        <v>262</v>
      </c>
      <c r="B201" s="17" t="s">
        <v>263</v>
      </c>
      <c r="C201" s="16"/>
      <c r="D201" s="16">
        <v>79000</v>
      </c>
      <c r="E201" s="16">
        <v>130276</v>
      </c>
      <c r="F201" s="16">
        <v>131322.54</v>
      </c>
      <c r="G201" s="20">
        <f t="shared" si="27"/>
        <v>2.4010942974021919E-2</v>
      </c>
      <c r="H201" s="19">
        <f t="shared" si="33"/>
        <v>0.11899179536768202</v>
      </c>
      <c r="I201" s="20" t="e">
        <f t="shared" si="28"/>
        <v>#DIV/0!</v>
      </c>
      <c r="J201" s="30">
        <f t="shared" si="29"/>
        <v>131322.54</v>
      </c>
      <c r="K201" s="20">
        <f t="shared" si="34"/>
        <v>166.23106329113926</v>
      </c>
      <c r="L201" s="30">
        <f t="shared" si="30"/>
        <v>52322.540000000008</v>
      </c>
      <c r="M201" s="20">
        <f t="shared" si="31"/>
        <v>100.80332524793516</v>
      </c>
      <c r="N201" s="30">
        <f t="shared" si="32"/>
        <v>1046.5400000000081</v>
      </c>
    </row>
    <row r="202" spans="1:14" ht="144" hidden="1" outlineLevel="5">
      <c r="A202" s="9" t="s">
        <v>264</v>
      </c>
      <c r="B202" s="17" t="s">
        <v>265</v>
      </c>
      <c r="C202" s="16"/>
      <c r="D202" s="16">
        <v>0</v>
      </c>
      <c r="E202" s="16">
        <v>950</v>
      </c>
      <c r="F202" s="16">
        <v>2750</v>
      </c>
      <c r="G202" s="20">
        <f t="shared" ref="G202:G265" si="40">F202/F$7*100</f>
        <v>5.0280852912653294E-4</v>
      </c>
      <c r="H202" s="19">
        <f t="shared" si="33"/>
        <v>2.4917842531916113E-3</v>
      </c>
      <c r="I202" s="20" t="e">
        <f t="shared" ref="I202:I265" si="41">F202/C202*100</f>
        <v>#DIV/0!</v>
      </c>
      <c r="J202" s="30">
        <f t="shared" ref="J202:J265" si="42">F202-C202</f>
        <v>2750</v>
      </c>
      <c r="K202" s="20" t="e">
        <f t="shared" si="34"/>
        <v>#DIV/0!</v>
      </c>
      <c r="L202" s="30">
        <f t="shared" ref="L202:L265" si="43">F202-D202</f>
        <v>2750</v>
      </c>
      <c r="M202" s="20">
        <f t="shared" ref="M202:M265" si="44">F202/E202*100</f>
        <v>289.4736842105263</v>
      </c>
      <c r="N202" s="30">
        <f t="shared" ref="N202:N265" si="45">F202-E202</f>
        <v>1800</v>
      </c>
    </row>
    <row r="203" spans="1:14" ht="144" hidden="1" outlineLevel="7">
      <c r="A203" s="9" t="s">
        <v>264</v>
      </c>
      <c r="B203" s="17" t="s">
        <v>265</v>
      </c>
      <c r="C203" s="16"/>
      <c r="D203" s="16">
        <v>0</v>
      </c>
      <c r="E203" s="16">
        <v>950</v>
      </c>
      <c r="F203" s="16">
        <v>2750</v>
      </c>
      <c r="G203" s="20">
        <f t="shared" si="40"/>
        <v>5.0280852912653294E-4</v>
      </c>
      <c r="H203" s="19">
        <f t="shared" ref="H203:H266" si="46">F203/F$8*100</f>
        <v>2.4917842531916113E-3</v>
      </c>
      <c r="I203" s="20" t="e">
        <f t="shared" si="41"/>
        <v>#DIV/0!</v>
      </c>
      <c r="J203" s="30">
        <f t="shared" si="42"/>
        <v>2750</v>
      </c>
      <c r="K203" s="20" t="e">
        <f t="shared" si="34"/>
        <v>#DIV/0!</v>
      </c>
      <c r="L203" s="30">
        <f t="shared" si="43"/>
        <v>2750</v>
      </c>
      <c r="M203" s="20">
        <f t="shared" si="44"/>
        <v>289.4736842105263</v>
      </c>
      <c r="N203" s="30">
        <f t="shared" si="45"/>
        <v>1800</v>
      </c>
    </row>
    <row r="204" spans="1:14" ht="72" hidden="1" outlineLevel="3">
      <c r="A204" s="9" t="s">
        <v>266</v>
      </c>
      <c r="B204" s="15" t="s">
        <v>267</v>
      </c>
      <c r="C204" s="16"/>
      <c r="D204" s="16">
        <v>38400</v>
      </c>
      <c r="E204" s="16">
        <v>67747</v>
      </c>
      <c r="F204" s="16">
        <v>70236.13</v>
      </c>
      <c r="G204" s="20">
        <f t="shared" si="40"/>
        <v>1.2841936442487255E-2</v>
      </c>
      <c r="H204" s="19">
        <f t="shared" si="46"/>
        <v>6.3641193723315975E-2</v>
      </c>
      <c r="I204" s="20" t="e">
        <f t="shared" si="41"/>
        <v>#DIV/0!</v>
      </c>
      <c r="J204" s="30">
        <f t="shared" si="42"/>
        <v>70236.13</v>
      </c>
      <c r="K204" s="20">
        <f t="shared" ref="K204:K267" si="47">F204/D204*100</f>
        <v>182.90658854166668</v>
      </c>
      <c r="L204" s="30">
        <f t="shared" si="43"/>
        <v>31836.130000000005</v>
      </c>
      <c r="M204" s="20">
        <f t="shared" si="44"/>
        <v>103.67415531315041</v>
      </c>
      <c r="N204" s="30">
        <f t="shared" si="45"/>
        <v>2489.1300000000047</v>
      </c>
    </row>
    <row r="205" spans="1:14" ht="108" hidden="1" outlineLevel="4">
      <c r="A205" s="9" t="s">
        <v>268</v>
      </c>
      <c r="B205" s="17" t="s">
        <v>269</v>
      </c>
      <c r="C205" s="16"/>
      <c r="D205" s="16">
        <v>38400</v>
      </c>
      <c r="E205" s="16">
        <v>38400</v>
      </c>
      <c r="F205" s="16">
        <v>40888.03</v>
      </c>
      <c r="G205" s="20">
        <f t="shared" si="40"/>
        <v>7.4759455357023821E-3</v>
      </c>
      <c r="H205" s="19">
        <f t="shared" si="46"/>
        <v>3.7048781562918617E-2</v>
      </c>
      <c r="I205" s="20" t="e">
        <f t="shared" si="41"/>
        <v>#DIV/0!</v>
      </c>
      <c r="J205" s="30">
        <f t="shared" si="42"/>
        <v>40888.03</v>
      </c>
      <c r="K205" s="20">
        <f t="shared" si="47"/>
        <v>106.47924479166666</v>
      </c>
      <c r="L205" s="30">
        <f t="shared" si="43"/>
        <v>2488.0299999999988</v>
      </c>
      <c r="M205" s="20">
        <f t="shared" si="44"/>
        <v>106.47924479166666</v>
      </c>
      <c r="N205" s="30">
        <f t="shared" si="45"/>
        <v>2488.0299999999988</v>
      </c>
    </row>
    <row r="206" spans="1:14" ht="108" hidden="1" outlineLevel="5">
      <c r="A206" s="9" t="s">
        <v>270</v>
      </c>
      <c r="B206" s="17" t="s">
        <v>269</v>
      </c>
      <c r="C206" s="16"/>
      <c r="D206" s="16">
        <v>600</v>
      </c>
      <c r="E206" s="16">
        <v>600</v>
      </c>
      <c r="F206" s="16">
        <v>1450.06</v>
      </c>
      <c r="G206" s="20">
        <f t="shared" si="40"/>
        <v>2.6512819481644374E-4</v>
      </c>
      <c r="H206" s="19">
        <f t="shared" si="46"/>
        <v>1.3139042451574647E-3</v>
      </c>
      <c r="I206" s="20" t="e">
        <f t="shared" si="41"/>
        <v>#DIV/0!</v>
      </c>
      <c r="J206" s="30">
        <f t="shared" si="42"/>
        <v>1450.06</v>
      </c>
      <c r="K206" s="20">
        <f t="shared" si="47"/>
        <v>241.67666666666668</v>
      </c>
      <c r="L206" s="30">
        <f t="shared" si="43"/>
        <v>850.06</v>
      </c>
      <c r="M206" s="20">
        <f t="shared" si="44"/>
        <v>241.67666666666668</v>
      </c>
      <c r="N206" s="30">
        <f t="shared" si="45"/>
        <v>850.06</v>
      </c>
    </row>
    <row r="207" spans="1:14" ht="108" hidden="1" outlineLevel="7">
      <c r="A207" s="9" t="s">
        <v>270</v>
      </c>
      <c r="B207" s="17" t="s">
        <v>269</v>
      </c>
      <c r="C207" s="16"/>
      <c r="D207" s="16">
        <v>600</v>
      </c>
      <c r="E207" s="16">
        <v>600</v>
      </c>
      <c r="F207" s="16">
        <v>1450.06</v>
      </c>
      <c r="G207" s="20">
        <f t="shared" si="40"/>
        <v>2.6512819481644374E-4</v>
      </c>
      <c r="H207" s="19">
        <f t="shared" si="46"/>
        <v>1.3139042451574647E-3</v>
      </c>
      <c r="I207" s="20" t="e">
        <f t="shared" si="41"/>
        <v>#DIV/0!</v>
      </c>
      <c r="J207" s="30">
        <f t="shared" si="42"/>
        <v>1450.06</v>
      </c>
      <c r="K207" s="20">
        <f t="shared" si="47"/>
        <v>241.67666666666668</v>
      </c>
      <c r="L207" s="30">
        <f t="shared" si="43"/>
        <v>850.06</v>
      </c>
      <c r="M207" s="20">
        <f t="shared" si="44"/>
        <v>241.67666666666668</v>
      </c>
      <c r="N207" s="30">
        <f t="shared" si="45"/>
        <v>850.06</v>
      </c>
    </row>
    <row r="208" spans="1:14" ht="144" hidden="1" outlineLevel="5">
      <c r="A208" s="9" t="s">
        <v>271</v>
      </c>
      <c r="B208" s="17" t="s">
        <v>272</v>
      </c>
      <c r="C208" s="16"/>
      <c r="D208" s="16">
        <v>11000</v>
      </c>
      <c r="E208" s="16">
        <v>11000</v>
      </c>
      <c r="F208" s="16">
        <v>33383.629999999997</v>
      </c>
      <c r="G208" s="20">
        <f t="shared" si="40"/>
        <v>6.1038450535288715E-3</v>
      </c>
      <c r="H208" s="19">
        <f t="shared" si="46"/>
        <v>3.0249019472136391E-2</v>
      </c>
      <c r="I208" s="20" t="e">
        <f t="shared" si="41"/>
        <v>#DIV/0!</v>
      </c>
      <c r="J208" s="30">
        <f t="shared" si="42"/>
        <v>33383.629999999997</v>
      </c>
      <c r="K208" s="20">
        <f t="shared" si="47"/>
        <v>303.4875454545454</v>
      </c>
      <c r="L208" s="30">
        <f t="shared" si="43"/>
        <v>22383.629999999997</v>
      </c>
      <c r="M208" s="20">
        <f t="shared" si="44"/>
        <v>303.4875454545454</v>
      </c>
      <c r="N208" s="30">
        <f t="shared" si="45"/>
        <v>22383.629999999997</v>
      </c>
    </row>
    <row r="209" spans="1:14" ht="144" hidden="1" outlineLevel="7">
      <c r="A209" s="9" t="s">
        <v>271</v>
      </c>
      <c r="B209" s="17" t="s">
        <v>272</v>
      </c>
      <c r="C209" s="16"/>
      <c r="D209" s="16">
        <v>11000</v>
      </c>
      <c r="E209" s="16">
        <v>11000</v>
      </c>
      <c r="F209" s="16">
        <v>33383.629999999997</v>
      </c>
      <c r="G209" s="20">
        <f t="shared" si="40"/>
        <v>6.1038450535288715E-3</v>
      </c>
      <c r="H209" s="19">
        <f t="shared" si="46"/>
        <v>3.0249019472136391E-2</v>
      </c>
      <c r="I209" s="20" t="e">
        <f t="shared" si="41"/>
        <v>#DIV/0!</v>
      </c>
      <c r="J209" s="30">
        <f t="shared" si="42"/>
        <v>33383.629999999997</v>
      </c>
      <c r="K209" s="20">
        <f t="shared" si="47"/>
        <v>303.4875454545454</v>
      </c>
      <c r="L209" s="30">
        <f t="shared" si="43"/>
        <v>22383.629999999997</v>
      </c>
      <c r="M209" s="20">
        <f t="shared" si="44"/>
        <v>303.4875454545454</v>
      </c>
      <c r="N209" s="30">
        <f t="shared" si="45"/>
        <v>22383.629999999997</v>
      </c>
    </row>
    <row r="210" spans="1:14" ht="120" hidden="1" outlineLevel="5">
      <c r="A210" s="9" t="s">
        <v>273</v>
      </c>
      <c r="B210" s="17" t="s">
        <v>274</v>
      </c>
      <c r="C210" s="16"/>
      <c r="D210" s="16">
        <v>6200</v>
      </c>
      <c r="E210" s="16">
        <v>6200</v>
      </c>
      <c r="F210" s="16">
        <v>6054.34</v>
      </c>
      <c r="G210" s="20">
        <f t="shared" si="40"/>
        <v>1.1069722873570666E-3</v>
      </c>
      <c r="H210" s="19">
        <f t="shared" si="46"/>
        <v>5.485857845624764E-3</v>
      </c>
      <c r="I210" s="20" t="e">
        <f t="shared" si="41"/>
        <v>#DIV/0!</v>
      </c>
      <c r="J210" s="30">
        <f t="shared" si="42"/>
        <v>6054.34</v>
      </c>
      <c r="K210" s="20">
        <f t="shared" si="47"/>
        <v>97.650645161290328</v>
      </c>
      <c r="L210" s="30">
        <f t="shared" si="43"/>
        <v>-145.65999999999985</v>
      </c>
      <c r="M210" s="20">
        <f t="shared" si="44"/>
        <v>97.650645161290328</v>
      </c>
      <c r="N210" s="30">
        <f t="shared" si="45"/>
        <v>-145.65999999999985</v>
      </c>
    </row>
    <row r="211" spans="1:14" ht="120" hidden="1" outlineLevel="7">
      <c r="A211" s="9" t="s">
        <v>273</v>
      </c>
      <c r="B211" s="17" t="s">
        <v>274</v>
      </c>
      <c r="C211" s="16"/>
      <c r="D211" s="16">
        <v>6200</v>
      </c>
      <c r="E211" s="16">
        <v>6200</v>
      </c>
      <c r="F211" s="16">
        <v>6054.34</v>
      </c>
      <c r="G211" s="20">
        <f t="shared" si="40"/>
        <v>1.1069722873570666E-3</v>
      </c>
      <c r="H211" s="19">
        <f t="shared" si="46"/>
        <v>5.485857845624764E-3</v>
      </c>
      <c r="I211" s="20" t="e">
        <f t="shared" si="41"/>
        <v>#DIV/0!</v>
      </c>
      <c r="J211" s="30">
        <f t="shared" si="42"/>
        <v>6054.34</v>
      </c>
      <c r="K211" s="20">
        <f t="shared" si="47"/>
        <v>97.650645161290328</v>
      </c>
      <c r="L211" s="30">
        <f t="shared" si="43"/>
        <v>-145.65999999999985</v>
      </c>
      <c r="M211" s="20">
        <f t="shared" si="44"/>
        <v>97.650645161290328</v>
      </c>
      <c r="N211" s="30">
        <f t="shared" si="45"/>
        <v>-145.65999999999985</v>
      </c>
    </row>
    <row r="212" spans="1:14" ht="120" hidden="1" outlineLevel="5">
      <c r="A212" s="9" t="s">
        <v>275</v>
      </c>
      <c r="B212" s="17" t="s">
        <v>276</v>
      </c>
      <c r="C212" s="16"/>
      <c r="D212" s="16">
        <v>20600</v>
      </c>
      <c r="E212" s="16">
        <v>20600</v>
      </c>
      <c r="F212" s="16">
        <v>0</v>
      </c>
      <c r="G212" s="20">
        <f t="shared" si="40"/>
        <v>0</v>
      </c>
      <c r="H212" s="19">
        <f t="shared" si="46"/>
        <v>0</v>
      </c>
      <c r="I212" s="20" t="e">
        <f t="shared" si="41"/>
        <v>#DIV/0!</v>
      </c>
      <c r="J212" s="30">
        <f t="shared" si="42"/>
        <v>0</v>
      </c>
      <c r="K212" s="20">
        <f t="shared" si="47"/>
        <v>0</v>
      </c>
      <c r="L212" s="30">
        <f t="shared" si="43"/>
        <v>-20600</v>
      </c>
      <c r="M212" s="20">
        <f t="shared" si="44"/>
        <v>0</v>
      </c>
      <c r="N212" s="30">
        <f t="shared" si="45"/>
        <v>-20600</v>
      </c>
    </row>
    <row r="213" spans="1:14" ht="120" hidden="1" outlineLevel="7">
      <c r="A213" s="9" t="s">
        <v>275</v>
      </c>
      <c r="B213" s="17" t="s">
        <v>276</v>
      </c>
      <c r="C213" s="16"/>
      <c r="D213" s="16">
        <v>20600</v>
      </c>
      <c r="E213" s="16">
        <v>20600</v>
      </c>
      <c r="F213" s="16">
        <v>0</v>
      </c>
      <c r="G213" s="20">
        <f t="shared" si="40"/>
        <v>0</v>
      </c>
      <c r="H213" s="19">
        <f t="shared" si="46"/>
        <v>0</v>
      </c>
      <c r="I213" s="20" t="e">
        <f t="shared" si="41"/>
        <v>#DIV/0!</v>
      </c>
      <c r="J213" s="30">
        <f t="shared" si="42"/>
        <v>0</v>
      </c>
      <c r="K213" s="20">
        <f t="shared" si="47"/>
        <v>0</v>
      </c>
      <c r="L213" s="30">
        <f t="shared" si="43"/>
        <v>-20600</v>
      </c>
      <c r="M213" s="20">
        <f t="shared" si="44"/>
        <v>0</v>
      </c>
      <c r="N213" s="30">
        <f t="shared" si="45"/>
        <v>-20600</v>
      </c>
    </row>
    <row r="214" spans="1:14" ht="96" hidden="1" outlineLevel="4">
      <c r="A214" s="9" t="s">
        <v>277</v>
      </c>
      <c r="B214" s="15" t="s">
        <v>278</v>
      </c>
      <c r="C214" s="16"/>
      <c r="D214" s="16">
        <v>0</v>
      </c>
      <c r="E214" s="16">
        <v>29347</v>
      </c>
      <c r="F214" s="16">
        <v>29348.1</v>
      </c>
      <c r="G214" s="20">
        <f t="shared" si="40"/>
        <v>5.3659909067848722E-3</v>
      </c>
      <c r="H214" s="19">
        <f t="shared" si="46"/>
        <v>2.6592412160397354E-2</v>
      </c>
      <c r="I214" s="20" t="e">
        <f t="shared" si="41"/>
        <v>#DIV/0!</v>
      </c>
      <c r="J214" s="30">
        <f t="shared" si="42"/>
        <v>29348.1</v>
      </c>
      <c r="K214" s="20" t="e">
        <f t="shared" si="47"/>
        <v>#DIV/0!</v>
      </c>
      <c r="L214" s="30">
        <f t="shared" si="43"/>
        <v>29348.1</v>
      </c>
      <c r="M214" s="20">
        <f t="shared" si="44"/>
        <v>100.00374825365455</v>
      </c>
      <c r="N214" s="30">
        <f t="shared" si="45"/>
        <v>1.0999999999985448</v>
      </c>
    </row>
    <row r="215" spans="1:14" ht="96" hidden="1" outlineLevel="7">
      <c r="A215" s="9" t="s">
        <v>277</v>
      </c>
      <c r="B215" s="15" t="s">
        <v>278</v>
      </c>
      <c r="C215" s="16"/>
      <c r="D215" s="16">
        <v>0</v>
      </c>
      <c r="E215" s="16">
        <v>29347</v>
      </c>
      <c r="F215" s="16">
        <v>29348.1</v>
      </c>
      <c r="G215" s="20">
        <f t="shared" si="40"/>
        <v>5.3659909067848722E-3</v>
      </c>
      <c r="H215" s="19">
        <f t="shared" si="46"/>
        <v>2.6592412160397354E-2</v>
      </c>
      <c r="I215" s="20" t="e">
        <f t="shared" si="41"/>
        <v>#DIV/0!</v>
      </c>
      <c r="J215" s="30">
        <f t="shared" si="42"/>
        <v>29348.1</v>
      </c>
      <c r="K215" s="20" t="e">
        <f t="shared" si="47"/>
        <v>#DIV/0!</v>
      </c>
      <c r="L215" s="30">
        <f t="shared" si="43"/>
        <v>29348.1</v>
      </c>
      <c r="M215" s="20">
        <f t="shared" si="44"/>
        <v>100.00374825365455</v>
      </c>
      <c r="N215" s="30">
        <f t="shared" si="45"/>
        <v>1.0999999999985448</v>
      </c>
    </row>
    <row r="216" spans="1:14" ht="84" hidden="1" outlineLevel="3">
      <c r="A216" s="9" t="s">
        <v>279</v>
      </c>
      <c r="B216" s="15" t="s">
        <v>280</v>
      </c>
      <c r="C216" s="16"/>
      <c r="D216" s="16">
        <v>0</v>
      </c>
      <c r="E216" s="16">
        <v>34736</v>
      </c>
      <c r="F216" s="16">
        <v>34736.11</v>
      </c>
      <c r="G216" s="20">
        <f t="shared" si="40"/>
        <v>6.3511317733372557E-3</v>
      </c>
      <c r="H216" s="19">
        <f t="shared" si="46"/>
        <v>3.1474506150956968E-2</v>
      </c>
      <c r="I216" s="20" t="e">
        <f t="shared" si="41"/>
        <v>#DIV/0!</v>
      </c>
      <c r="J216" s="30">
        <f t="shared" si="42"/>
        <v>34736.11</v>
      </c>
      <c r="K216" s="20" t="e">
        <f t="shared" si="47"/>
        <v>#DIV/0!</v>
      </c>
      <c r="L216" s="30">
        <f t="shared" si="43"/>
        <v>34736.11</v>
      </c>
      <c r="M216" s="20">
        <f t="shared" si="44"/>
        <v>100.00031667434361</v>
      </c>
      <c r="N216" s="30">
        <f t="shared" si="45"/>
        <v>0.11000000000058208</v>
      </c>
    </row>
    <row r="217" spans="1:14" ht="120" hidden="1" outlineLevel="4">
      <c r="A217" s="9" t="s">
        <v>281</v>
      </c>
      <c r="B217" s="17" t="s">
        <v>282</v>
      </c>
      <c r="C217" s="16"/>
      <c r="D217" s="16">
        <v>0</v>
      </c>
      <c r="E217" s="16">
        <v>34736</v>
      </c>
      <c r="F217" s="16">
        <v>34736.11</v>
      </c>
      <c r="G217" s="20">
        <f t="shared" si="40"/>
        <v>6.3511317733372557E-3</v>
      </c>
      <c r="H217" s="19">
        <f t="shared" si="46"/>
        <v>3.1474506150956968E-2</v>
      </c>
      <c r="I217" s="20" t="e">
        <f t="shared" si="41"/>
        <v>#DIV/0!</v>
      </c>
      <c r="J217" s="30">
        <f t="shared" si="42"/>
        <v>34736.11</v>
      </c>
      <c r="K217" s="20" t="e">
        <f t="shared" si="47"/>
        <v>#DIV/0!</v>
      </c>
      <c r="L217" s="30">
        <f t="shared" si="43"/>
        <v>34736.11</v>
      </c>
      <c r="M217" s="20">
        <f t="shared" si="44"/>
        <v>100.00031667434361</v>
      </c>
      <c r="N217" s="30">
        <f t="shared" si="45"/>
        <v>0.11000000000058208</v>
      </c>
    </row>
    <row r="218" spans="1:14" ht="144" hidden="1" outlineLevel="5">
      <c r="A218" s="9" t="s">
        <v>283</v>
      </c>
      <c r="B218" s="17" t="s">
        <v>284</v>
      </c>
      <c r="C218" s="16"/>
      <c r="D218" s="16">
        <v>0</v>
      </c>
      <c r="E218" s="16">
        <v>34736</v>
      </c>
      <c r="F218" s="16">
        <v>34736.11</v>
      </c>
      <c r="G218" s="20">
        <f t="shared" si="40"/>
        <v>6.3511317733372557E-3</v>
      </c>
      <c r="H218" s="19">
        <f t="shared" si="46"/>
        <v>3.1474506150956968E-2</v>
      </c>
      <c r="I218" s="20" t="e">
        <f t="shared" si="41"/>
        <v>#DIV/0!</v>
      </c>
      <c r="J218" s="30">
        <f t="shared" si="42"/>
        <v>34736.11</v>
      </c>
      <c r="K218" s="20" t="e">
        <f t="shared" si="47"/>
        <v>#DIV/0!</v>
      </c>
      <c r="L218" s="30">
        <f t="shared" si="43"/>
        <v>34736.11</v>
      </c>
      <c r="M218" s="20">
        <f t="shared" si="44"/>
        <v>100.00031667434361</v>
      </c>
      <c r="N218" s="30">
        <f t="shared" si="45"/>
        <v>0.11000000000058208</v>
      </c>
    </row>
    <row r="219" spans="1:14" ht="144" hidden="1" outlineLevel="7">
      <c r="A219" s="9" t="s">
        <v>283</v>
      </c>
      <c r="B219" s="17" t="s">
        <v>284</v>
      </c>
      <c r="C219" s="16"/>
      <c r="D219" s="16">
        <v>0</v>
      </c>
      <c r="E219" s="16">
        <v>34736</v>
      </c>
      <c r="F219" s="16">
        <v>34736.11</v>
      </c>
      <c r="G219" s="20">
        <f t="shared" si="40"/>
        <v>6.3511317733372557E-3</v>
      </c>
      <c r="H219" s="19">
        <f t="shared" si="46"/>
        <v>3.1474506150956968E-2</v>
      </c>
      <c r="I219" s="20" t="e">
        <f t="shared" si="41"/>
        <v>#DIV/0!</v>
      </c>
      <c r="J219" s="30">
        <f t="shared" si="42"/>
        <v>34736.11</v>
      </c>
      <c r="K219" s="20" t="e">
        <f t="shared" si="47"/>
        <v>#DIV/0!</v>
      </c>
      <c r="L219" s="30">
        <f t="shared" si="43"/>
        <v>34736.11</v>
      </c>
      <c r="M219" s="20">
        <f t="shared" si="44"/>
        <v>100.00031667434361</v>
      </c>
      <c r="N219" s="30">
        <f t="shared" si="45"/>
        <v>0.11000000000058208</v>
      </c>
    </row>
    <row r="220" spans="1:14" ht="96" hidden="1" outlineLevel="3">
      <c r="A220" s="9" t="s">
        <v>285</v>
      </c>
      <c r="B220" s="15" t="s">
        <v>286</v>
      </c>
      <c r="C220" s="16"/>
      <c r="D220" s="16">
        <v>11700</v>
      </c>
      <c r="E220" s="16">
        <v>11700</v>
      </c>
      <c r="F220" s="16">
        <v>5500</v>
      </c>
      <c r="G220" s="20">
        <f t="shared" si="40"/>
        <v>1.0056170582530659E-3</v>
      </c>
      <c r="H220" s="19">
        <f t="shared" si="46"/>
        <v>4.9835685063832225E-3</v>
      </c>
      <c r="I220" s="20" t="e">
        <f t="shared" si="41"/>
        <v>#DIV/0!</v>
      </c>
      <c r="J220" s="30">
        <f t="shared" si="42"/>
        <v>5500</v>
      </c>
      <c r="K220" s="20">
        <f t="shared" si="47"/>
        <v>47.008547008547005</v>
      </c>
      <c r="L220" s="30">
        <f t="shared" si="43"/>
        <v>-6200</v>
      </c>
      <c r="M220" s="20">
        <f t="shared" si="44"/>
        <v>47.008547008547005</v>
      </c>
      <c r="N220" s="30">
        <f t="shared" si="45"/>
        <v>-6200</v>
      </c>
    </row>
    <row r="221" spans="1:14" ht="132" hidden="1" outlineLevel="4">
      <c r="A221" s="9" t="s">
        <v>287</v>
      </c>
      <c r="B221" s="17" t="s">
        <v>288</v>
      </c>
      <c r="C221" s="16"/>
      <c r="D221" s="16">
        <v>11700</v>
      </c>
      <c r="E221" s="16">
        <v>11700</v>
      </c>
      <c r="F221" s="16">
        <v>5500</v>
      </c>
      <c r="G221" s="20">
        <f t="shared" si="40"/>
        <v>1.0056170582530659E-3</v>
      </c>
      <c r="H221" s="19">
        <f t="shared" si="46"/>
        <v>4.9835685063832225E-3</v>
      </c>
      <c r="I221" s="20" t="e">
        <f t="shared" si="41"/>
        <v>#DIV/0!</v>
      </c>
      <c r="J221" s="30">
        <f t="shared" si="42"/>
        <v>5500</v>
      </c>
      <c r="K221" s="20">
        <f t="shared" si="47"/>
        <v>47.008547008547005</v>
      </c>
      <c r="L221" s="30">
        <f t="shared" si="43"/>
        <v>-6200</v>
      </c>
      <c r="M221" s="20">
        <f t="shared" si="44"/>
        <v>47.008547008547005</v>
      </c>
      <c r="N221" s="30">
        <f t="shared" si="45"/>
        <v>-6200</v>
      </c>
    </row>
    <row r="222" spans="1:14" ht="180" hidden="1" outlineLevel="5">
      <c r="A222" s="9" t="s">
        <v>289</v>
      </c>
      <c r="B222" s="17" t="s">
        <v>290</v>
      </c>
      <c r="C222" s="16"/>
      <c r="D222" s="16">
        <v>8300</v>
      </c>
      <c r="E222" s="16">
        <v>8300</v>
      </c>
      <c r="F222" s="16">
        <v>5250</v>
      </c>
      <c r="G222" s="20">
        <f t="shared" si="40"/>
        <v>9.5990719196883555E-4</v>
      </c>
      <c r="H222" s="19">
        <f t="shared" si="46"/>
        <v>4.7570426651839855E-3</v>
      </c>
      <c r="I222" s="20" t="e">
        <f t="shared" si="41"/>
        <v>#DIV/0!</v>
      </c>
      <c r="J222" s="30">
        <f t="shared" si="42"/>
        <v>5250</v>
      </c>
      <c r="K222" s="20">
        <f t="shared" si="47"/>
        <v>63.253012048192772</v>
      </c>
      <c r="L222" s="30">
        <f t="shared" si="43"/>
        <v>-3050</v>
      </c>
      <c r="M222" s="20">
        <f t="shared" si="44"/>
        <v>63.253012048192772</v>
      </c>
      <c r="N222" s="30">
        <f t="shared" si="45"/>
        <v>-3050</v>
      </c>
    </row>
    <row r="223" spans="1:14" ht="180" hidden="1" outlineLevel="7">
      <c r="A223" s="9" t="s">
        <v>289</v>
      </c>
      <c r="B223" s="17" t="s">
        <v>290</v>
      </c>
      <c r="C223" s="16"/>
      <c r="D223" s="16">
        <v>8300</v>
      </c>
      <c r="E223" s="16">
        <v>8300</v>
      </c>
      <c r="F223" s="16">
        <v>5250</v>
      </c>
      <c r="G223" s="20">
        <f t="shared" si="40"/>
        <v>9.5990719196883555E-4</v>
      </c>
      <c r="H223" s="19">
        <f t="shared" si="46"/>
        <v>4.7570426651839855E-3</v>
      </c>
      <c r="I223" s="20" t="e">
        <f t="shared" si="41"/>
        <v>#DIV/0!</v>
      </c>
      <c r="J223" s="30">
        <f t="shared" si="42"/>
        <v>5250</v>
      </c>
      <c r="K223" s="20">
        <f t="shared" si="47"/>
        <v>63.253012048192772</v>
      </c>
      <c r="L223" s="30">
        <f t="shared" si="43"/>
        <v>-3050</v>
      </c>
      <c r="M223" s="20">
        <f t="shared" si="44"/>
        <v>63.253012048192772</v>
      </c>
      <c r="N223" s="30">
        <f t="shared" si="45"/>
        <v>-3050</v>
      </c>
    </row>
    <row r="224" spans="1:14" ht="96" hidden="1" outlineLevel="5">
      <c r="A224" s="9" t="s">
        <v>291</v>
      </c>
      <c r="B224" s="15" t="s">
        <v>292</v>
      </c>
      <c r="C224" s="16"/>
      <c r="D224" s="16">
        <v>3400</v>
      </c>
      <c r="E224" s="16">
        <v>3400</v>
      </c>
      <c r="F224" s="16">
        <v>250</v>
      </c>
      <c r="G224" s="20">
        <f t="shared" si="40"/>
        <v>4.5709866284230262E-5</v>
      </c>
      <c r="H224" s="19">
        <f t="shared" si="46"/>
        <v>2.2652584119923743E-4</v>
      </c>
      <c r="I224" s="20" t="e">
        <f t="shared" si="41"/>
        <v>#DIV/0!</v>
      </c>
      <c r="J224" s="30">
        <f t="shared" si="42"/>
        <v>250</v>
      </c>
      <c r="K224" s="20">
        <f t="shared" si="47"/>
        <v>7.3529411764705888</v>
      </c>
      <c r="L224" s="30">
        <f t="shared" si="43"/>
        <v>-3150</v>
      </c>
      <c r="M224" s="20">
        <f t="shared" si="44"/>
        <v>7.3529411764705888</v>
      </c>
      <c r="N224" s="30">
        <f t="shared" si="45"/>
        <v>-3150</v>
      </c>
    </row>
    <row r="225" spans="1:14" ht="96" hidden="1" outlineLevel="7">
      <c r="A225" s="9" t="s">
        <v>291</v>
      </c>
      <c r="B225" s="15" t="s">
        <v>292</v>
      </c>
      <c r="C225" s="16"/>
      <c r="D225" s="16">
        <v>3400</v>
      </c>
      <c r="E225" s="16">
        <v>3400</v>
      </c>
      <c r="F225" s="16">
        <v>250</v>
      </c>
      <c r="G225" s="20">
        <f t="shared" si="40"/>
        <v>4.5709866284230262E-5</v>
      </c>
      <c r="H225" s="19">
        <f t="shared" si="46"/>
        <v>2.2652584119923743E-4</v>
      </c>
      <c r="I225" s="20" t="e">
        <f t="shared" si="41"/>
        <v>#DIV/0!</v>
      </c>
      <c r="J225" s="30">
        <f t="shared" si="42"/>
        <v>250</v>
      </c>
      <c r="K225" s="20">
        <f t="shared" si="47"/>
        <v>7.3529411764705888</v>
      </c>
      <c r="L225" s="30">
        <f t="shared" si="43"/>
        <v>-3150</v>
      </c>
      <c r="M225" s="20">
        <f t="shared" si="44"/>
        <v>7.3529411764705888</v>
      </c>
      <c r="N225" s="30">
        <f t="shared" si="45"/>
        <v>-3150</v>
      </c>
    </row>
    <row r="226" spans="1:14" ht="84" hidden="1" outlineLevel="3">
      <c r="A226" s="9" t="s">
        <v>293</v>
      </c>
      <c r="B226" s="15" t="s">
        <v>294</v>
      </c>
      <c r="C226" s="16"/>
      <c r="D226" s="16">
        <v>400</v>
      </c>
      <c r="E226" s="16">
        <v>400</v>
      </c>
      <c r="F226" s="16">
        <v>450</v>
      </c>
      <c r="G226" s="20">
        <f t="shared" si="40"/>
        <v>8.2277759311614478E-5</v>
      </c>
      <c r="H226" s="19">
        <f t="shared" si="46"/>
        <v>4.077465141586273E-4</v>
      </c>
      <c r="I226" s="20" t="e">
        <f t="shared" si="41"/>
        <v>#DIV/0!</v>
      </c>
      <c r="J226" s="30">
        <f t="shared" si="42"/>
        <v>450</v>
      </c>
      <c r="K226" s="20">
        <f t="shared" si="47"/>
        <v>112.5</v>
      </c>
      <c r="L226" s="30">
        <f t="shared" si="43"/>
        <v>50</v>
      </c>
      <c r="M226" s="20">
        <f t="shared" si="44"/>
        <v>112.5</v>
      </c>
      <c r="N226" s="30">
        <f t="shared" si="45"/>
        <v>50</v>
      </c>
    </row>
    <row r="227" spans="1:14" ht="156" hidden="1" outlineLevel="4">
      <c r="A227" s="9" t="s">
        <v>295</v>
      </c>
      <c r="B227" s="17" t="s">
        <v>296</v>
      </c>
      <c r="C227" s="16"/>
      <c r="D227" s="16">
        <v>400</v>
      </c>
      <c r="E227" s="16">
        <v>400</v>
      </c>
      <c r="F227" s="16">
        <v>450</v>
      </c>
      <c r="G227" s="20">
        <f t="shared" si="40"/>
        <v>8.2277759311614478E-5</v>
      </c>
      <c r="H227" s="19">
        <f t="shared" si="46"/>
        <v>4.077465141586273E-4</v>
      </c>
      <c r="I227" s="20" t="e">
        <f t="shared" si="41"/>
        <v>#DIV/0!</v>
      </c>
      <c r="J227" s="30">
        <f t="shared" si="42"/>
        <v>450</v>
      </c>
      <c r="K227" s="20">
        <f t="shared" si="47"/>
        <v>112.5</v>
      </c>
      <c r="L227" s="30">
        <f t="shared" si="43"/>
        <v>50</v>
      </c>
      <c r="M227" s="20">
        <f t="shared" si="44"/>
        <v>112.5</v>
      </c>
      <c r="N227" s="30">
        <f t="shared" si="45"/>
        <v>50</v>
      </c>
    </row>
    <row r="228" spans="1:14" ht="180" hidden="1" outlineLevel="5">
      <c r="A228" s="9" t="s">
        <v>297</v>
      </c>
      <c r="B228" s="17" t="s">
        <v>298</v>
      </c>
      <c r="C228" s="16"/>
      <c r="D228" s="16">
        <v>200</v>
      </c>
      <c r="E228" s="16">
        <v>200</v>
      </c>
      <c r="F228" s="16">
        <v>300</v>
      </c>
      <c r="G228" s="20">
        <f t="shared" si="40"/>
        <v>5.4851839541076314E-5</v>
      </c>
      <c r="H228" s="19">
        <f t="shared" si="46"/>
        <v>2.7183100943908487E-4</v>
      </c>
      <c r="I228" s="20" t="e">
        <f t="shared" si="41"/>
        <v>#DIV/0!</v>
      </c>
      <c r="J228" s="30">
        <f t="shared" si="42"/>
        <v>300</v>
      </c>
      <c r="K228" s="20">
        <f t="shared" si="47"/>
        <v>150</v>
      </c>
      <c r="L228" s="30">
        <f t="shared" si="43"/>
        <v>100</v>
      </c>
      <c r="M228" s="20">
        <f t="shared" si="44"/>
        <v>150</v>
      </c>
      <c r="N228" s="30">
        <f t="shared" si="45"/>
        <v>100</v>
      </c>
    </row>
    <row r="229" spans="1:14" ht="180" hidden="1" outlineLevel="7">
      <c r="A229" s="9" t="s">
        <v>297</v>
      </c>
      <c r="B229" s="17" t="s">
        <v>298</v>
      </c>
      <c r="C229" s="16"/>
      <c r="D229" s="16">
        <v>200</v>
      </c>
      <c r="E229" s="16">
        <v>200</v>
      </c>
      <c r="F229" s="16">
        <v>300</v>
      </c>
      <c r="G229" s="20">
        <f t="shared" si="40"/>
        <v>5.4851839541076314E-5</v>
      </c>
      <c r="H229" s="19">
        <f t="shared" si="46"/>
        <v>2.7183100943908487E-4</v>
      </c>
      <c r="I229" s="20" t="e">
        <f t="shared" si="41"/>
        <v>#DIV/0!</v>
      </c>
      <c r="J229" s="30">
        <f t="shared" si="42"/>
        <v>300</v>
      </c>
      <c r="K229" s="20">
        <f t="shared" si="47"/>
        <v>150</v>
      </c>
      <c r="L229" s="30">
        <f t="shared" si="43"/>
        <v>100</v>
      </c>
      <c r="M229" s="20">
        <f t="shared" si="44"/>
        <v>150</v>
      </c>
      <c r="N229" s="30">
        <f t="shared" si="45"/>
        <v>100</v>
      </c>
    </row>
    <row r="230" spans="1:14" ht="192" hidden="1" outlineLevel="5">
      <c r="A230" s="9" t="s">
        <v>299</v>
      </c>
      <c r="B230" s="17" t="s">
        <v>300</v>
      </c>
      <c r="C230" s="16"/>
      <c r="D230" s="16">
        <v>200</v>
      </c>
      <c r="E230" s="16">
        <v>200</v>
      </c>
      <c r="F230" s="16">
        <v>150</v>
      </c>
      <c r="G230" s="20">
        <f t="shared" si="40"/>
        <v>2.7425919770538157E-5</v>
      </c>
      <c r="H230" s="19">
        <f t="shared" si="46"/>
        <v>1.3591550471954243E-4</v>
      </c>
      <c r="I230" s="20" t="e">
        <f t="shared" si="41"/>
        <v>#DIV/0!</v>
      </c>
      <c r="J230" s="30">
        <f t="shared" si="42"/>
        <v>150</v>
      </c>
      <c r="K230" s="20">
        <f t="shared" si="47"/>
        <v>75</v>
      </c>
      <c r="L230" s="30">
        <f t="shared" si="43"/>
        <v>-50</v>
      </c>
      <c r="M230" s="20">
        <f t="shared" si="44"/>
        <v>75</v>
      </c>
      <c r="N230" s="30">
        <f t="shared" si="45"/>
        <v>-50</v>
      </c>
    </row>
    <row r="231" spans="1:14" ht="192" hidden="1" outlineLevel="7">
      <c r="A231" s="9" t="s">
        <v>299</v>
      </c>
      <c r="B231" s="17" t="s">
        <v>300</v>
      </c>
      <c r="C231" s="16"/>
      <c r="D231" s="16">
        <v>200</v>
      </c>
      <c r="E231" s="16">
        <v>200</v>
      </c>
      <c r="F231" s="16">
        <v>150</v>
      </c>
      <c r="G231" s="20">
        <f t="shared" si="40"/>
        <v>2.7425919770538157E-5</v>
      </c>
      <c r="H231" s="19">
        <f t="shared" si="46"/>
        <v>1.3591550471954243E-4</v>
      </c>
      <c r="I231" s="20" t="e">
        <f t="shared" si="41"/>
        <v>#DIV/0!</v>
      </c>
      <c r="J231" s="30">
        <f t="shared" si="42"/>
        <v>150</v>
      </c>
      <c r="K231" s="20">
        <f t="shared" si="47"/>
        <v>75</v>
      </c>
      <c r="L231" s="30">
        <f t="shared" si="43"/>
        <v>-50</v>
      </c>
      <c r="M231" s="20">
        <f t="shared" si="44"/>
        <v>75</v>
      </c>
      <c r="N231" s="30">
        <f t="shared" si="45"/>
        <v>-50</v>
      </c>
    </row>
    <row r="232" spans="1:14" ht="84" hidden="1" outlineLevel="3">
      <c r="A232" s="9" t="s">
        <v>301</v>
      </c>
      <c r="B232" s="15" t="s">
        <v>302</v>
      </c>
      <c r="C232" s="16"/>
      <c r="D232" s="16">
        <v>4600</v>
      </c>
      <c r="E232" s="16">
        <v>4858</v>
      </c>
      <c r="F232" s="16">
        <v>6418.74</v>
      </c>
      <c r="G232" s="20">
        <f t="shared" si="40"/>
        <v>1.1735989884529606E-3</v>
      </c>
      <c r="H232" s="19">
        <f t="shared" si="46"/>
        <v>5.8160419117567726E-3</v>
      </c>
      <c r="I232" s="20" t="e">
        <f t="shared" si="41"/>
        <v>#DIV/0!</v>
      </c>
      <c r="J232" s="30">
        <f t="shared" si="42"/>
        <v>6418.74</v>
      </c>
      <c r="K232" s="20">
        <f t="shared" si="47"/>
        <v>139.5378260869565</v>
      </c>
      <c r="L232" s="30">
        <f t="shared" si="43"/>
        <v>1818.7399999999998</v>
      </c>
      <c r="M232" s="20">
        <f t="shared" si="44"/>
        <v>132.1272128447921</v>
      </c>
      <c r="N232" s="30">
        <f t="shared" si="45"/>
        <v>1560.7399999999998</v>
      </c>
    </row>
    <row r="233" spans="1:14" ht="120" hidden="1" outlineLevel="4">
      <c r="A233" s="9" t="s">
        <v>303</v>
      </c>
      <c r="B233" s="17" t="s">
        <v>304</v>
      </c>
      <c r="C233" s="16"/>
      <c r="D233" s="16">
        <v>4600</v>
      </c>
      <c r="E233" s="16">
        <v>4858</v>
      </c>
      <c r="F233" s="16">
        <v>6418.74</v>
      </c>
      <c r="G233" s="20">
        <f t="shared" si="40"/>
        <v>1.1735989884529606E-3</v>
      </c>
      <c r="H233" s="19">
        <f t="shared" si="46"/>
        <v>5.8160419117567726E-3</v>
      </c>
      <c r="I233" s="20" t="e">
        <f t="shared" si="41"/>
        <v>#DIV/0!</v>
      </c>
      <c r="J233" s="30">
        <f t="shared" si="42"/>
        <v>6418.74</v>
      </c>
      <c r="K233" s="20">
        <f t="shared" si="47"/>
        <v>139.5378260869565</v>
      </c>
      <c r="L233" s="30">
        <f t="shared" si="43"/>
        <v>1818.7399999999998</v>
      </c>
      <c r="M233" s="20">
        <f t="shared" si="44"/>
        <v>132.1272128447921</v>
      </c>
      <c r="N233" s="30">
        <f t="shared" si="45"/>
        <v>1560.7399999999998</v>
      </c>
    </row>
    <row r="234" spans="1:14" ht="180" hidden="1" outlineLevel="5">
      <c r="A234" s="9" t="s">
        <v>305</v>
      </c>
      <c r="B234" s="17" t="s">
        <v>306</v>
      </c>
      <c r="C234" s="16"/>
      <c r="D234" s="16">
        <v>2800</v>
      </c>
      <c r="E234" s="16">
        <v>2800</v>
      </c>
      <c r="F234" s="16">
        <v>2949.93</v>
      </c>
      <c r="G234" s="20">
        <f t="shared" si="40"/>
        <v>5.3936362339135748E-4</v>
      </c>
      <c r="H234" s="19">
        <f t="shared" si="46"/>
        <v>2.6729414989154652E-3</v>
      </c>
      <c r="I234" s="20" t="e">
        <f t="shared" si="41"/>
        <v>#DIV/0!</v>
      </c>
      <c r="J234" s="30">
        <f t="shared" si="42"/>
        <v>2949.93</v>
      </c>
      <c r="K234" s="20">
        <f t="shared" si="47"/>
        <v>105.35464285714285</v>
      </c>
      <c r="L234" s="30">
        <f t="shared" si="43"/>
        <v>149.92999999999984</v>
      </c>
      <c r="M234" s="20">
        <f t="shared" si="44"/>
        <v>105.35464285714285</v>
      </c>
      <c r="N234" s="30">
        <f t="shared" si="45"/>
        <v>149.92999999999984</v>
      </c>
    </row>
    <row r="235" spans="1:14" ht="180" hidden="1" outlineLevel="7">
      <c r="A235" s="9" t="s">
        <v>305</v>
      </c>
      <c r="B235" s="17" t="s">
        <v>306</v>
      </c>
      <c r="C235" s="16"/>
      <c r="D235" s="16">
        <v>2800</v>
      </c>
      <c r="E235" s="16">
        <v>2800</v>
      </c>
      <c r="F235" s="16">
        <v>2949.93</v>
      </c>
      <c r="G235" s="20">
        <f t="shared" si="40"/>
        <v>5.3936362339135748E-4</v>
      </c>
      <c r="H235" s="19">
        <f t="shared" si="46"/>
        <v>2.6729414989154652E-3</v>
      </c>
      <c r="I235" s="20" t="e">
        <f t="shared" si="41"/>
        <v>#DIV/0!</v>
      </c>
      <c r="J235" s="30">
        <f t="shared" si="42"/>
        <v>2949.93</v>
      </c>
      <c r="K235" s="20">
        <f t="shared" si="47"/>
        <v>105.35464285714285</v>
      </c>
      <c r="L235" s="30">
        <f t="shared" si="43"/>
        <v>149.92999999999984</v>
      </c>
      <c r="M235" s="20">
        <f t="shared" si="44"/>
        <v>105.35464285714285</v>
      </c>
      <c r="N235" s="30">
        <f t="shared" si="45"/>
        <v>149.92999999999984</v>
      </c>
    </row>
    <row r="236" spans="1:14" ht="204" hidden="1" outlineLevel="5">
      <c r="A236" s="9" t="s">
        <v>307</v>
      </c>
      <c r="B236" s="17" t="s">
        <v>308</v>
      </c>
      <c r="C236" s="16"/>
      <c r="D236" s="16">
        <v>1100</v>
      </c>
      <c r="E236" s="16">
        <v>1358</v>
      </c>
      <c r="F236" s="16">
        <v>3218.81</v>
      </c>
      <c r="G236" s="20">
        <f t="shared" si="40"/>
        <v>5.8852549877737282E-4</v>
      </c>
      <c r="H236" s="19">
        <f t="shared" si="46"/>
        <v>2.9165745716420695E-3</v>
      </c>
      <c r="I236" s="20" t="e">
        <f t="shared" si="41"/>
        <v>#DIV/0!</v>
      </c>
      <c r="J236" s="30">
        <f t="shared" si="42"/>
        <v>3218.81</v>
      </c>
      <c r="K236" s="20">
        <f t="shared" si="47"/>
        <v>292.61909090909086</v>
      </c>
      <c r="L236" s="30">
        <f t="shared" si="43"/>
        <v>2118.81</v>
      </c>
      <c r="M236" s="20">
        <f t="shared" si="44"/>
        <v>237.0257731958763</v>
      </c>
      <c r="N236" s="30">
        <f t="shared" si="45"/>
        <v>1860.81</v>
      </c>
    </row>
    <row r="237" spans="1:14" ht="204" hidden="1" outlineLevel="7">
      <c r="A237" s="9" t="s">
        <v>307</v>
      </c>
      <c r="B237" s="17" t="s">
        <v>308</v>
      </c>
      <c r="C237" s="16"/>
      <c r="D237" s="16">
        <v>1100</v>
      </c>
      <c r="E237" s="16">
        <v>1358</v>
      </c>
      <c r="F237" s="16">
        <v>3218.81</v>
      </c>
      <c r="G237" s="20">
        <f t="shared" si="40"/>
        <v>5.8852549877737282E-4</v>
      </c>
      <c r="H237" s="19">
        <f t="shared" si="46"/>
        <v>2.9165745716420695E-3</v>
      </c>
      <c r="I237" s="20" t="e">
        <f t="shared" si="41"/>
        <v>#DIV/0!</v>
      </c>
      <c r="J237" s="30">
        <f t="shared" si="42"/>
        <v>3218.81</v>
      </c>
      <c r="K237" s="20">
        <f t="shared" si="47"/>
        <v>292.61909090909086</v>
      </c>
      <c r="L237" s="30">
        <f t="shared" si="43"/>
        <v>2118.81</v>
      </c>
      <c r="M237" s="20">
        <f t="shared" si="44"/>
        <v>237.0257731958763</v>
      </c>
      <c r="N237" s="30">
        <f t="shared" si="45"/>
        <v>1860.81</v>
      </c>
    </row>
    <row r="238" spans="1:14" ht="72" hidden="1" outlineLevel="5">
      <c r="A238" s="9" t="s">
        <v>309</v>
      </c>
      <c r="B238" s="15" t="s">
        <v>310</v>
      </c>
      <c r="C238" s="16"/>
      <c r="D238" s="16">
        <v>700</v>
      </c>
      <c r="E238" s="16">
        <v>700</v>
      </c>
      <c r="F238" s="16">
        <v>250</v>
      </c>
      <c r="G238" s="20">
        <f t="shared" si="40"/>
        <v>4.5709866284230262E-5</v>
      </c>
      <c r="H238" s="19">
        <f t="shared" si="46"/>
        <v>2.2652584119923743E-4</v>
      </c>
      <c r="I238" s="20" t="e">
        <f t="shared" si="41"/>
        <v>#DIV/0!</v>
      </c>
      <c r="J238" s="30">
        <f t="shared" si="42"/>
        <v>250</v>
      </c>
      <c r="K238" s="20">
        <f t="shared" si="47"/>
        <v>35.714285714285715</v>
      </c>
      <c r="L238" s="30">
        <f t="shared" si="43"/>
        <v>-450</v>
      </c>
      <c r="M238" s="20">
        <f t="shared" si="44"/>
        <v>35.714285714285715</v>
      </c>
      <c r="N238" s="30">
        <f t="shared" si="45"/>
        <v>-450</v>
      </c>
    </row>
    <row r="239" spans="1:14" ht="72" hidden="1" outlineLevel="7">
      <c r="A239" s="9" t="s">
        <v>309</v>
      </c>
      <c r="B239" s="15" t="s">
        <v>310</v>
      </c>
      <c r="C239" s="16"/>
      <c r="D239" s="16">
        <v>700</v>
      </c>
      <c r="E239" s="16">
        <v>700</v>
      </c>
      <c r="F239" s="16">
        <v>250</v>
      </c>
      <c r="G239" s="20">
        <f t="shared" si="40"/>
        <v>4.5709866284230262E-5</v>
      </c>
      <c r="H239" s="19">
        <f t="shared" si="46"/>
        <v>2.2652584119923743E-4</v>
      </c>
      <c r="I239" s="20" t="e">
        <f t="shared" si="41"/>
        <v>#DIV/0!</v>
      </c>
      <c r="J239" s="30">
        <f t="shared" si="42"/>
        <v>250</v>
      </c>
      <c r="K239" s="20">
        <f t="shared" si="47"/>
        <v>35.714285714285715</v>
      </c>
      <c r="L239" s="30">
        <f t="shared" si="43"/>
        <v>-450</v>
      </c>
      <c r="M239" s="20">
        <f t="shared" si="44"/>
        <v>35.714285714285715</v>
      </c>
      <c r="N239" s="30">
        <f t="shared" si="45"/>
        <v>-450</v>
      </c>
    </row>
    <row r="240" spans="1:14" ht="72" hidden="1" outlineLevel="3">
      <c r="A240" s="9" t="s">
        <v>311</v>
      </c>
      <c r="B240" s="15" t="s">
        <v>312</v>
      </c>
      <c r="C240" s="16"/>
      <c r="D240" s="16">
        <v>164900</v>
      </c>
      <c r="E240" s="16">
        <v>94900</v>
      </c>
      <c r="F240" s="16">
        <v>86922.12</v>
      </c>
      <c r="G240" s="20">
        <f t="shared" si="40"/>
        <v>1.5892793929367266E-2</v>
      </c>
      <c r="H240" s="19">
        <f t="shared" si="46"/>
        <v>7.8760425407284229E-2</v>
      </c>
      <c r="I240" s="20" t="e">
        <f t="shared" si="41"/>
        <v>#DIV/0!</v>
      </c>
      <c r="J240" s="30">
        <f t="shared" si="42"/>
        <v>86922.12</v>
      </c>
      <c r="K240" s="20">
        <f t="shared" si="47"/>
        <v>52.712019405700417</v>
      </c>
      <c r="L240" s="30">
        <f t="shared" si="43"/>
        <v>-77977.88</v>
      </c>
      <c r="M240" s="20">
        <f t="shared" si="44"/>
        <v>91.593382507903058</v>
      </c>
      <c r="N240" s="30">
        <f t="shared" si="45"/>
        <v>-7977.8800000000047</v>
      </c>
    </row>
    <row r="241" spans="1:14" ht="108" hidden="1" outlineLevel="4">
      <c r="A241" s="9" t="s">
        <v>313</v>
      </c>
      <c r="B241" s="17" t="s">
        <v>314</v>
      </c>
      <c r="C241" s="16"/>
      <c r="D241" s="16">
        <v>164900</v>
      </c>
      <c r="E241" s="16">
        <v>94900</v>
      </c>
      <c r="F241" s="16">
        <v>86922.12</v>
      </c>
      <c r="G241" s="20">
        <f t="shared" si="40"/>
        <v>1.5892793929367266E-2</v>
      </c>
      <c r="H241" s="19">
        <f t="shared" si="46"/>
        <v>7.8760425407284229E-2</v>
      </c>
      <c r="I241" s="20" t="e">
        <f t="shared" si="41"/>
        <v>#DIV/0!</v>
      </c>
      <c r="J241" s="30">
        <f t="shared" si="42"/>
        <v>86922.12</v>
      </c>
      <c r="K241" s="20">
        <f t="shared" si="47"/>
        <v>52.712019405700417</v>
      </c>
      <c r="L241" s="30">
        <f t="shared" si="43"/>
        <v>-77977.88</v>
      </c>
      <c r="M241" s="20">
        <f t="shared" si="44"/>
        <v>91.593382507903058</v>
      </c>
      <c r="N241" s="30">
        <f t="shared" si="45"/>
        <v>-7977.8800000000047</v>
      </c>
    </row>
    <row r="242" spans="1:14" ht="264" hidden="1" outlineLevel="5">
      <c r="A242" s="9" t="s">
        <v>315</v>
      </c>
      <c r="B242" s="17" t="s">
        <v>316</v>
      </c>
      <c r="C242" s="16"/>
      <c r="D242" s="16">
        <v>154000</v>
      </c>
      <c r="E242" s="16">
        <v>84000</v>
      </c>
      <c r="F242" s="16">
        <v>72000</v>
      </c>
      <c r="G242" s="20">
        <f t="shared" si="40"/>
        <v>1.3164441489858314E-2</v>
      </c>
      <c r="H242" s="19">
        <f t="shared" si="46"/>
        <v>6.5239442265380365E-2</v>
      </c>
      <c r="I242" s="20" t="e">
        <f t="shared" si="41"/>
        <v>#DIV/0!</v>
      </c>
      <c r="J242" s="30">
        <f t="shared" si="42"/>
        <v>72000</v>
      </c>
      <c r="K242" s="20">
        <f t="shared" si="47"/>
        <v>46.753246753246749</v>
      </c>
      <c r="L242" s="30">
        <f t="shared" si="43"/>
        <v>-82000</v>
      </c>
      <c r="M242" s="20">
        <f t="shared" si="44"/>
        <v>85.714285714285708</v>
      </c>
      <c r="N242" s="30">
        <f t="shared" si="45"/>
        <v>-12000</v>
      </c>
    </row>
    <row r="243" spans="1:14" ht="264" hidden="1" outlineLevel="7">
      <c r="A243" s="9" t="s">
        <v>315</v>
      </c>
      <c r="B243" s="17" t="s">
        <v>316</v>
      </c>
      <c r="C243" s="16"/>
      <c r="D243" s="16">
        <v>154000</v>
      </c>
      <c r="E243" s="16">
        <v>84000</v>
      </c>
      <c r="F243" s="16">
        <v>72000</v>
      </c>
      <c r="G243" s="20">
        <f t="shared" si="40"/>
        <v>1.3164441489858314E-2</v>
      </c>
      <c r="H243" s="19">
        <f t="shared" si="46"/>
        <v>6.5239442265380365E-2</v>
      </c>
      <c r="I243" s="20" t="e">
        <f t="shared" si="41"/>
        <v>#DIV/0!</v>
      </c>
      <c r="J243" s="30">
        <f t="shared" si="42"/>
        <v>72000</v>
      </c>
      <c r="K243" s="20">
        <f t="shared" si="47"/>
        <v>46.753246753246749</v>
      </c>
      <c r="L243" s="30">
        <f t="shared" si="43"/>
        <v>-82000</v>
      </c>
      <c r="M243" s="20">
        <f t="shared" si="44"/>
        <v>85.714285714285708</v>
      </c>
      <c r="N243" s="30">
        <f t="shared" si="45"/>
        <v>-12000</v>
      </c>
    </row>
    <row r="244" spans="1:14" ht="132" hidden="1" outlineLevel="5">
      <c r="A244" s="9" t="s">
        <v>317</v>
      </c>
      <c r="B244" s="17" t="s">
        <v>318</v>
      </c>
      <c r="C244" s="16"/>
      <c r="D244" s="16">
        <v>10900</v>
      </c>
      <c r="E244" s="16">
        <v>10900</v>
      </c>
      <c r="F244" s="16">
        <v>14922.12</v>
      </c>
      <c r="G244" s="20">
        <f t="shared" si="40"/>
        <v>2.7283524395089525E-3</v>
      </c>
      <c r="H244" s="19">
        <f t="shared" si="46"/>
        <v>1.3520983141903859E-2</v>
      </c>
      <c r="I244" s="20" t="e">
        <f t="shared" si="41"/>
        <v>#DIV/0!</v>
      </c>
      <c r="J244" s="30">
        <f t="shared" si="42"/>
        <v>14922.12</v>
      </c>
      <c r="K244" s="20">
        <f t="shared" si="47"/>
        <v>136.90018348623855</v>
      </c>
      <c r="L244" s="30">
        <f t="shared" si="43"/>
        <v>4022.1200000000008</v>
      </c>
      <c r="M244" s="20">
        <f t="shared" si="44"/>
        <v>136.90018348623855</v>
      </c>
      <c r="N244" s="30">
        <f t="shared" si="45"/>
        <v>4022.1200000000008</v>
      </c>
    </row>
    <row r="245" spans="1:14" ht="132" hidden="1" outlineLevel="7">
      <c r="A245" s="9" t="s">
        <v>317</v>
      </c>
      <c r="B245" s="17" t="s">
        <v>318</v>
      </c>
      <c r="C245" s="16"/>
      <c r="D245" s="16">
        <v>10900</v>
      </c>
      <c r="E245" s="16">
        <v>10900</v>
      </c>
      <c r="F245" s="16">
        <v>14922.12</v>
      </c>
      <c r="G245" s="20">
        <f t="shared" si="40"/>
        <v>2.7283524395089525E-3</v>
      </c>
      <c r="H245" s="19">
        <f t="shared" si="46"/>
        <v>1.3520983141903859E-2</v>
      </c>
      <c r="I245" s="20" t="e">
        <f t="shared" si="41"/>
        <v>#DIV/0!</v>
      </c>
      <c r="J245" s="30">
        <f t="shared" si="42"/>
        <v>14922.12</v>
      </c>
      <c r="K245" s="20">
        <f t="shared" si="47"/>
        <v>136.90018348623855</v>
      </c>
      <c r="L245" s="30">
        <f t="shared" si="43"/>
        <v>4022.1200000000008</v>
      </c>
      <c r="M245" s="20">
        <f t="shared" si="44"/>
        <v>136.90018348623855</v>
      </c>
      <c r="N245" s="30">
        <f t="shared" si="45"/>
        <v>4022.1200000000008</v>
      </c>
    </row>
    <row r="246" spans="1:14" ht="84" hidden="1" outlineLevel="3">
      <c r="A246" s="9" t="s">
        <v>319</v>
      </c>
      <c r="B246" s="15" t="s">
        <v>320</v>
      </c>
      <c r="C246" s="16"/>
      <c r="D246" s="16">
        <v>109400</v>
      </c>
      <c r="E246" s="16">
        <v>144894</v>
      </c>
      <c r="F246" s="16">
        <v>148586.19</v>
      </c>
      <c r="G246" s="20">
        <f t="shared" si="40"/>
        <v>2.7167419506332929E-2</v>
      </c>
      <c r="H246" s="19">
        <f t="shared" si="46"/>
        <v>0.13463444672135888</v>
      </c>
      <c r="I246" s="20" t="e">
        <f t="shared" si="41"/>
        <v>#DIV/0!</v>
      </c>
      <c r="J246" s="30">
        <f t="shared" si="42"/>
        <v>148586.19</v>
      </c>
      <c r="K246" s="20">
        <f t="shared" si="47"/>
        <v>135.81918647166361</v>
      </c>
      <c r="L246" s="30">
        <f t="shared" si="43"/>
        <v>39186.19</v>
      </c>
      <c r="M246" s="20">
        <f t="shared" si="44"/>
        <v>102.54820075365441</v>
      </c>
      <c r="N246" s="30">
        <f t="shared" si="45"/>
        <v>3692.1900000000023</v>
      </c>
    </row>
    <row r="247" spans="1:14" ht="120" hidden="1" outlineLevel="4">
      <c r="A247" s="9" t="s">
        <v>321</v>
      </c>
      <c r="B247" s="17" t="s">
        <v>322</v>
      </c>
      <c r="C247" s="16"/>
      <c r="D247" s="16">
        <v>109400</v>
      </c>
      <c r="E247" s="16">
        <v>144894</v>
      </c>
      <c r="F247" s="16">
        <v>148586.19</v>
      </c>
      <c r="G247" s="20">
        <f t="shared" si="40"/>
        <v>2.7167419506332929E-2</v>
      </c>
      <c r="H247" s="19">
        <f t="shared" si="46"/>
        <v>0.13463444672135888</v>
      </c>
      <c r="I247" s="20" t="e">
        <f t="shared" si="41"/>
        <v>#DIV/0!</v>
      </c>
      <c r="J247" s="30">
        <f t="shared" si="42"/>
        <v>148586.19</v>
      </c>
      <c r="K247" s="20">
        <f t="shared" si="47"/>
        <v>135.81918647166361</v>
      </c>
      <c r="L247" s="30">
        <f t="shared" si="43"/>
        <v>39186.19</v>
      </c>
      <c r="M247" s="20">
        <f t="shared" si="44"/>
        <v>102.54820075365441</v>
      </c>
      <c r="N247" s="30">
        <f t="shared" si="45"/>
        <v>3692.1900000000023</v>
      </c>
    </row>
    <row r="248" spans="1:14" ht="336" hidden="1" outlineLevel="5">
      <c r="A248" s="9" t="s">
        <v>323</v>
      </c>
      <c r="B248" s="17" t="s">
        <v>324</v>
      </c>
      <c r="C248" s="16"/>
      <c r="D248" s="16">
        <v>700</v>
      </c>
      <c r="E248" s="16">
        <v>700</v>
      </c>
      <c r="F248" s="16">
        <v>750</v>
      </c>
      <c r="G248" s="20">
        <f t="shared" si="40"/>
        <v>1.3712959885269079E-4</v>
      </c>
      <c r="H248" s="19">
        <f t="shared" si="46"/>
        <v>6.7957752359771217E-4</v>
      </c>
      <c r="I248" s="20" t="e">
        <f t="shared" si="41"/>
        <v>#DIV/0!</v>
      </c>
      <c r="J248" s="30">
        <f t="shared" si="42"/>
        <v>750</v>
      </c>
      <c r="K248" s="20">
        <f t="shared" si="47"/>
        <v>107.14285714285714</v>
      </c>
      <c r="L248" s="30">
        <f t="shared" si="43"/>
        <v>50</v>
      </c>
      <c r="M248" s="20">
        <f t="shared" si="44"/>
        <v>107.14285714285714</v>
      </c>
      <c r="N248" s="30">
        <f t="shared" si="45"/>
        <v>50</v>
      </c>
    </row>
    <row r="249" spans="1:14" ht="336" hidden="1" outlineLevel="7">
      <c r="A249" s="9" t="s">
        <v>323</v>
      </c>
      <c r="B249" s="17" t="s">
        <v>324</v>
      </c>
      <c r="C249" s="16"/>
      <c r="D249" s="16">
        <v>700</v>
      </c>
      <c r="E249" s="16">
        <v>700</v>
      </c>
      <c r="F249" s="16">
        <v>750</v>
      </c>
      <c r="G249" s="20">
        <f t="shared" si="40"/>
        <v>1.3712959885269079E-4</v>
      </c>
      <c r="H249" s="19">
        <f t="shared" si="46"/>
        <v>6.7957752359771217E-4</v>
      </c>
      <c r="I249" s="20" t="e">
        <f t="shared" si="41"/>
        <v>#DIV/0!</v>
      </c>
      <c r="J249" s="30">
        <f t="shared" si="42"/>
        <v>750</v>
      </c>
      <c r="K249" s="20">
        <f t="shared" si="47"/>
        <v>107.14285714285714</v>
      </c>
      <c r="L249" s="30">
        <f t="shared" si="43"/>
        <v>50</v>
      </c>
      <c r="M249" s="20">
        <f t="shared" si="44"/>
        <v>107.14285714285714</v>
      </c>
      <c r="N249" s="30">
        <f t="shared" si="45"/>
        <v>50</v>
      </c>
    </row>
    <row r="250" spans="1:14" ht="156" hidden="1" outlineLevel="5">
      <c r="A250" s="9" t="s">
        <v>325</v>
      </c>
      <c r="B250" s="17" t="s">
        <v>326</v>
      </c>
      <c r="C250" s="16"/>
      <c r="D250" s="16">
        <v>0</v>
      </c>
      <c r="E250" s="16">
        <v>6950</v>
      </c>
      <c r="F250" s="16">
        <v>7500</v>
      </c>
      <c r="G250" s="20">
        <f t="shared" si="40"/>
        <v>1.3712959885269079E-3</v>
      </c>
      <c r="H250" s="19">
        <f t="shared" si="46"/>
        <v>6.795775235977122E-3</v>
      </c>
      <c r="I250" s="20" t="e">
        <f t="shared" si="41"/>
        <v>#DIV/0!</v>
      </c>
      <c r="J250" s="30">
        <f t="shared" si="42"/>
        <v>7500</v>
      </c>
      <c r="K250" s="20" t="e">
        <f t="shared" si="47"/>
        <v>#DIV/0!</v>
      </c>
      <c r="L250" s="30">
        <f t="shared" si="43"/>
        <v>7500</v>
      </c>
      <c r="M250" s="20">
        <f t="shared" si="44"/>
        <v>107.91366906474819</v>
      </c>
      <c r="N250" s="30">
        <f t="shared" si="45"/>
        <v>550</v>
      </c>
    </row>
    <row r="251" spans="1:14" ht="156" hidden="1" outlineLevel="7">
      <c r="A251" s="9" t="s">
        <v>325</v>
      </c>
      <c r="B251" s="17" t="s">
        <v>326</v>
      </c>
      <c r="C251" s="16"/>
      <c r="D251" s="16">
        <v>0</v>
      </c>
      <c r="E251" s="16">
        <v>6950</v>
      </c>
      <c r="F251" s="16">
        <v>7500</v>
      </c>
      <c r="G251" s="20">
        <f t="shared" si="40"/>
        <v>1.3712959885269079E-3</v>
      </c>
      <c r="H251" s="19">
        <f t="shared" si="46"/>
        <v>6.795775235977122E-3</v>
      </c>
      <c r="I251" s="20" t="e">
        <f t="shared" si="41"/>
        <v>#DIV/0!</v>
      </c>
      <c r="J251" s="30">
        <f t="shared" si="42"/>
        <v>7500</v>
      </c>
      <c r="K251" s="20" t="e">
        <f t="shared" si="47"/>
        <v>#DIV/0!</v>
      </c>
      <c r="L251" s="30">
        <f t="shared" si="43"/>
        <v>7500</v>
      </c>
      <c r="M251" s="20">
        <f t="shared" si="44"/>
        <v>107.91366906474819</v>
      </c>
      <c r="N251" s="30">
        <f t="shared" si="45"/>
        <v>550</v>
      </c>
    </row>
    <row r="252" spans="1:14" ht="144" hidden="1" outlineLevel="5">
      <c r="A252" s="9" t="s">
        <v>327</v>
      </c>
      <c r="B252" s="17" t="s">
        <v>328</v>
      </c>
      <c r="C252" s="16"/>
      <c r="D252" s="16">
        <v>700</v>
      </c>
      <c r="E252" s="16">
        <v>700</v>
      </c>
      <c r="F252" s="16">
        <v>0</v>
      </c>
      <c r="G252" s="20">
        <f t="shared" si="40"/>
        <v>0</v>
      </c>
      <c r="H252" s="19">
        <f t="shared" si="46"/>
        <v>0</v>
      </c>
      <c r="I252" s="20" t="e">
        <f t="shared" si="41"/>
        <v>#DIV/0!</v>
      </c>
      <c r="J252" s="30">
        <f t="shared" si="42"/>
        <v>0</v>
      </c>
      <c r="K252" s="20">
        <f t="shared" si="47"/>
        <v>0</v>
      </c>
      <c r="L252" s="30">
        <f t="shared" si="43"/>
        <v>-700</v>
      </c>
      <c r="M252" s="20">
        <f t="shared" si="44"/>
        <v>0</v>
      </c>
      <c r="N252" s="30">
        <f t="shared" si="45"/>
        <v>-700</v>
      </c>
    </row>
    <row r="253" spans="1:14" ht="144" hidden="1" outlineLevel="7">
      <c r="A253" s="9" t="s">
        <v>327</v>
      </c>
      <c r="B253" s="17" t="s">
        <v>328</v>
      </c>
      <c r="C253" s="16"/>
      <c r="D253" s="16">
        <v>700</v>
      </c>
      <c r="E253" s="16">
        <v>700</v>
      </c>
      <c r="F253" s="16">
        <v>0</v>
      </c>
      <c r="G253" s="20">
        <f t="shared" si="40"/>
        <v>0</v>
      </c>
      <c r="H253" s="19">
        <f t="shared" si="46"/>
        <v>0</v>
      </c>
      <c r="I253" s="20" t="e">
        <f t="shared" si="41"/>
        <v>#DIV/0!</v>
      </c>
      <c r="J253" s="30">
        <f t="shared" si="42"/>
        <v>0</v>
      </c>
      <c r="K253" s="20">
        <f t="shared" si="47"/>
        <v>0</v>
      </c>
      <c r="L253" s="30">
        <f t="shared" si="43"/>
        <v>-700</v>
      </c>
      <c r="M253" s="20">
        <f t="shared" si="44"/>
        <v>0</v>
      </c>
      <c r="N253" s="30">
        <f t="shared" si="45"/>
        <v>-700</v>
      </c>
    </row>
    <row r="254" spans="1:14" ht="132" hidden="1" outlineLevel="5">
      <c r="A254" s="9" t="s">
        <v>329</v>
      </c>
      <c r="B254" s="17" t="s">
        <v>330</v>
      </c>
      <c r="C254" s="16"/>
      <c r="D254" s="16">
        <v>108000</v>
      </c>
      <c r="E254" s="16">
        <v>136544</v>
      </c>
      <c r="F254" s="16">
        <v>140336.19</v>
      </c>
      <c r="G254" s="20">
        <f t="shared" si="40"/>
        <v>2.5658993918953328E-2</v>
      </c>
      <c r="H254" s="19">
        <f t="shared" si="46"/>
        <v>0.12715909396178404</v>
      </c>
      <c r="I254" s="20" t="e">
        <f t="shared" si="41"/>
        <v>#DIV/0!</v>
      </c>
      <c r="J254" s="30">
        <f t="shared" si="42"/>
        <v>140336.19</v>
      </c>
      <c r="K254" s="20">
        <f t="shared" si="47"/>
        <v>129.94091666666668</v>
      </c>
      <c r="L254" s="30">
        <f t="shared" si="43"/>
        <v>32336.190000000002</v>
      </c>
      <c r="M254" s="20">
        <f t="shared" si="44"/>
        <v>102.77726593625498</v>
      </c>
      <c r="N254" s="30">
        <f t="shared" si="45"/>
        <v>3792.1900000000023</v>
      </c>
    </row>
    <row r="255" spans="1:14" ht="132" hidden="1" outlineLevel="7">
      <c r="A255" s="9" t="s">
        <v>329</v>
      </c>
      <c r="B255" s="17" t="s">
        <v>330</v>
      </c>
      <c r="C255" s="16"/>
      <c r="D255" s="16">
        <v>108000</v>
      </c>
      <c r="E255" s="16">
        <v>136544</v>
      </c>
      <c r="F255" s="16">
        <v>140336.19</v>
      </c>
      <c r="G255" s="20">
        <f t="shared" si="40"/>
        <v>2.5658993918953328E-2</v>
      </c>
      <c r="H255" s="19">
        <f t="shared" si="46"/>
        <v>0.12715909396178404</v>
      </c>
      <c r="I255" s="20" t="e">
        <f t="shared" si="41"/>
        <v>#DIV/0!</v>
      </c>
      <c r="J255" s="30">
        <f t="shared" si="42"/>
        <v>140336.19</v>
      </c>
      <c r="K255" s="20">
        <f t="shared" si="47"/>
        <v>129.94091666666668</v>
      </c>
      <c r="L255" s="30">
        <f t="shared" si="43"/>
        <v>32336.190000000002</v>
      </c>
      <c r="M255" s="20">
        <f t="shared" si="44"/>
        <v>102.77726593625498</v>
      </c>
      <c r="N255" s="30">
        <f t="shared" si="45"/>
        <v>3792.1900000000023</v>
      </c>
    </row>
    <row r="256" spans="1:14" ht="147.75" customHeight="1" outlineLevel="2" collapsed="1">
      <c r="A256" s="9" t="s">
        <v>331</v>
      </c>
      <c r="B256" s="17" t="s">
        <v>332</v>
      </c>
      <c r="C256" s="16">
        <v>45000</v>
      </c>
      <c r="D256" s="16">
        <v>41300</v>
      </c>
      <c r="E256" s="16">
        <v>70000</v>
      </c>
      <c r="F256" s="16">
        <v>70000</v>
      </c>
      <c r="G256" s="20">
        <f t="shared" si="40"/>
        <v>1.2798762559584474E-2</v>
      </c>
      <c r="H256" s="19">
        <f t="shared" si="46"/>
        <v>6.3427235535786469E-2</v>
      </c>
      <c r="I256" s="20">
        <f t="shared" si="41"/>
        <v>155.55555555555557</v>
      </c>
      <c r="J256" s="30">
        <f t="shared" si="42"/>
        <v>25000</v>
      </c>
      <c r="K256" s="20">
        <f t="shared" si="47"/>
        <v>169.4915254237288</v>
      </c>
      <c r="L256" s="30">
        <f t="shared" si="43"/>
        <v>28700</v>
      </c>
      <c r="M256" s="20">
        <f t="shared" si="44"/>
        <v>100</v>
      </c>
      <c r="N256" s="30">
        <f t="shared" si="45"/>
        <v>0</v>
      </c>
    </row>
    <row r="257" spans="1:14" ht="180" hidden="1" outlineLevel="3">
      <c r="A257" s="9" t="s">
        <v>333</v>
      </c>
      <c r="B257" s="17" t="s">
        <v>334</v>
      </c>
      <c r="C257" s="16"/>
      <c r="D257" s="16">
        <v>41300</v>
      </c>
      <c r="E257" s="16">
        <v>70000</v>
      </c>
      <c r="F257" s="16">
        <v>70000</v>
      </c>
      <c r="G257" s="20">
        <f t="shared" si="40"/>
        <v>1.2798762559584474E-2</v>
      </c>
      <c r="H257" s="19">
        <f t="shared" si="46"/>
        <v>6.3427235535786469E-2</v>
      </c>
      <c r="I257" s="20" t="e">
        <f t="shared" si="41"/>
        <v>#DIV/0!</v>
      </c>
      <c r="J257" s="30">
        <f t="shared" si="42"/>
        <v>70000</v>
      </c>
      <c r="K257" s="20">
        <f t="shared" si="47"/>
        <v>169.4915254237288</v>
      </c>
      <c r="L257" s="30">
        <f t="shared" si="43"/>
        <v>28700</v>
      </c>
      <c r="M257" s="20">
        <f t="shared" si="44"/>
        <v>100</v>
      </c>
      <c r="N257" s="30">
        <f t="shared" si="45"/>
        <v>0</v>
      </c>
    </row>
    <row r="258" spans="1:14" ht="240" hidden="1" outlineLevel="4">
      <c r="A258" s="9" t="s">
        <v>335</v>
      </c>
      <c r="B258" s="17" t="s">
        <v>336</v>
      </c>
      <c r="C258" s="16"/>
      <c r="D258" s="16">
        <v>41300</v>
      </c>
      <c r="E258" s="16">
        <v>70000</v>
      </c>
      <c r="F258" s="16">
        <v>70000</v>
      </c>
      <c r="G258" s="20">
        <f t="shared" si="40"/>
        <v>1.2798762559584474E-2</v>
      </c>
      <c r="H258" s="19">
        <f t="shared" si="46"/>
        <v>6.3427235535786469E-2</v>
      </c>
      <c r="I258" s="20" t="e">
        <f t="shared" si="41"/>
        <v>#DIV/0!</v>
      </c>
      <c r="J258" s="30">
        <f t="shared" si="42"/>
        <v>70000</v>
      </c>
      <c r="K258" s="20">
        <f t="shared" si="47"/>
        <v>169.4915254237288</v>
      </c>
      <c r="L258" s="30">
        <f t="shared" si="43"/>
        <v>28700</v>
      </c>
      <c r="M258" s="20">
        <f t="shared" si="44"/>
        <v>100</v>
      </c>
      <c r="N258" s="30">
        <f t="shared" si="45"/>
        <v>0</v>
      </c>
    </row>
    <row r="259" spans="1:14" ht="240" hidden="1" outlineLevel="7">
      <c r="A259" s="9" t="s">
        <v>335</v>
      </c>
      <c r="B259" s="17" t="s">
        <v>336</v>
      </c>
      <c r="C259" s="16"/>
      <c r="D259" s="16">
        <v>41300</v>
      </c>
      <c r="E259" s="16">
        <v>70000</v>
      </c>
      <c r="F259" s="16">
        <v>70000</v>
      </c>
      <c r="G259" s="20">
        <f t="shared" si="40"/>
        <v>1.2798762559584474E-2</v>
      </c>
      <c r="H259" s="19">
        <f t="shared" si="46"/>
        <v>6.3427235535786469E-2</v>
      </c>
      <c r="I259" s="20" t="e">
        <f t="shared" si="41"/>
        <v>#DIV/0!</v>
      </c>
      <c r="J259" s="30">
        <f t="shared" si="42"/>
        <v>70000</v>
      </c>
      <c r="K259" s="20">
        <f t="shared" si="47"/>
        <v>169.4915254237288</v>
      </c>
      <c r="L259" s="30">
        <f t="shared" si="43"/>
        <v>28700</v>
      </c>
      <c r="M259" s="20">
        <f t="shared" si="44"/>
        <v>100</v>
      </c>
      <c r="N259" s="30">
        <f t="shared" si="45"/>
        <v>0</v>
      </c>
    </row>
    <row r="260" spans="1:14" ht="48" outlineLevel="2" collapsed="1">
      <c r="A260" s="9" t="s">
        <v>337</v>
      </c>
      <c r="B260" s="15" t="s">
        <v>338</v>
      </c>
      <c r="C260" s="16" t="s">
        <v>510</v>
      </c>
      <c r="D260" s="16">
        <v>0</v>
      </c>
      <c r="E260" s="16">
        <v>100</v>
      </c>
      <c r="F260" s="16">
        <v>100</v>
      </c>
      <c r="G260" s="20">
        <f t="shared" si="40"/>
        <v>1.8283946513692105E-5</v>
      </c>
      <c r="H260" s="19">
        <f t="shared" si="46"/>
        <v>9.0610336479694965E-5</v>
      </c>
      <c r="I260" s="20">
        <v>0</v>
      </c>
      <c r="J260" s="30">
        <f t="shared" si="42"/>
        <v>100</v>
      </c>
      <c r="K260" s="20">
        <v>0</v>
      </c>
      <c r="L260" s="30">
        <f t="shared" si="43"/>
        <v>100</v>
      </c>
      <c r="M260" s="20">
        <f t="shared" si="44"/>
        <v>100</v>
      </c>
      <c r="N260" s="30">
        <f t="shared" si="45"/>
        <v>0</v>
      </c>
    </row>
    <row r="261" spans="1:14" ht="72" hidden="1" outlineLevel="3">
      <c r="A261" s="9" t="s">
        <v>339</v>
      </c>
      <c r="B261" s="15" t="s">
        <v>340</v>
      </c>
      <c r="C261" s="16"/>
      <c r="D261" s="16">
        <v>0</v>
      </c>
      <c r="E261" s="16">
        <v>100</v>
      </c>
      <c r="F261" s="16">
        <v>100</v>
      </c>
      <c r="G261" s="20">
        <f t="shared" si="40"/>
        <v>1.8283946513692105E-5</v>
      </c>
      <c r="H261" s="19">
        <f t="shared" si="46"/>
        <v>9.0610336479694965E-5</v>
      </c>
      <c r="I261" s="20" t="e">
        <f t="shared" si="41"/>
        <v>#DIV/0!</v>
      </c>
      <c r="J261" s="30">
        <f t="shared" si="42"/>
        <v>100</v>
      </c>
      <c r="K261" s="20" t="e">
        <f t="shared" si="47"/>
        <v>#DIV/0!</v>
      </c>
      <c r="L261" s="30">
        <f t="shared" si="43"/>
        <v>100</v>
      </c>
      <c r="M261" s="20">
        <f t="shared" si="44"/>
        <v>100</v>
      </c>
      <c r="N261" s="30">
        <f t="shared" si="45"/>
        <v>0</v>
      </c>
    </row>
    <row r="262" spans="1:14" ht="72" hidden="1" outlineLevel="7">
      <c r="A262" s="9" t="s">
        <v>339</v>
      </c>
      <c r="B262" s="15" t="s">
        <v>340</v>
      </c>
      <c r="C262" s="16"/>
      <c r="D262" s="16">
        <v>0</v>
      </c>
      <c r="E262" s="16">
        <v>100</v>
      </c>
      <c r="F262" s="16">
        <v>100</v>
      </c>
      <c r="G262" s="20">
        <f t="shared" si="40"/>
        <v>1.8283946513692105E-5</v>
      </c>
      <c r="H262" s="19">
        <f t="shared" si="46"/>
        <v>9.0610336479694965E-5</v>
      </c>
      <c r="I262" s="20" t="e">
        <f t="shared" si="41"/>
        <v>#DIV/0!</v>
      </c>
      <c r="J262" s="30">
        <f t="shared" si="42"/>
        <v>100</v>
      </c>
      <c r="K262" s="20" t="e">
        <f t="shared" si="47"/>
        <v>#DIV/0!</v>
      </c>
      <c r="L262" s="30">
        <f t="shared" si="43"/>
        <v>100</v>
      </c>
      <c r="M262" s="20">
        <f t="shared" si="44"/>
        <v>100</v>
      </c>
      <c r="N262" s="30">
        <f t="shared" si="45"/>
        <v>0</v>
      </c>
    </row>
    <row r="263" spans="1:14" ht="144" outlineLevel="2" collapsed="1">
      <c r="A263" s="9" t="s">
        <v>341</v>
      </c>
      <c r="B263" s="17" t="s">
        <v>342</v>
      </c>
      <c r="C263" s="16">
        <v>402129.33</v>
      </c>
      <c r="D263" s="16">
        <v>0</v>
      </c>
      <c r="E263" s="16">
        <v>743056</v>
      </c>
      <c r="F263" s="16">
        <v>739729.2</v>
      </c>
      <c r="G263" s="20">
        <f t="shared" si="40"/>
        <v>0.13525169127416248</v>
      </c>
      <c r="H263" s="19">
        <f t="shared" si="46"/>
        <v>0.6702711171585557</v>
      </c>
      <c r="I263" s="20">
        <f t="shared" si="41"/>
        <v>183.95305808705868</v>
      </c>
      <c r="J263" s="30">
        <f t="shared" si="42"/>
        <v>337599.86999999994</v>
      </c>
      <c r="K263" s="20">
        <v>0</v>
      </c>
      <c r="L263" s="30">
        <f t="shared" si="43"/>
        <v>739729.2</v>
      </c>
      <c r="M263" s="20">
        <f t="shared" si="44"/>
        <v>99.552281389289632</v>
      </c>
      <c r="N263" s="30">
        <f t="shared" si="45"/>
        <v>-3326.8000000000466</v>
      </c>
    </row>
    <row r="264" spans="1:14" ht="72" hidden="1" outlineLevel="3">
      <c r="A264" s="9" t="s">
        <v>343</v>
      </c>
      <c r="B264" s="15" t="s">
        <v>344</v>
      </c>
      <c r="C264" s="16"/>
      <c r="D264" s="16">
        <v>0</v>
      </c>
      <c r="E264" s="16">
        <v>115576</v>
      </c>
      <c r="F264" s="16">
        <v>119629.49</v>
      </c>
      <c r="G264" s="20">
        <f t="shared" si="40"/>
        <v>2.1872991966202647E-2</v>
      </c>
      <c r="H264" s="19">
        <f t="shared" si="46"/>
        <v>0.10839668341794303</v>
      </c>
      <c r="I264" s="20" t="e">
        <f t="shared" si="41"/>
        <v>#DIV/0!</v>
      </c>
      <c r="J264" s="30">
        <f t="shared" si="42"/>
        <v>119629.49</v>
      </c>
      <c r="K264" s="20" t="e">
        <f t="shared" si="47"/>
        <v>#DIV/0!</v>
      </c>
      <c r="L264" s="30">
        <f t="shared" si="43"/>
        <v>119629.49</v>
      </c>
      <c r="M264" s="20">
        <f t="shared" si="44"/>
        <v>103.50720737869455</v>
      </c>
      <c r="N264" s="30">
        <f t="shared" si="45"/>
        <v>4053.4900000000052</v>
      </c>
    </row>
    <row r="265" spans="1:14" ht="96" hidden="1" outlineLevel="4">
      <c r="A265" s="9" t="s">
        <v>345</v>
      </c>
      <c r="B265" s="15" t="s">
        <v>346</v>
      </c>
      <c r="C265" s="16"/>
      <c r="D265" s="16">
        <v>0</v>
      </c>
      <c r="E265" s="16">
        <v>115576</v>
      </c>
      <c r="F265" s="16">
        <v>119629.49</v>
      </c>
      <c r="G265" s="20">
        <f t="shared" si="40"/>
        <v>2.1872991966202647E-2</v>
      </c>
      <c r="H265" s="19">
        <f t="shared" si="46"/>
        <v>0.10839668341794303</v>
      </c>
      <c r="I265" s="20" t="e">
        <f t="shared" si="41"/>
        <v>#DIV/0!</v>
      </c>
      <c r="J265" s="30">
        <f t="shared" si="42"/>
        <v>119629.49</v>
      </c>
      <c r="K265" s="20" t="e">
        <f t="shared" si="47"/>
        <v>#DIV/0!</v>
      </c>
      <c r="L265" s="30">
        <f t="shared" si="43"/>
        <v>119629.49</v>
      </c>
      <c r="M265" s="20">
        <f t="shared" si="44"/>
        <v>103.50720737869455</v>
      </c>
      <c r="N265" s="30">
        <f t="shared" si="45"/>
        <v>4053.4900000000052</v>
      </c>
    </row>
    <row r="266" spans="1:14" ht="96" hidden="1" outlineLevel="7">
      <c r="A266" s="9" t="s">
        <v>345</v>
      </c>
      <c r="B266" s="15" t="s">
        <v>346</v>
      </c>
      <c r="C266" s="16"/>
      <c r="D266" s="16">
        <v>0</v>
      </c>
      <c r="E266" s="16">
        <v>115576</v>
      </c>
      <c r="F266" s="16">
        <v>119629.49</v>
      </c>
      <c r="G266" s="20">
        <f t="shared" ref="G266:G329" si="48">F266/F$7*100</f>
        <v>2.1872991966202647E-2</v>
      </c>
      <c r="H266" s="19">
        <f t="shared" si="46"/>
        <v>0.10839668341794303</v>
      </c>
      <c r="I266" s="20" t="e">
        <f t="shared" ref="I266:I329" si="49">F266/C266*100</f>
        <v>#DIV/0!</v>
      </c>
      <c r="J266" s="30">
        <f t="shared" ref="J266:J329" si="50">F266-C266</f>
        <v>119629.49</v>
      </c>
      <c r="K266" s="20" t="e">
        <f t="shared" si="47"/>
        <v>#DIV/0!</v>
      </c>
      <c r="L266" s="30">
        <f t="shared" ref="L266:L329" si="51">F266-D266</f>
        <v>119629.49</v>
      </c>
      <c r="M266" s="20">
        <f t="shared" ref="M266:M329" si="52">F266/E266*100</f>
        <v>103.50720737869455</v>
      </c>
      <c r="N266" s="30">
        <f t="shared" ref="N266:N329" si="53">F266-E266</f>
        <v>4053.4900000000052</v>
      </c>
    </row>
    <row r="267" spans="1:14" ht="108" hidden="1" outlineLevel="3">
      <c r="A267" s="9" t="s">
        <v>347</v>
      </c>
      <c r="B267" s="17" t="s">
        <v>348</v>
      </c>
      <c r="C267" s="16"/>
      <c r="D267" s="16">
        <v>0</v>
      </c>
      <c r="E267" s="16">
        <v>627480</v>
      </c>
      <c r="F267" s="16">
        <v>620099.71</v>
      </c>
      <c r="G267" s="20">
        <f t="shared" si="48"/>
        <v>0.11337869930795985</v>
      </c>
      <c r="H267" s="19">
        <f t="shared" ref="H267:H287" si="54">F267/F$8*100</f>
        <v>0.56187443374061263</v>
      </c>
      <c r="I267" s="20" t="e">
        <f t="shared" si="49"/>
        <v>#DIV/0!</v>
      </c>
      <c r="J267" s="30">
        <f t="shared" si="50"/>
        <v>620099.71</v>
      </c>
      <c r="K267" s="20" t="e">
        <f t="shared" si="47"/>
        <v>#DIV/0!</v>
      </c>
      <c r="L267" s="30">
        <f t="shared" si="51"/>
        <v>620099.71</v>
      </c>
      <c r="M267" s="20">
        <f t="shared" si="52"/>
        <v>98.823820679543559</v>
      </c>
      <c r="N267" s="30">
        <f t="shared" si="53"/>
        <v>-7380.2900000000373</v>
      </c>
    </row>
    <row r="268" spans="1:14" ht="84" hidden="1" outlineLevel="4">
      <c r="A268" s="9" t="s">
        <v>349</v>
      </c>
      <c r="B268" s="15" t="s">
        <v>350</v>
      </c>
      <c r="C268" s="16"/>
      <c r="D268" s="16">
        <v>0</v>
      </c>
      <c r="E268" s="16">
        <v>627480</v>
      </c>
      <c r="F268" s="16">
        <v>620099.71</v>
      </c>
      <c r="G268" s="20">
        <f t="shared" si="48"/>
        <v>0.11337869930795985</v>
      </c>
      <c r="H268" s="19">
        <f t="shared" si="54"/>
        <v>0.56187443374061263</v>
      </c>
      <c r="I268" s="20" t="e">
        <f t="shared" si="49"/>
        <v>#DIV/0!</v>
      </c>
      <c r="J268" s="30">
        <f t="shared" si="50"/>
        <v>620099.71</v>
      </c>
      <c r="K268" s="20" t="e">
        <f t="shared" ref="K268:K331" si="55">F268/D268*100</f>
        <v>#DIV/0!</v>
      </c>
      <c r="L268" s="30">
        <f t="shared" si="51"/>
        <v>620099.71</v>
      </c>
      <c r="M268" s="20">
        <f t="shared" si="52"/>
        <v>98.823820679543559</v>
      </c>
      <c r="N268" s="30">
        <f t="shared" si="53"/>
        <v>-7380.2900000000373</v>
      </c>
    </row>
    <row r="269" spans="1:14" ht="84" hidden="1" outlineLevel="7">
      <c r="A269" s="9" t="s">
        <v>349</v>
      </c>
      <c r="B269" s="15" t="s">
        <v>350</v>
      </c>
      <c r="C269" s="16"/>
      <c r="D269" s="16">
        <v>0</v>
      </c>
      <c r="E269" s="16">
        <v>627480</v>
      </c>
      <c r="F269" s="16">
        <v>620099.71</v>
      </c>
      <c r="G269" s="20">
        <f t="shared" si="48"/>
        <v>0.11337869930795985</v>
      </c>
      <c r="H269" s="19">
        <f t="shared" si="54"/>
        <v>0.56187443374061263</v>
      </c>
      <c r="I269" s="20" t="e">
        <f t="shared" si="49"/>
        <v>#DIV/0!</v>
      </c>
      <c r="J269" s="30">
        <f t="shared" si="50"/>
        <v>620099.71</v>
      </c>
      <c r="K269" s="20" t="e">
        <f t="shared" si="55"/>
        <v>#DIV/0!</v>
      </c>
      <c r="L269" s="30">
        <f t="shared" si="51"/>
        <v>620099.71</v>
      </c>
      <c r="M269" s="20">
        <f t="shared" si="52"/>
        <v>98.823820679543559</v>
      </c>
      <c r="N269" s="30">
        <f t="shared" si="53"/>
        <v>-7380.2900000000373</v>
      </c>
    </row>
    <row r="270" spans="1:14" ht="24" outlineLevel="2" collapsed="1">
      <c r="A270" s="9" t="s">
        <v>351</v>
      </c>
      <c r="B270" s="15" t="s">
        <v>352</v>
      </c>
      <c r="C270" s="16">
        <v>21941.1</v>
      </c>
      <c r="D270" s="16">
        <v>0</v>
      </c>
      <c r="E270" s="16">
        <v>31642</v>
      </c>
      <c r="F270" s="16">
        <v>39436.6</v>
      </c>
      <c r="G270" s="20">
        <f t="shared" si="48"/>
        <v>7.2105668508187001E-3</v>
      </c>
      <c r="H270" s="19">
        <f t="shared" si="54"/>
        <v>3.5733635956151387E-2</v>
      </c>
      <c r="I270" s="20">
        <f t="shared" si="49"/>
        <v>179.73848166226853</v>
      </c>
      <c r="J270" s="30">
        <f t="shared" si="50"/>
        <v>17495.5</v>
      </c>
      <c r="K270" s="20">
        <v>0</v>
      </c>
      <c r="L270" s="30">
        <f t="shared" si="51"/>
        <v>39436.6</v>
      </c>
      <c r="M270" s="20">
        <f t="shared" si="52"/>
        <v>124.63371468301625</v>
      </c>
      <c r="N270" s="30">
        <f t="shared" si="53"/>
        <v>7794.5999999999985</v>
      </c>
    </row>
    <row r="271" spans="1:14" ht="132" hidden="1" outlineLevel="3">
      <c r="A271" s="9" t="s">
        <v>353</v>
      </c>
      <c r="B271" s="17" t="s">
        <v>354</v>
      </c>
      <c r="C271" s="16"/>
      <c r="D271" s="16">
        <v>0</v>
      </c>
      <c r="E271" s="16">
        <v>0</v>
      </c>
      <c r="F271" s="16">
        <v>4800</v>
      </c>
      <c r="G271" s="20">
        <f t="shared" si="48"/>
        <v>8.7762943265722103E-4</v>
      </c>
      <c r="H271" s="19">
        <f t="shared" si="54"/>
        <v>4.3492961510253579E-3</v>
      </c>
      <c r="I271" s="20" t="e">
        <f t="shared" si="49"/>
        <v>#DIV/0!</v>
      </c>
      <c r="J271" s="30">
        <f t="shared" si="50"/>
        <v>4800</v>
      </c>
      <c r="K271" s="20" t="e">
        <f t="shared" si="55"/>
        <v>#DIV/0!</v>
      </c>
      <c r="L271" s="30">
        <f t="shared" si="51"/>
        <v>4800</v>
      </c>
      <c r="M271" s="20" t="e">
        <f t="shared" si="52"/>
        <v>#DIV/0!</v>
      </c>
      <c r="N271" s="30">
        <f t="shared" si="53"/>
        <v>4800</v>
      </c>
    </row>
    <row r="272" spans="1:14" ht="96" hidden="1" outlineLevel="4">
      <c r="A272" s="9" t="s">
        <v>355</v>
      </c>
      <c r="B272" s="15" t="s">
        <v>356</v>
      </c>
      <c r="C272" s="16"/>
      <c r="D272" s="16">
        <v>0</v>
      </c>
      <c r="E272" s="16">
        <v>0</v>
      </c>
      <c r="F272" s="16">
        <v>4800</v>
      </c>
      <c r="G272" s="20">
        <f t="shared" si="48"/>
        <v>8.7762943265722103E-4</v>
      </c>
      <c r="H272" s="19">
        <f t="shared" si="54"/>
        <v>4.3492961510253579E-3</v>
      </c>
      <c r="I272" s="20" t="e">
        <f t="shared" si="49"/>
        <v>#DIV/0!</v>
      </c>
      <c r="J272" s="30">
        <f t="shared" si="50"/>
        <v>4800</v>
      </c>
      <c r="K272" s="20" t="e">
        <f t="shared" si="55"/>
        <v>#DIV/0!</v>
      </c>
      <c r="L272" s="30">
        <f t="shared" si="51"/>
        <v>4800</v>
      </c>
      <c r="M272" s="20" t="e">
        <f t="shared" si="52"/>
        <v>#DIV/0!</v>
      </c>
      <c r="N272" s="30">
        <f t="shared" si="53"/>
        <v>4800</v>
      </c>
    </row>
    <row r="273" spans="1:14" ht="96" hidden="1" outlineLevel="7">
      <c r="A273" s="9" t="s">
        <v>355</v>
      </c>
      <c r="B273" s="15" t="s">
        <v>356</v>
      </c>
      <c r="C273" s="16"/>
      <c r="D273" s="16">
        <v>0</v>
      </c>
      <c r="E273" s="16">
        <v>0</v>
      </c>
      <c r="F273" s="16">
        <v>4800</v>
      </c>
      <c r="G273" s="20">
        <f t="shared" si="48"/>
        <v>8.7762943265722103E-4</v>
      </c>
      <c r="H273" s="19">
        <f t="shared" si="54"/>
        <v>4.3492961510253579E-3</v>
      </c>
      <c r="I273" s="20" t="e">
        <f t="shared" si="49"/>
        <v>#DIV/0!</v>
      </c>
      <c r="J273" s="30">
        <f t="shared" si="50"/>
        <v>4800</v>
      </c>
      <c r="K273" s="20" t="e">
        <f t="shared" si="55"/>
        <v>#DIV/0!</v>
      </c>
      <c r="L273" s="30">
        <f t="shared" si="51"/>
        <v>4800</v>
      </c>
      <c r="M273" s="20" t="e">
        <f t="shared" si="52"/>
        <v>#DIV/0!</v>
      </c>
      <c r="N273" s="30">
        <f t="shared" si="53"/>
        <v>4800</v>
      </c>
    </row>
    <row r="274" spans="1:14" ht="96" hidden="1" outlineLevel="3" collapsed="1">
      <c r="A274" s="9" t="s">
        <v>357</v>
      </c>
      <c r="B274" s="15" t="s">
        <v>358</v>
      </c>
      <c r="C274" s="16"/>
      <c r="D274" s="16">
        <v>0</v>
      </c>
      <c r="E274" s="16">
        <v>31642</v>
      </c>
      <c r="F274" s="16">
        <v>34636.6</v>
      </c>
      <c r="G274" s="20">
        <f t="shared" si="48"/>
        <v>6.3329374181614788E-3</v>
      </c>
      <c r="H274" s="19">
        <f t="shared" si="54"/>
        <v>3.1384339805126026E-2</v>
      </c>
      <c r="I274" s="20" t="e">
        <f t="shared" si="49"/>
        <v>#DIV/0!</v>
      </c>
      <c r="J274" s="30">
        <f t="shared" si="50"/>
        <v>34636.6</v>
      </c>
      <c r="K274" s="20" t="e">
        <f t="shared" si="55"/>
        <v>#DIV/0!</v>
      </c>
      <c r="L274" s="30">
        <f t="shared" si="51"/>
        <v>34636.6</v>
      </c>
      <c r="M274" s="20">
        <f t="shared" si="52"/>
        <v>109.46400353959926</v>
      </c>
      <c r="N274" s="30">
        <f t="shared" si="53"/>
        <v>2994.5999999999985</v>
      </c>
    </row>
    <row r="275" spans="1:14" ht="96" hidden="1" outlineLevel="4">
      <c r="A275" s="9" t="s">
        <v>359</v>
      </c>
      <c r="B275" s="15" t="s">
        <v>360</v>
      </c>
      <c r="C275" s="16"/>
      <c r="D275" s="16">
        <v>0</v>
      </c>
      <c r="E275" s="16">
        <v>31642</v>
      </c>
      <c r="F275" s="16">
        <v>34636.6</v>
      </c>
      <c r="G275" s="20">
        <f t="shared" si="48"/>
        <v>6.3329374181614788E-3</v>
      </c>
      <c r="H275" s="19">
        <f t="shared" si="54"/>
        <v>3.1384339805126026E-2</v>
      </c>
      <c r="I275" s="20" t="e">
        <f t="shared" si="49"/>
        <v>#DIV/0!</v>
      </c>
      <c r="J275" s="30">
        <f t="shared" si="50"/>
        <v>34636.6</v>
      </c>
      <c r="K275" s="20" t="e">
        <f t="shared" si="55"/>
        <v>#DIV/0!</v>
      </c>
      <c r="L275" s="30">
        <f t="shared" si="51"/>
        <v>34636.6</v>
      </c>
      <c r="M275" s="20">
        <f t="shared" si="52"/>
        <v>109.46400353959926</v>
      </c>
      <c r="N275" s="30">
        <f t="shared" si="53"/>
        <v>2994.5999999999985</v>
      </c>
    </row>
    <row r="276" spans="1:14" ht="96" hidden="1" outlineLevel="5">
      <c r="A276" s="9" t="s">
        <v>359</v>
      </c>
      <c r="B276" s="15" t="s">
        <v>360</v>
      </c>
      <c r="C276" s="16"/>
      <c r="D276" s="16">
        <v>0</v>
      </c>
      <c r="E276" s="16">
        <v>0</v>
      </c>
      <c r="F276" s="16">
        <v>-800</v>
      </c>
      <c r="G276" s="20">
        <f t="shared" si="48"/>
        <v>-1.4627157210953684E-4</v>
      </c>
      <c r="H276" s="19">
        <f t="shared" si="54"/>
        <v>-7.2488269183755972E-4</v>
      </c>
      <c r="I276" s="20" t="e">
        <f t="shared" si="49"/>
        <v>#DIV/0!</v>
      </c>
      <c r="J276" s="30">
        <f t="shared" si="50"/>
        <v>-800</v>
      </c>
      <c r="K276" s="20" t="e">
        <f t="shared" si="55"/>
        <v>#DIV/0!</v>
      </c>
      <c r="L276" s="30">
        <f t="shared" si="51"/>
        <v>-800</v>
      </c>
      <c r="M276" s="20" t="e">
        <f t="shared" si="52"/>
        <v>#DIV/0!</v>
      </c>
      <c r="N276" s="30">
        <f t="shared" si="53"/>
        <v>-800</v>
      </c>
    </row>
    <row r="277" spans="1:14" ht="96" hidden="1" outlineLevel="7">
      <c r="A277" s="9" t="s">
        <v>359</v>
      </c>
      <c r="B277" s="15" t="s">
        <v>360</v>
      </c>
      <c r="C277" s="16"/>
      <c r="D277" s="16">
        <v>0</v>
      </c>
      <c r="E277" s="16">
        <v>0</v>
      </c>
      <c r="F277" s="16">
        <v>-800</v>
      </c>
      <c r="G277" s="20">
        <f t="shared" si="48"/>
        <v>-1.4627157210953684E-4</v>
      </c>
      <c r="H277" s="19">
        <f t="shared" si="54"/>
        <v>-7.2488269183755972E-4</v>
      </c>
      <c r="I277" s="20" t="e">
        <f t="shared" si="49"/>
        <v>#DIV/0!</v>
      </c>
      <c r="J277" s="30">
        <f t="shared" si="50"/>
        <v>-800</v>
      </c>
      <c r="K277" s="20" t="e">
        <f t="shared" si="55"/>
        <v>#DIV/0!</v>
      </c>
      <c r="L277" s="30">
        <f t="shared" si="51"/>
        <v>-800</v>
      </c>
      <c r="M277" s="20" t="e">
        <f t="shared" si="52"/>
        <v>#DIV/0!</v>
      </c>
      <c r="N277" s="30">
        <f t="shared" si="53"/>
        <v>-800</v>
      </c>
    </row>
    <row r="278" spans="1:14" ht="192" hidden="1" outlineLevel="5">
      <c r="A278" s="9" t="s">
        <v>361</v>
      </c>
      <c r="B278" s="17" t="s">
        <v>362</v>
      </c>
      <c r="C278" s="16"/>
      <c r="D278" s="16">
        <v>0</v>
      </c>
      <c r="E278" s="16">
        <v>31642</v>
      </c>
      <c r="F278" s="16">
        <v>35436.6</v>
      </c>
      <c r="G278" s="20">
        <f t="shared" si="48"/>
        <v>6.4792089902710164E-3</v>
      </c>
      <c r="H278" s="19">
        <f t="shared" si="54"/>
        <v>3.2109222496963581E-2</v>
      </c>
      <c r="I278" s="20" t="e">
        <f t="shared" si="49"/>
        <v>#DIV/0!</v>
      </c>
      <c r="J278" s="30">
        <f t="shared" si="50"/>
        <v>35436.6</v>
      </c>
      <c r="K278" s="20" t="e">
        <f t="shared" si="55"/>
        <v>#DIV/0!</v>
      </c>
      <c r="L278" s="30">
        <f t="shared" si="51"/>
        <v>35436.6</v>
      </c>
      <c r="M278" s="20">
        <f t="shared" si="52"/>
        <v>111.99228873016875</v>
      </c>
      <c r="N278" s="30">
        <f t="shared" si="53"/>
        <v>3794.5999999999985</v>
      </c>
    </row>
    <row r="279" spans="1:14" ht="192" hidden="1" outlineLevel="7">
      <c r="A279" s="9" t="s">
        <v>361</v>
      </c>
      <c r="B279" s="17" t="s">
        <v>362</v>
      </c>
      <c r="C279" s="16"/>
      <c r="D279" s="16">
        <v>0</v>
      </c>
      <c r="E279" s="16">
        <v>31642</v>
      </c>
      <c r="F279" s="16">
        <v>35436.6</v>
      </c>
      <c r="G279" s="20">
        <f t="shared" si="48"/>
        <v>6.4792089902710164E-3</v>
      </c>
      <c r="H279" s="19">
        <f t="shared" si="54"/>
        <v>3.2109222496963581E-2</v>
      </c>
      <c r="I279" s="20" t="e">
        <f t="shared" si="49"/>
        <v>#DIV/0!</v>
      </c>
      <c r="J279" s="30">
        <f t="shared" si="50"/>
        <v>35436.6</v>
      </c>
      <c r="K279" s="20" t="e">
        <f t="shared" si="55"/>
        <v>#DIV/0!</v>
      </c>
      <c r="L279" s="30">
        <f t="shared" si="51"/>
        <v>35436.6</v>
      </c>
      <c r="M279" s="20">
        <f t="shared" si="52"/>
        <v>111.99228873016875</v>
      </c>
      <c r="N279" s="30">
        <f t="shared" si="53"/>
        <v>3794.5999999999985</v>
      </c>
    </row>
    <row r="280" spans="1:14" ht="24" outlineLevel="2" collapsed="1">
      <c r="A280" s="9" t="s">
        <v>363</v>
      </c>
      <c r="B280" s="15" t="s">
        <v>364</v>
      </c>
      <c r="C280" s="16">
        <v>166569.57999999999</v>
      </c>
      <c r="D280" s="16">
        <v>179200</v>
      </c>
      <c r="E280" s="16">
        <v>239088</v>
      </c>
      <c r="F280" s="16">
        <v>253293.09</v>
      </c>
      <c r="G280" s="20">
        <f t="shared" si="48"/>
        <v>4.6311973098478003E-2</v>
      </c>
      <c r="H280" s="19">
        <f t="shared" si="54"/>
        <v>0.2295097211288166</v>
      </c>
      <c r="I280" s="20">
        <f t="shared" si="49"/>
        <v>152.0644345744283</v>
      </c>
      <c r="J280" s="30">
        <f t="shared" si="50"/>
        <v>86723.510000000009</v>
      </c>
      <c r="K280" s="20">
        <f t="shared" si="55"/>
        <v>141.34659040178573</v>
      </c>
      <c r="L280" s="30">
        <f t="shared" si="51"/>
        <v>74093.09</v>
      </c>
      <c r="M280" s="20">
        <f t="shared" si="52"/>
        <v>105.94136468580606</v>
      </c>
      <c r="N280" s="30">
        <f t="shared" si="53"/>
        <v>14205.089999999997</v>
      </c>
    </row>
    <row r="281" spans="1:14" ht="132" hidden="1" outlineLevel="3">
      <c r="A281" s="9" t="s">
        <v>365</v>
      </c>
      <c r="B281" s="17" t="s">
        <v>366</v>
      </c>
      <c r="C281" s="16"/>
      <c r="D281" s="16">
        <v>179200</v>
      </c>
      <c r="E281" s="16">
        <v>239088</v>
      </c>
      <c r="F281" s="16">
        <v>253293.09</v>
      </c>
      <c r="G281" s="20">
        <f t="shared" si="48"/>
        <v>4.6311973098478003E-2</v>
      </c>
      <c r="H281" s="19">
        <f t="shared" si="54"/>
        <v>0.2295097211288166</v>
      </c>
      <c r="I281" s="20" t="e">
        <f t="shared" si="49"/>
        <v>#DIV/0!</v>
      </c>
      <c r="J281" s="30">
        <f t="shared" si="50"/>
        <v>253293.09</v>
      </c>
      <c r="K281" s="20">
        <f t="shared" si="55"/>
        <v>141.34659040178573</v>
      </c>
      <c r="L281" s="30">
        <f t="shared" si="51"/>
        <v>74093.09</v>
      </c>
      <c r="M281" s="20">
        <f t="shared" si="52"/>
        <v>105.94136468580606</v>
      </c>
      <c r="N281" s="30">
        <f t="shared" si="53"/>
        <v>14205.089999999997</v>
      </c>
    </row>
    <row r="282" spans="1:14" ht="132" hidden="1" outlineLevel="7">
      <c r="A282" s="9" t="s">
        <v>365</v>
      </c>
      <c r="B282" s="17" t="s">
        <v>366</v>
      </c>
      <c r="C282" s="16"/>
      <c r="D282" s="16">
        <v>179200</v>
      </c>
      <c r="E282" s="16">
        <v>239088</v>
      </c>
      <c r="F282" s="16">
        <v>253293.09</v>
      </c>
      <c r="G282" s="20">
        <f t="shared" si="48"/>
        <v>4.6311973098478003E-2</v>
      </c>
      <c r="H282" s="19">
        <f t="shared" si="54"/>
        <v>0.2295097211288166</v>
      </c>
      <c r="I282" s="20" t="e">
        <f t="shared" si="49"/>
        <v>#DIV/0!</v>
      </c>
      <c r="J282" s="30">
        <f t="shared" si="50"/>
        <v>253293.09</v>
      </c>
      <c r="K282" s="20">
        <f t="shared" si="55"/>
        <v>141.34659040178573</v>
      </c>
      <c r="L282" s="30">
        <f t="shared" si="51"/>
        <v>74093.09</v>
      </c>
      <c r="M282" s="20">
        <f t="shared" si="52"/>
        <v>105.94136468580606</v>
      </c>
      <c r="N282" s="30">
        <f t="shared" si="53"/>
        <v>14205.089999999997</v>
      </c>
    </row>
    <row r="283" spans="1:14" ht="15.75" customHeight="1" outlineLevel="1">
      <c r="A283" s="9" t="s">
        <v>367</v>
      </c>
      <c r="B283" s="15" t="s">
        <v>368</v>
      </c>
      <c r="C283" s="16">
        <f>C284+C287</f>
        <v>2534103.13</v>
      </c>
      <c r="D283" s="16">
        <f t="shared" ref="D283:F283" si="56">D284+D287</f>
        <v>830019.42</v>
      </c>
      <c r="E283" s="16">
        <f t="shared" si="56"/>
        <v>4330523.42</v>
      </c>
      <c r="F283" s="16">
        <f t="shared" si="56"/>
        <v>4330523.32</v>
      </c>
      <c r="G283" s="20">
        <f t="shared" si="48"/>
        <v>0.79179056759176369</v>
      </c>
      <c r="H283" s="19">
        <f t="shared" si="54"/>
        <v>3.9239017515836574</v>
      </c>
      <c r="I283" s="20">
        <f t="shared" si="49"/>
        <v>170.88978221655881</v>
      </c>
      <c r="J283" s="30">
        <f t="shared" si="50"/>
        <v>1796420.1900000004</v>
      </c>
      <c r="K283" s="20">
        <f t="shared" si="55"/>
        <v>521.7375901879501</v>
      </c>
      <c r="L283" s="30">
        <f t="shared" si="51"/>
        <v>3500503.9000000004</v>
      </c>
      <c r="M283" s="20">
        <f t="shared" si="52"/>
        <v>99.999997690810332</v>
      </c>
      <c r="N283" s="30">
        <f t="shared" si="53"/>
        <v>-9.999999962747097E-2</v>
      </c>
    </row>
    <row r="284" spans="1:14" ht="14.25" customHeight="1" outlineLevel="2" collapsed="1">
      <c r="A284" s="9" t="s">
        <v>369</v>
      </c>
      <c r="B284" s="15" t="s">
        <v>370</v>
      </c>
      <c r="C284" s="16">
        <v>2349198.54</v>
      </c>
      <c r="D284" s="16">
        <v>0</v>
      </c>
      <c r="E284" s="16">
        <v>3500504</v>
      </c>
      <c r="F284" s="16">
        <v>3500503.9</v>
      </c>
      <c r="G284" s="20">
        <f t="shared" si="48"/>
        <v>0.64003026078570613</v>
      </c>
      <c r="H284" s="19">
        <f t="shared" si="54"/>
        <v>3.1718183622748448</v>
      </c>
      <c r="I284" s="20">
        <f t="shared" si="49"/>
        <v>149.00843161600125</v>
      </c>
      <c r="J284" s="30">
        <f t="shared" si="50"/>
        <v>1151305.3599999999</v>
      </c>
      <c r="K284" s="20">
        <v>0</v>
      </c>
      <c r="L284" s="30">
        <f t="shared" si="51"/>
        <v>3500503.9</v>
      </c>
      <c r="M284" s="20">
        <f t="shared" si="52"/>
        <v>99.999997143268502</v>
      </c>
      <c r="N284" s="30">
        <f t="shared" si="53"/>
        <v>-0.10000000009313226</v>
      </c>
    </row>
    <row r="285" spans="1:14" ht="24" hidden="1" outlineLevel="3">
      <c r="A285" s="9" t="s">
        <v>371</v>
      </c>
      <c r="B285" s="15" t="s">
        <v>372</v>
      </c>
      <c r="C285" s="16"/>
      <c r="D285" s="16">
        <v>0</v>
      </c>
      <c r="E285" s="16">
        <v>3500504</v>
      </c>
      <c r="F285" s="16">
        <v>3500503.9</v>
      </c>
      <c r="G285" s="20">
        <f t="shared" si="48"/>
        <v>0.64003026078570613</v>
      </c>
      <c r="H285" s="19">
        <f t="shared" si="54"/>
        <v>3.1718183622748448</v>
      </c>
      <c r="I285" s="20" t="e">
        <f t="shared" si="49"/>
        <v>#DIV/0!</v>
      </c>
      <c r="J285" s="30">
        <f t="shared" si="50"/>
        <v>3500503.9</v>
      </c>
      <c r="K285" s="20" t="e">
        <f t="shared" si="55"/>
        <v>#DIV/0!</v>
      </c>
      <c r="L285" s="30">
        <f t="shared" si="51"/>
        <v>3500503.9</v>
      </c>
      <c r="M285" s="20">
        <f t="shared" si="52"/>
        <v>99.999997143268502</v>
      </c>
      <c r="N285" s="30">
        <f t="shared" si="53"/>
        <v>-0.10000000009313226</v>
      </c>
    </row>
    <row r="286" spans="1:14" ht="24" hidden="1" outlineLevel="7">
      <c r="A286" s="9" t="s">
        <v>371</v>
      </c>
      <c r="B286" s="15" t="s">
        <v>372</v>
      </c>
      <c r="C286" s="16"/>
      <c r="D286" s="16">
        <v>0</v>
      </c>
      <c r="E286" s="16">
        <v>3500504</v>
      </c>
      <c r="F286" s="16">
        <v>3500503.9</v>
      </c>
      <c r="G286" s="20">
        <f t="shared" si="48"/>
        <v>0.64003026078570613</v>
      </c>
      <c r="H286" s="19">
        <f t="shared" si="54"/>
        <v>3.1718183622748448</v>
      </c>
      <c r="I286" s="20" t="e">
        <f t="shared" si="49"/>
        <v>#DIV/0!</v>
      </c>
      <c r="J286" s="30">
        <f t="shared" si="50"/>
        <v>3500503.9</v>
      </c>
      <c r="K286" s="20" t="e">
        <f t="shared" si="55"/>
        <v>#DIV/0!</v>
      </c>
      <c r="L286" s="30">
        <f t="shared" si="51"/>
        <v>3500503.9</v>
      </c>
      <c r="M286" s="20">
        <f t="shared" si="52"/>
        <v>99.999997143268502</v>
      </c>
      <c r="N286" s="30">
        <f t="shared" si="53"/>
        <v>-0.10000000009313226</v>
      </c>
    </row>
    <row r="287" spans="1:14" ht="15" customHeight="1" outlineLevel="2" collapsed="1">
      <c r="A287" s="9" t="s">
        <v>373</v>
      </c>
      <c r="B287" s="15" t="s">
        <v>374</v>
      </c>
      <c r="C287" s="16">
        <v>184904.59</v>
      </c>
      <c r="D287" s="16">
        <v>830019.42</v>
      </c>
      <c r="E287" s="16">
        <v>830019.42</v>
      </c>
      <c r="F287" s="16">
        <v>830019.42</v>
      </c>
      <c r="G287" s="20">
        <f t="shared" si="48"/>
        <v>0.15176030680605743</v>
      </c>
      <c r="H287" s="19">
        <f t="shared" si="54"/>
        <v>0.75208338930881258</v>
      </c>
      <c r="I287" s="20">
        <f t="shared" si="49"/>
        <v>448.89065220068358</v>
      </c>
      <c r="J287" s="30">
        <f t="shared" si="50"/>
        <v>645114.83000000007</v>
      </c>
      <c r="K287" s="20">
        <f t="shared" si="55"/>
        <v>100</v>
      </c>
      <c r="L287" s="30">
        <f t="shared" si="51"/>
        <v>0</v>
      </c>
      <c r="M287" s="20">
        <f t="shared" si="52"/>
        <v>100</v>
      </c>
      <c r="N287" s="30">
        <f t="shared" si="53"/>
        <v>0</v>
      </c>
    </row>
    <row r="288" spans="1:14" ht="24" hidden="1" outlineLevel="3">
      <c r="A288" s="9" t="s">
        <v>375</v>
      </c>
      <c r="B288" s="15" t="s">
        <v>376</v>
      </c>
      <c r="C288" s="16"/>
      <c r="D288" s="16">
        <v>830019.42</v>
      </c>
      <c r="E288" s="16">
        <v>830019.42</v>
      </c>
      <c r="F288" s="16">
        <v>830019.42</v>
      </c>
      <c r="G288" s="20">
        <f t="shared" si="48"/>
        <v>0.15176030680605743</v>
      </c>
      <c r="H288" s="16"/>
      <c r="I288" s="20" t="e">
        <f t="shared" si="49"/>
        <v>#DIV/0!</v>
      </c>
      <c r="J288" s="30">
        <f t="shared" si="50"/>
        <v>830019.42</v>
      </c>
      <c r="K288" s="20">
        <f t="shared" si="55"/>
        <v>100</v>
      </c>
      <c r="L288" s="29">
        <f t="shared" si="51"/>
        <v>0</v>
      </c>
      <c r="M288" s="24">
        <f t="shared" si="52"/>
        <v>100</v>
      </c>
      <c r="N288" s="29">
        <f t="shared" si="53"/>
        <v>0</v>
      </c>
    </row>
    <row r="289" spans="1:14" ht="24" hidden="1" outlineLevel="4">
      <c r="A289" s="9" t="s">
        <v>375</v>
      </c>
      <c r="B289" s="15" t="s">
        <v>376</v>
      </c>
      <c r="C289" s="16"/>
      <c r="D289" s="16">
        <v>830019.42</v>
      </c>
      <c r="E289" s="16">
        <v>0</v>
      </c>
      <c r="F289" s="16">
        <v>0</v>
      </c>
      <c r="G289" s="20">
        <f t="shared" si="48"/>
        <v>0</v>
      </c>
      <c r="H289" s="16"/>
      <c r="I289" s="20" t="e">
        <f t="shared" si="49"/>
        <v>#DIV/0!</v>
      </c>
      <c r="J289" s="30">
        <f t="shared" si="50"/>
        <v>0</v>
      </c>
      <c r="K289" s="20">
        <f t="shared" si="55"/>
        <v>0</v>
      </c>
      <c r="L289" s="29">
        <f t="shared" si="51"/>
        <v>-830019.42</v>
      </c>
      <c r="M289" s="24" t="e">
        <f t="shared" si="52"/>
        <v>#DIV/0!</v>
      </c>
      <c r="N289" s="29">
        <f t="shared" si="53"/>
        <v>0</v>
      </c>
    </row>
    <row r="290" spans="1:14" ht="24" hidden="1" outlineLevel="7">
      <c r="A290" s="9" t="s">
        <v>375</v>
      </c>
      <c r="B290" s="15" t="s">
        <v>376</v>
      </c>
      <c r="C290" s="16"/>
      <c r="D290" s="16">
        <v>830019.42</v>
      </c>
      <c r="E290" s="16">
        <v>0</v>
      </c>
      <c r="F290" s="16">
        <v>0</v>
      </c>
      <c r="G290" s="20">
        <f t="shared" si="48"/>
        <v>0</v>
      </c>
      <c r="H290" s="16"/>
      <c r="I290" s="20" t="e">
        <f t="shared" si="49"/>
        <v>#DIV/0!</v>
      </c>
      <c r="J290" s="30">
        <f t="shared" si="50"/>
        <v>0</v>
      </c>
      <c r="K290" s="20">
        <f t="shared" si="55"/>
        <v>0</v>
      </c>
      <c r="L290" s="29">
        <f t="shared" si="51"/>
        <v>-830019.42</v>
      </c>
      <c r="M290" s="24" t="e">
        <f t="shared" si="52"/>
        <v>#DIV/0!</v>
      </c>
      <c r="N290" s="29">
        <f t="shared" si="53"/>
        <v>0</v>
      </c>
    </row>
    <row r="291" spans="1:14" ht="48" hidden="1" outlineLevel="4">
      <c r="A291" s="9" t="s">
        <v>377</v>
      </c>
      <c r="B291" s="15" t="s">
        <v>378</v>
      </c>
      <c r="C291" s="16"/>
      <c r="D291" s="16">
        <v>0</v>
      </c>
      <c r="E291" s="16">
        <v>35094.959999999999</v>
      </c>
      <c r="F291" s="16">
        <v>35094.959999999999</v>
      </c>
      <c r="G291" s="20">
        <f t="shared" si="48"/>
        <v>6.416743715401638E-3</v>
      </c>
      <c r="H291" s="16"/>
      <c r="I291" s="20" t="e">
        <f t="shared" si="49"/>
        <v>#DIV/0!</v>
      </c>
      <c r="J291" s="30">
        <f t="shared" si="50"/>
        <v>35094.959999999999</v>
      </c>
      <c r="K291" s="20" t="e">
        <f t="shared" si="55"/>
        <v>#DIV/0!</v>
      </c>
      <c r="L291" s="29">
        <f t="shared" si="51"/>
        <v>35094.959999999999</v>
      </c>
      <c r="M291" s="24">
        <f t="shared" si="52"/>
        <v>100</v>
      </c>
      <c r="N291" s="29">
        <f t="shared" si="53"/>
        <v>0</v>
      </c>
    </row>
    <row r="292" spans="1:14" ht="48" hidden="1" outlineLevel="7">
      <c r="A292" s="9" t="s">
        <v>377</v>
      </c>
      <c r="B292" s="15" t="s">
        <v>378</v>
      </c>
      <c r="C292" s="16"/>
      <c r="D292" s="16">
        <v>0</v>
      </c>
      <c r="E292" s="16">
        <v>35094.959999999999</v>
      </c>
      <c r="F292" s="16">
        <v>35094.959999999999</v>
      </c>
      <c r="G292" s="20">
        <f t="shared" si="48"/>
        <v>6.416743715401638E-3</v>
      </c>
      <c r="H292" s="16"/>
      <c r="I292" s="20" t="e">
        <f t="shared" si="49"/>
        <v>#DIV/0!</v>
      </c>
      <c r="J292" s="30">
        <f t="shared" si="50"/>
        <v>35094.959999999999</v>
      </c>
      <c r="K292" s="20" t="e">
        <f t="shared" si="55"/>
        <v>#DIV/0!</v>
      </c>
      <c r="L292" s="29">
        <f t="shared" si="51"/>
        <v>35094.959999999999</v>
      </c>
      <c r="M292" s="24">
        <f t="shared" si="52"/>
        <v>100</v>
      </c>
      <c r="N292" s="29">
        <f t="shared" si="53"/>
        <v>0</v>
      </c>
    </row>
    <row r="293" spans="1:14" ht="48" hidden="1" outlineLevel="4">
      <c r="A293" s="9" t="s">
        <v>379</v>
      </c>
      <c r="B293" s="15" t="s">
        <v>380</v>
      </c>
      <c r="C293" s="16"/>
      <c r="D293" s="16">
        <v>0</v>
      </c>
      <c r="E293" s="16">
        <v>111369.48</v>
      </c>
      <c r="F293" s="16">
        <v>111369.48</v>
      </c>
      <c r="G293" s="20">
        <f t="shared" si="48"/>
        <v>2.0362736155777026E-2</v>
      </c>
      <c r="H293" s="16"/>
      <c r="I293" s="20" t="e">
        <f t="shared" si="49"/>
        <v>#DIV/0!</v>
      </c>
      <c r="J293" s="30">
        <f t="shared" si="50"/>
        <v>111369.48</v>
      </c>
      <c r="K293" s="20" t="e">
        <f t="shared" si="55"/>
        <v>#DIV/0!</v>
      </c>
      <c r="L293" s="29">
        <f t="shared" si="51"/>
        <v>111369.48</v>
      </c>
      <c r="M293" s="24">
        <f t="shared" si="52"/>
        <v>100</v>
      </c>
      <c r="N293" s="29">
        <f t="shared" si="53"/>
        <v>0</v>
      </c>
    </row>
    <row r="294" spans="1:14" ht="48" hidden="1" outlineLevel="7">
      <c r="A294" s="9" t="s">
        <v>379</v>
      </c>
      <c r="B294" s="15" t="s">
        <v>380</v>
      </c>
      <c r="C294" s="16"/>
      <c r="D294" s="16">
        <v>0</v>
      </c>
      <c r="E294" s="16">
        <v>111369.48</v>
      </c>
      <c r="F294" s="16">
        <v>111369.48</v>
      </c>
      <c r="G294" s="20">
        <f t="shared" si="48"/>
        <v>2.0362736155777026E-2</v>
      </c>
      <c r="H294" s="16"/>
      <c r="I294" s="20" t="e">
        <f t="shared" si="49"/>
        <v>#DIV/0!</v>
      </c>
      <c r="J294" s="30">
        <f t="shared" si="50"/>
        <v>111369.48</v>
      </c>
      <c r="K294" s="20" t="e">
        <f t="shared" si="55"/>
        <v>#DIV/0!</v>
      </c>
      <c r="L294" s="29">
        <f t="shared" si="51"/>
        <v>111369.48</v>
      </c>
      <c r="M294" s="24">
        <f t="shared" si="52"/>
        <v>100</v>
      </c>
      <c r="N294" s="29">
        <f t="shared" si="53"/>
        <v>0</v>
      </c>
    </row>
    <row r="295" spans="1:14" ht="48" hidden="1" outlineLevel="4">
      <c r="A295" s="9" t="s">
        <v>381</v>
      </c>
      <c r="B295" s="15" t="s">
        <v>382</v>
      </c>
      <c r="C295" s="16"/>
      <c r="D295" s="16">
        <v>0</v>
      </c>
      <c r="E295" s="16">
        <v>276771</v>
      </c>
      <c r="F295" s="16">
        <v>276771</v>
      </c>
      <c r="G295" s="20">
        <f t="shared" si="48"/>
        <v>5.0604661605410779E-2</v>
      </c>
      <c r="H295" s="16"/>
      <c r="I295" s="20" t="e">
        <f t="shared" si="49"/>
        <v>#DIV/0!</v>
      </c>
      <c r="J295" s="30">
        <f t="shared" si="50"/>
        <v>276771</v>
      </c>
      <c r="K295" s="20" t="e">
        <f t="shared" si="55"/>
        <v>#DIV/0!</v>
      </c>
      <c r="L295" s="29">
        <f t="shared" si="51"/>
        <v>276771</v>
      </c>
      <c r="M295" s="24">
        <f t="shared" si="52"/>
        <v>100</v>
      </c>
      <c r="N295" s="29">
        <f t="shared" si="53"/>
        <v>0</v>
      </c>
    </row>
    <row r="296" spans="1:14" ht="48" hidden="1" outlineLevel="7">
      <c r="A296" s="9" t="s">
        <v>381</v>
      </c>
      <c r="B296" s="15" t="s">
        <v>382</v>
      </c>
      <c r="C296" s="16"/>
      <c r="D296" s="16">
        <v>0</v>
      </c>
      <c r="E296" s="16">
        <v>276771</v>
      </c>
      <c r="F296" s="16">
        <v>276771</v>
      </c>
      <c r="G296" s="20">
        <f t="shared" si="48"/>
        <v>5.0604661605410779E-2</v>
      </c>
      <c r="H296" s="16"/>
      <c r="I296" s="20" t="e">
        <f t="shared" si="49"/>
        <v>#DIV/0!</v>
      </c>
      <c r="J296" s="30">
        <f t="shared" si="50"/>
        <v>276771</v>
      </c>
      <c r="K296" s="20" t="e">
        <f t="shared" si="55"/>
        <v>#DIV/0!</v>
      </c>
      <c r="L296" s="29">
        <f t="shared" si="51"/>
        <v>276771</v>
      </c>
      <c r="M296" s="24">
        <f t="shared" si="52"/>
        <v>100</v>
      </c>
      <c r="N296" s="29">
        <f t="shared" si="53"/>
        <v>0</v>
      </c>
    </row>
    <row r="297" spans="1:14" ht="48" hidden="1" outlineLevel="4">
      <c r="A297" s="9" t="s">
        <v>383</v>
      </c>
      <c r="B297" s="15" t="s">
        <v>384</v>
      </c>
      <c r="C297" s="16"/>
      <c r="D297" s="16">
        <v>0</v>
      </c>
      <c r="E297" s="16">
        <v>117343.93</v>
      </c>
      <c r="F297" s="16">
        <v>117343.93</v>
      </c>
      <c r="G297" s="20">
        <f t="shared" si="48"/>
        <v>2.1455101398264304E-2</v>
      </c>
      <c r="H297" s="16"/>
      <c r="I297" s="20" t="e">
        <f t="shared" si="49"/>
        <v>#DIV/0!</v>
      </c>
      <c r="J297" s="30">
        <f t="shared" si="50"/>
        <v>117343.93</v>
      </c>
      <c r="K297" s="20" t="e">
        <f t="shared" si="55"/>
        <v>#DIV/0!</v>
      </c>
      <c r="L297" s="29">
        <f t="shared" si="51"/>
        <v>117343.93</v>
      </c>
      <c r="M297" s="24">
        <f t="shared" si="52"/>
        <v>100</v>
      </c>
      <c r="N297" s="29">
        <f t="shared" si="53"/>
        <v>0</v>
      </c>
    </row>
    <row r="298" spans="1:14" ht="48" hidden="1" outlineLevel="7">
      <c r="A298" s="9" t="s">
        <v>383</v>
      </c>
      <c r="B298" s="15" t="s">
        <v>384</v>
      </c>
      <c r="C298" s="16"/>
      <c r="D298" s="16">
        <v>0</v>
      </c>
      <c r="E298" s="16">
        <v>117343.93</v>
      </c>
      <c r="F298" s="16">
        <v>117343.93</v>
      </c>
      <c r="G298" s="20">
        <f t="shared" si="48"/>
        <v>2.1455101398264304E-2</v>
      </c>
      <c r="H298" s="16"/>
      <c r="I298" s="20" t="e">
        <f t="shared" si="49"/>
        <v>#DIV/0!</v>
      </c>
      <c r="J298" s="30">
        <f t="shared" si="50"/>
        <v>117343.93</v>
      </c>
      <c r="K298" s="20" t="e">
        <f t="shared" si="55"/>
        <v>#DIV/0!</v>
      </c>
      <c r="L298" s="29">
        <f t="shared" si="51"/>
        <v>117343.93</v>
      </c>
      <c r="M298" s="24">
        <f t="shared" si="52"/>
        <v>100</v>
      </c>
      <c r="N298" s="29">
        <f t="shared" si="53"/>
        <v>0</v>
      </c>
    </row>
    <row r="299" spans="1:14" ht="72" hidden="1" outlineLevel="4">
      <c r="A299" s="9" t="s">
        <v>385</v>
      </c>
      <c r="B299" s="15" t="s">
        <v>386</v>
      </c>
      <c r="C299" s="16"/>
      <c r="D299" s="16">
        <v>0</v>
      </c>
      <c r="E299" s="16">
        <v>195440.05</v>
      </c>
      <c r="F299" s="16">
        <v>195440.05</v>
      </c>
      <c r="G299" s="20">
        <f t="shared" si="48"/>
        <v>3.5734154208333105E-2</v>
      </c>
      <c r="H299" s="16"/>
      <c r="I299" s="20" t="e">
        <f t="shared" si="49"/>
        <v>#DIV/0!</v>
      </c>
      <c r="J299" s="30">
        <f t="shared" si="50"/>
        <v>195440.05</v>
      </c>
      <c r="K299" s="20" t="e">
        <f t="shared" si="55"/>
        <v>#DIV/0!</v>
      </c>
      <c r="L299" s="29">
        <f t="shared" si="51"/>
        <v>195440.05</v>
      </c>
      <c r="M299" s="24">
        <f t="shared" si="52"/>
        <v>100</v>
      </c>
      <c r="N299" s="29">
        <f t="shared" si="53"/>
        <v>0</v>
      </c>
    </row>
    <row r="300" spans="1:14" ht="72" hidden="1" outlineLevel="7">
      <c r="A300" s="9" t="s">
        <v>385</v>
      </c>
      <c r="B300" s="15" t="s">
        <v>386</v>
      </c>
      <c r="C300" s="16"/>
      <c r="D300" s="16">
        <v>0</v>
      </c>
      <c r="E300" s="16">
        <v>195440.05</v>
      </c>
      <c r="F300" s="16">
        <v>195440.05</v>
      </c>
      <c r="G300" s="20">
        <f t="shared" si="48"/>
        <v>3.5734154208333105E-2</v>
      </c>
      <c r="H300" s="16"/>
      <c r="I300" s="20" t="e">
        <f t="shared" si="49"/>
        <v>#DIV/0!</v>
      </c>
      <c r="J300" s="30">
        <f t="shared" si="50"/>
        <v>195440.05</v>
      </c>
      <c r="K300" s="20" t="e">
        <f t="shared" si="55"/>
        <v>#DIV/0!</v>
      </c>
      <c r="L300" s="29">
        <f t="shared" si="51"/>
        <v>195440.05</v>
      </c>
      <c r="M300" s="24">
        <f t="shared" si="52"/>
        <v>100</v>
      </c>
      <c r="N300" s="29">
        <f t="shared" si="53"/>
        <v>0</v>
      </c>
    </row>
    <row r="301" spans="1:14" ht="60" hidden="1" outlineLevel="4">
      <c r="A301" s="9" t="s">
        <v>387</v>
      </c>
      <c r="B301" s="15" t="s">
        <v>388</v>
      </c>
      <c r="C301" s="16"/>
      <c r="D301" s="16">
        <v>0</v>
      </c>
      <c r="E301" s="16">
        <v>94000</v>
      </c>
      <c r="F301" s="16">
        <v>94000</v>
      </c>
      <c r="G301" s="20">
        <f t="shared" si="48"/>
        <v>1.7186909722870576E-2</v>
      </c>
      <c r="H301" s="16"/>
      <c r="I301" s="20" t="e">
        <f t="shared" si="49"/>
        <v>#DIV/0!</v>
      </c>
      <c r="J301" s="30">
        <f t="shared" si="50"/>
        <v>94000</v>
      </c>
      <c r="K301" s="20" t="e">
        <f t="shared" si="55"/>
        <v>#DIV/0!</v>
      </c>
      <c r="L301" s="29">
        <f t="shared" si="51"/>
        <v>94000</v>
      </c>
      <c r="M301" s="24">
        <f t="shared" si="52"/>
        <v>100</v>
      </c>
      <c r="N301" s="29">
        <f t="shared" si="53"/>
        <v>0</v>
      </c>
    </row>
    <row r="302" spans="1:14" ht="60" hidden="1" outlineLevel="7">
      <c r="A302" s="9" t="s">
        <v>387</v>
      </c>
      <c r="B302" s="15" t="s">
        <v>388</v>
      </c>
      <c r="C302" s="16"/>
      <c r="D302" s="16">
        <v>0</v>
      </c>
      <c r="E302" s="16">
        <v>94000</v>
      </c>
      <c r="F302" s="16">
        <v>94000</v>
      </c>
      <c r="G302" s="20">
        <f t="shared" si="48"/>
        <v>1.7186909722870576E-2</v>
      </c>
      <c r="H302" s="16"/>
      <c r="I302" s="20" t="e">
        <f t="shared" si="49"/>
        <v>#DIV/0!</v>
      </c>
      <c r="J302" s="30">
        <f t="shared" si="50"/>
        <v>94000</v>
      </c>
      <c r="K302" s="20" t="e">
        <f t="shared" si="55"/>
        <v>#DIV/0!</v>
      </c>
      <c r="L302" s="29">
        <f t="shared" si="51"/>
        <v>94000</v>
      </c>
      <c r="M302" s="24">
        <f t="shared" si="52"/>
        <v>100</v>
      </c>
      <c r="N302" s="29">
        <f t="shared" si="53"/>
        <v>0</v>
      </c>
    </row>
    <row r="303" spans="1:14" s="10" customFormat="1" ht="16.5" customHeight="1">
      <c r="A303" s="25" t="s">
        <v>389</v>
      </c>
      <c r="B303" s="26" t="s">
        <v>390</v>
      </c>
      <c r="C303" s="27">
        <f>C304+C366+C370+C376</f>
        <v>431777685.65999997</v>
      </c>
      <c r="D303" s="27">
        <f t="shared" ref="D303:F303" si="57">D304+D366+D370+D376</f>
        <v>480632044.38</v>
      </c>
      <c r="E303" s="27">
        <f t="shared" si="57"/>
        <v>519704289.58000004</v>
      </c>
      <c r="F303" s="27">
        <f t="shared" si="57"/>
        <v>436565189.51999998</v>
      </c>
      <c r="G303" s="24">
        <f t="shared" si="48"/>
        <v>79.821345749235363</v>
      </c>
      <c r="H303" s="27" t="s">
        <v>511</v>
      </c>
      <c r="I303" s="24">
        <f t="shared" si="49"/>
        <v>101.10878908730126</v>
      </c>
      <c r="J303" s="29">
        <f t="shared" si="50"/>
        <v>4787503.8600000143</v>
      </c>
      <c r="K303" s="24">
        <f t="shared" si="55"/>
        <v>90.831477972542416</v>
      </c>
      <c r="L303" s="29">
        <f t="shared" si="51"/>
        <v>-44066854.860000014</v>
      </c>
      <c r="M303" s="24">
        <f t="shared" si="52"/>
        <v>84.002614231414356</v>
      </c>
      <c r="N303" s="29">
        <f t="shared" si="53"/>
        <v>-83139100.060000062</v>
      </c>
    </row>
    <row r="304" spans="1:14" ht="48" outlineLevel="1">
      <c r="A304" s="9" t="s">
        <v>391</v>
      </c>
      <c r="B304" s="15" t="s">
        <v>392</v>
      </c>
      <c r="C304" s="16">
        <f>C305+C318+C337+C356</f>
        <v>433511809.67000002</v>
      </c>
      <c r="D304" s="16">
        <f t="shared" ref="D304:F304" si="58">D305+D318+D337+D356</f>
        <v>480632044.38</v>
      </c>
      <c r="E304" s="16">
        <f t="shared" si="58"/>
        <v>519204289.58000004</v>
      </c>
      <c r="F304" s="16">
        <f t="shared" si="58"/>
        <v>448128076.02999997</v>
      </c>
      <c r="G304" s="20">
        <f t="shared" si="48"/>
        <v>81.935497734162681</v>
      </c>
      <c r="H304" s="16" t="s">
        <v>511</v>
      </c>
      <c r="I304" s="20">
        <f t="shared" si="49"/>
        <v>103.37159589057705</v>
      </c>
      <c r="J304" s="30">
        <f t="shared" si="50"/>
        <v>14616266.359999955</v>
      </c>
      <c r="K304" s="20">
        <f t="shared" si="55"/>
        <v>93.237244846641659</v>
      </c>
      <c r="L304" s="30">
        <f t="shared" si="51"/>
        <v>-32503968.350000024</v>
      </c>
      <c r="M304" s="20">
        <f t="shared" si="52"/>
        <v>86.310549628259864</v>
      </c>
      <c r="N304" s="30">
        <f t="shared" si="53"/>
        <v>-71076213.550000072</v>
      </c>
    </row>
    <row r="305" spans="1:14" ht="24" outlineLevel="2" collapsed="1">
      <c r="A305" s="9" t="s">
        <v>393</v>
      </c>
      <c r="B305" s="15" t="s">
        <v>394</v>
      </c>
      <c r="C305" s="16">
        <v>141050719</v>
      </c>
      <c r="D305" s="16">
        <v>147012700</v>
      </c>
      <c r="E305" s="16">
        <v>148388600</v>
      </c>
      <c r="F305" s="16">
        <v>148388600</v>
      </c>
      <c r="G305" s="20">
        <f t="shared" si="48"/>
        <v>27.131292256416522</v>
      </c>
      <c r="H305" s="16" t="s">
        <v>511</v>
      </c>
      <c r="I305" s="20">
        <f t="shared" si="49"/>
        <v>105.20229960685276</v>
      </c>
      <c r="J305" s="30">
        <f t="shared" si="50"/>
        <v>7337881</v>
      </c>
      <c r="K305" s="20">
        <f t="shared" si="55"/>
        <v>100.93590553741276</v>
      </c>
      <c r="L305" s="30">
        <f t="shared" si="51"/>
        <v>1375900</v>
      </c>
      <c r="M305" s="20">
        <f t="shared" si="52"/>
        <v>100</v>
      </c>
      <c r="N305" s="30">
        <f t="shared" si="53"/>
        <v>0</v>
      </c>
    </row>
    <row r="306" spans="1:14" ht="24" hidden="1" outlineLevel="3" collapsed="1">
      <c r="A306" s="9" t="s">
        <v>395</v>
      </c>
      <c r="B306" s="15" t="s">
        <v>396</v>
      </c>
      <c r="C306" s="16"/>
      <c r="D306" s="16">
        <v>144665400</v>
      </c>
      <c r="E306" s="16">
        <v>144665400</v>
      </c>
      <c r="F306" s="16">
        <v>144665400</v>
      </c>
      <c r="G306" s="20">
        <f t="shared" si="48"/>
        <v>26.450544359818739</v>
      </c>
      <c r="H306" s="16"/>
      <c r="I306" s="20" t="e">
        <f t="shared" si="49"/>
        <v>#DIV/0!</v>
      </c>
      <c r="J306" s="30">
        <f t="shared" si="50"/>
        <v>144665400</v>
      </c>
      <c r="K306" s="20">
        <f t="shared" si="55"/>
        <v>100</v>
      </c>
      <c r="L306" s="30">
        <f t="shared" si="51"/>
        <v>0</v>
      </c>
      <c r="M306" s="20">
        <f t="shared" si="52"/>
        <v>100</v>
      </c>
      <c r="N306" s="30">
        <f t="shared" si="53"/>
        <v>0</v>
      </c>
    </row>
    <row r="307" spans="1:14" ht="48" hidden="1" outlineLevel="4">
      <c r="A307" s="9" t="s">
        <v>397</v>
      </c>
      <c r="B307" s="15" t="s">
        <v>398</v>
      </c>
      <c r="C307" s="16"/>
      <c r="D307" s="16">
        <v>144665400</v>
      </c>
      <c r="E307" s="16">
        <v>144665400</v>
      </c>
      <c r="F307" s="16">
        <v>144665400</v>
      </c>
      <c r="G307" s="20">
        <f t="shared" si="48"/>
        <v>26.450544359818739</v>
      </c>
      <c r="H307" s="16"/>
      <c r="I307" s="20" t="e">
        <f t="shared" si="49"/>
        <v>#DIV/0!</v>
      </c>
      <c r="J307" s="30">
        <f t="shared" si="50"/>
        <v>144665400</v>
      </c>
      <c r="K307" s="20">
        <f t="shared" si="55"/>
        <v>100</v>
      </c>
      <c r="L307" s="30">
        <f t="shared" si="51"/>
        <v>0</v>
      </c>
      <c r="M307" s="20">
        <f t="shared" si="52"/>
        <v>100</v>
      </c>
      <c r="N307" s="30">
        <f t="shared" si="53"/>
        <v>0</v>
      </c>
    </row>
    <row r="308" spans="1:14" ht="48" hidden="1" outlineLevel="7">
      <c r="A308" s="9" t="s">
        <v>397</v>
      </c>
      <c r="B308" s="15" t="s">
        <v>398</v>
      </c>
      <c r="C308" s="16"/>
      <c r="D308" s="16">
        <v>144665400</v>
      </c>
      <c r="E308" s="16">
        <v>144665400</v>
      </c>
      <c r="F308" s="16">
        <v>144665400</v>
      </c>
      <c r="G308" s="20">
        <f t="shared" si="48"/>
        <v>26.450544359818739</v>
      </c>
      <c r="H308" s="16"/>
      <c r="I308" s="20" t="e">
        <f t="shared" si="49"/>
        <v>#DIV/0!</v>
      </c>
      <c r="J308" s="30">
        <f t="shared" si="50"/>
        <v>144665400</v>
      </c>
      <c r="K308" s="20">
        <f t="shared" si="55"/>
        <v>100</v>
      </c>
      <c r="L308" s="30">
        <f t="shared" si="51"/>
        <v>0</v>
      </c>
      <c r="M308" s="20">
        <f t="shared" si="52"/>
        <v>100</v>
      </c>
      <c r="N308" s="30">
        <f t="shared" si="53"/>
        <v>0</v>
      </c>
    </row>
    <row r="309" spans="1:14" ht="36" hidden="1" outlineLevel="3" collapsed="1">
      <c r="A309" s="9" t="s">
        <v>399</v>
      </c>
      <c r="B309" s="15" t="s">
        <v>400</v>
      </c>
      <c r="C309" s="16"/>
      <c r="D309" s="16">
        <v>2301700</v>
      </c>
      <c r="E309" s="16">
        <v>2301700</v>
      </c>
      <c r="F309" s="16">
        <v>2301700</v>
      </c>
      <c r="G309" s="20">
        <f t="shared" si="48"/>
        <v>0.42084159690565121</v>
      </c>
      <c r="H309" s="16"/>
      <c r="I309" s="20" t="e">
        <f t="shared" si="49"/>
        <v>#DIV/0!</v>
      </c>
      <c r="J309" s="30">
        <f t="shared" si="50"/>
        <v>2301700</v>
      </c>
      <c r="K309" s="20">
        <f t="shared" si="55"/>
        <v>100</v>
      </c>
      <c r="L309" s="30">
        <f t="shared" si="51"/>
        <v>0</v>
      </c>
      <c r="M309" s="20">
        <f t="shared" si="52"/>
        <v>100</v>
      </c>
      <c r="N309" s="30">
        <f t="shared" si="53"/>
        <v>0</v>
      </c>
    </row>
    <row r="310" spans="1:14" ht="48" hidden="1" outlineLevel="4">
      <c r="A310" s="9" t="s">
        <v>401</v>
      </c>
      <c r="B310" s="15" t="s">
        <v>402</v>
      </c>
      <c r="C310" s="16"/>
      <c r="D310" s="16">
        <v>2301700</v>
      </c>
      <c r="E310" s="16">
        <v>2301700</v>
      </c>
      <c r="F310" s="16">
        <v>2301700</v>
      </c>
      <c r="G310" s="20">
        <f t="shared" si="48"/>
        <v>0.42084159690565121</v>
      </c>
      <c r="H310" s="16"/>
      <c r="I310" s="20" t="e">
        <f t="shared" si="49"/>
        <v>#DIV/0!</v>
      </c>
      <c r="J310" s="30">
        <f t="shared" si="50"/>
        <v>2301700</v>
      </c>
      <c r="K310" s="20">
        <f t="shared" si="55"/>
        <v>100</v>
      </c>
      <c r="L310" s="30">
        <f t="shared" si="51"/>
        <v>0</v>
      </c>
      <c r="M310" s="20">
        <f t="shared" si="52"/>
        <v>100</v>
      </c>
      <c r="N310" s="30">
        <f t="shared" si="53"/>
        <v>0</v>
      </c>
    </row>
    <row r="311" spans="1:14" ht="48" hidden="1" outlineLevel="7">
      <c r="A311" s="9" t="s">
        <v>401</v>
      </c>
      <c r="B311" s="15" t="s">
        <v>402</v>
      </c>
      <c r="C311" s="16"/>
      <c r="D311" s="16">
        <v>2301700</v>
      </c>
      <c r="E311" s="16">
        <v>2301700</v>
      </c>
      <c r="F311" s="16">
        <v>2301700</v>
      </c>
      <c r="G311" s="20">
        <f t="shared" si="48"/>
        <v>0.42084159690565121</v>
      </c>
      <c r="H311" s="16"/>
      <c r="I311" s="20" t="e">
        <f t="shared" si="49"/>
        <v>#DIV/0!</v>
      </c>
      <c r="J311" s="30">
        <f t="shared" si="50"/>
        <v>2301700</v>
      </c>
      <c r="K311" s="20">
        <f t="shared" si="55"/>
        <v>100</v>
      </c>
      <c r="L311" s="30">
        <f t="shared" si="51"/>
        <v>0</v>
      </c>
      <c r="M311" s="20">
        <f t="shared" si="52"/>
        <v>100</v>
      </c>
      <c r="N311" s="30">
        <f t="shared" si="53"/>
        <v>0</v>
      </c>
    </row>
    <row r="312" spans="1:14" ht="36" hidden="1" outlineLevel="3" collapsed="1">
      <c r="A312" s="9" t="s">
        <v>403</v>
      </c>
      <c r="B312" s="15" t="s">
        <v>404</v>
      </c>
      <c r="C312" s="16"/>
      <c r="D312" s="16">
        <v>0</v>
      </c>
      <c r="E312" s="16">
        <v>489000</v>
      </c>
      <c r="F312" s="16">
        <v>489000</v>
      </c>
      <c r="G312" s="20">
        <f t="shared" si="48"/>
        <v>8.9408498451954393E-2</v>
      </c>
      <c r="H312" s="16"/>
      <c r="I312" s="20" t="e">
        <f t="shared" si="49"/>
        <v>#DIV/0!</v>
      </c>
      <c r="J312" s="30">
        <f t="shared" si="50"/>
        <v>489000</v>
      </c>
      <c r="K312" s="20" t="e">
        <f t="shared" si="55"/>
        <v>#DIV/0!</v>
      </c>
      <c r="L312" s="30">
        <f t="shared" si="51"/>
        <v>489000</v>
      </c>
      <c r="M312" s="20">
        <f t="shared" si="52"/>
        <v>100</v>
      </c>
      <c r="N312" s="30">
        <f t="shared" si="53"/>
        <v>0</v>
      </c>
    </row>
    <row r="313" spans="1:14" ht="48" hidden="1" outlineLevel="4">
      <c r="A313" s="9" t="s">
        <v>405</v>
      </c>
      <c r="B313" s="15" t="s">
        <v>406</v>
      </c>
      <c r="C313" s="16"/>
      <c r="D313" s="16">
        <v>0</v>
      </c>
      <c r="E313" s="16">
        <v>489000</v>
      </c>
      <c r="F313" s="16">
        <v>489000</v>
      </c>
      <c r="G313" s="20">
        <f t="shared" si="48"/>
        <v>8.9408498451954393E-2</v>
      </c>
      <c r="H313" s="16"/>
      <c r="I313" s="20" t="e">
        <f t="shared" si="49"/>
        <v>#DIV/0!</v>
      </c>
      <c r="J313" s="30">
        <f t="shared" si="50"/>
        <v>489000</v>
      </c>
      <c r="K313" s="20" t="e">
        <f t="shared" si="55"/>
        <v>#DIV/0!</v>
      </c>
      <c r="L313" s="30">
        <f t="shared" si="51"/>
        <v>489000</v>
      </c>
      <c r="M313" s="20">
        <f t="shared" si="52"/>
        <v>100</v>
      </c>
      <c r="N313" s="30">
        <f t="shared" si="53"/>
        <v>0</v>
      </c>
    </row>
    <row r="314" spans="1:14" ht="48" hidden="1" outlineLevel="7">
      <c r="A314" s="9" t="s">
        <v>405</v>
      </c>
      <c r="B314" s="15" t="s">
        <v>406</v>
      </c>
      <c r="C314" s="16"/>
      <c r="D314" s="16">
        <v>0</v>
      </c>
      <c r="E314" s="16">
        <v>489000</v>
      </c>
      <c r="F314" s="16">
        <v>489000</v>
      </c>
      <c r="G314" s="20">
        <f t="shared" si="48"/>
        <v>8.9408498451954393E-2</v>
      </c>
      <c r="H314" s="16"/>
      <c r="I314" s="20" t="e">
        <f t="shared" si="49"/>
        <v>#DIV/0!</v>
      </c>
      <c r="J314" s="30">
        <f t="shared" si="50"/>
        <v>489000</v>
      </c>
      <c r="K314" s="20" t="e">
        <f t="shared" si="55"/>
        <v>#DIV/0!</v>
      </c>
      <c r="L314" s="30">
        <f t="shared" si="51"/>
        <v>489000</v>
      </c>
      <c r="M314" s="20">
        <f t="shared" si="52"/>
        <v>100</v>
      </c>
      <c r="N314" s="30">
        <f t="shared" si="53"/>
        <v>0</v>
      </c>
    </row>
    <row r="315" spans="1:14" ht="24" hidden="1" outlineLevel="3" collapsed="1">
      <c r="A315" s="9" t="s">
        <v>407</v>
      </c>
      <c r="B315" s="15" t="s">
        <v>408</v>
      </c>
      <c r="C315" s="16"/>
      <c r="D315" s="16">
        <v>45600</v>
      </c>
      <c r="E315" s="16">
        <v>932500</v>
      </c>
      <c r="F315" s="16">
        <v>932500</v>
      </c>
      <c r="G315" s="20">
        <f t="shared" si="48"/>
        <v>0.17049780124017888</v>
      </c>
      <c r="H315" s="16"/>
      <c r="I315" s="20" t="e">
        <f t="shared" si="49"/>
        <v>#DIV/0!</v>
      </c>
      <c r="J315" s="30">
        <f t="shared" si="50"/>
        <v>932500</v>
      </c>
      <c r="K315" s="20">
        <f t="shared" si="55"/>
        <v>2044.9561403508771</v>
      </c>
      <c r="L315" s="30">
        <f t="shared" si="51"/>
        <v>886900</v>
      </c>
      <c r="M315" s="20">
        <f t="shared" si="52"/>
        <v>100</v>
      </c>
      <c r="N315" s="30">
        <f t="shared" si="53"/>
        <v>0</v>
      </c>
    </row>
    <row r="316" spans="1:14" ht="24" hidden="1" outlineLevel="4">
      <c r="A316" s="9" t="s">
        <v>409</v>
      </c>
      <c r="B316" s="15" t="s">
        <v>410</v>
      </c>
      <c r="C316" s="16"/>
      <c r="D316" s="16">
        <v>45600</v>
      </c>
      <c r="E316" s="16">
        <v>932500</v>
      </c>
      <c r="F316" s="16">
        <v>932500</v>
      </c>
      <c r="G316" s="20">
        <f t="shared" si="48"/>
        <v>0.17049780124017888</v>
      </c>
      <c r="H316" s="16"/>
      <c r="I316" s="20" t="e">
        <f t="shared" si="49"/>
        <v>#DIV/0!</v>
      </c>
      <c r="J316" s="30">
        <f t="shared" si="50"/>
        <v>932500</v>
      </c>
      <c r="K316" s="20">
        <f t="shared" si="55"/>
        <v>2044.9561403508771</v>
      </c>
      <c r="L316" s="30">
        <f t="shared" si="51"/>
        <v>886900</v>
      </c>
      <c r="M316" s="20">
        <f t="shared" si="52"/>
        <v>100</v>
      </c>
      <c r="N316" s="30">
        <f t="shared" si="53"/>
        <v>0</v>
      </c>
    </row>
    <row r="317" spans="1:14" ht="24" hidden="1" outlineLevel="7">
      <c r="A317" s="9" t="s">
        <v>409</v>
      </c>
      <c r="B317" s="15" t="s">
        <v>410</v>
      </c>
      <c r="C317" s="16"/>
      <c r="D317" s="16">
        <v>45600</v>
      </c>
      <c r="E317" s="16">
        <v>932500</v>
      </c>
      <c r="F317" s="16">
        <v>932500</v>
      </c>
      <c r="G317" s="20">
        <f t="shared" si="48"/>
        <v>0.17049780124017888</v>
      </c>
      <c r="H317" s="16"/>
      <c r="I317" s="20" t="e">
        <f t="shared" si="49"/>
        <v>#DIV/0!</v>
      </c>
      <c r="J317" s="30">
        <f t="shared" si="50"/>
        <v>932500</v>
      </c>
      <c r="K317" s="20">
        <f t="shared" si="55"/>
        <v>2044.9561403508771</v>
      </c>
      <c r="L317" s="30">
        <f t="shared" si="51"/>
        <v>886900</v>
      </c>
      <c r="M317" s="20">
        <f t="shared" si="52"/>
        <v>100</v>
      </c>
      <c r="N317" s="30">
        <f t="shared" si="53"/>
        <v>0</v>
      </c>
    </row>
    <row r="318" spans="1:14" ht="36" outlineLevel="2" collapsed="1">
      <c r="A318" s="9" t="s">
        <v>411</v>
      </c>
      <c r="B318" s="15" t="s">
        <v>412</v>
      </c>
      <c r="C318" s="16">
        <v>90392220.120000005</v>
      </c>
      <c r="D318" s="16">
        <v>162533556.87</v>
      </c>
      <c r="E318" s="16">
        <v>181244879.71000001</v>
      </c>
      <c r="F318" s="16">
        <v>117646828.78</v>
      </c>
      <c r="G318" s="20">
        <f t="shared" si="48"/>
        <v>21.510483249190131</v>
      </c>
      <c r="H318" s="16" t="s">
        <v>511</v>
      </c>
      <c r="I318" s="20">
        <f t="shared" si="49"/>
        <v>130.15149824157234</v>
      </c>
      <c r="J318" s="30">
        <f t="shared" si="50"/>
        <v>27254608.659999996</v>
      </c>
      <c r="K318" s="20">
        <f t="shared" si="55"/>
        <v>72.383101093454826</v>
      </c>
      <c r="L318" s="30">
        <f t="shared" si="51"/>
        <v>-44886728.090000004</v>
      </c>
      <c r="M318" s="20">
        <f t="shared" si="52"/>
        <v>64.91042890052411</v>
      </c>
      <c r="N318" s="30">
        <f t="shared" si="53"/>
        <v>-63598050.930000007</v>
      </c>
    </row>
    <row r="319" spans="1:14" ht="48" hidden="1" outlineLevel="3">
      <c r="A319" s="9" t="s">
        <v>413</v>
      </c>
      <c r="B319" s="15" t="s">
        <v>414</v>
      </c>
      <c r="C319" s="16"/>
      <c r="D319" s="16">
        <v>112442203.40000001</v>
      </c>
      <c r="E319" s="16">
        <v>100201021.98</v>
      </c>
      <c r="F319" s="16">
        <v>36650226.140000001</v>
      </c>
      <c r="G319" s="20">
        <f t="shared" si="48"/>
        <v>6.7011077445848031</v>
      </c>
      <c r="H319" s="16"/>
      <c r="I319" s="20" t="e">
        <f t="shared" si="49"/>
        <v>#DIV/0!</v>
      </c>
      <c r="J319" s="30">
        <f t="shared" si="50"/>
        <v>36650226.140000001</v>
      </c>
      <c r="K319" s="20">
        <f t="shared" si="55"/>
        <v>32.59472425101908</v>
      </c>
      <c r="L319" s="30">
        <f t="shared" si="51"/>
        <v>-75791977.260000005</v>
      </c>
      <c r="M319" s="20">
        <f t="shared" si="52"/>
        <v>36.576698935581057</v>
      </c>
      <c r="N319" s="30">
        <f t="shared" si="53"/>
        <v>-63550795.840000004</v>
      </c>
    </row>
    <row r="320" spans="1:14" ht="48" hidden="1" outlineLevel="4">
      <c r="A320" s="9" t="s">
        <v>415</v>
      </c>
      <c r="B320" s="15" t="s">
        <v>416</v>
      </c>
      <c r="C320" s="16"/>
      <c r="D320" s="16">
        <v>112442203.40000001</v>
      </c>
      <c r="E320" s="16">
        <v>100201021.98</v>
      </c>
      <c r="F320" s="16">
        <v>36650226.140000001</v>
      </c>
      <c r="G320" s="20">
        <f t="shared" si="48"/>
        <v>6.7011077445848031</v>
      </c>
      <c r="H320" s="16"/>
      <c r="I320" s="20" t="e">
        <f t="shared" si="49"/>
        <v>#DIV/0!</v>
      </c>
      <c r="J320" s="30">
        <f t="shared" si="50"/>
        <v>36650226.140000001</v>
      </c>
      <c r="K320" s="20">
        <f t="shared" si="55"/>
        <v>32.59472425101908</v>
      </c>
      <c r="L320" s="30">
        <f t="shared" si="51"/>
        <v>-75791977.260000005</v>
      </c>
      <c r="M320" s="20">
        <f t="shared" si="52"/>
        <v>36.576698935581057</v>
      </c>
      <c r="N320" s="30">
        <f t="shared" si="53"/>
        <v>-63550795.840000004</v>
      </c>
    </row>
    <row r="321" spans="1:14" ht="48" hidden="1" outlineLevel="7">
      <c r="A321" s="9" t="s">
        <v>415</v>
      </c>
      <c r="B321" s="15" t="s">
        <v>416</v>
      </c>
      <c r="C321" s="16"/>
      <c r="D321" s="16">
        <v>112442203.40000001</v>
      </c>
      <c r="E321" s="16">
        <v>100201021.98</v>
      </c>
      <c r="F321" s="16">
        <v>36650226.140000001</v>
      </c>
      <c r="G321" s="20">
        <f t="shared" si="48"/>
        <v>6.7011077445848031</v>
      </c>
      <c r="H321" s="16"/>
      <c r="I321" s="20" t="e">
        <f t="shared" si="49"/>
        <v>#DIV/0!</v>
      </c>
      <c r="J321" s="30">
        <f t="shared" si="50"/>
        <v>36650226.140000001</v>
      </c>
      <c r="K321" s="20">
        <f t="shared" si="55"/>
        <v>32.59472425101908</v>
      </c>
      <c r="L321" s="30">
        <f t="shared" si="51"/>
        <v>-75791977.260000005</v>
      </c>
      <c r="M321" s="20">
        <f t="shared" si="52"/>
        <v>36.576698935581057</v>
      </c>
      <c r="N321" s="30">
        <f t="shared" si="53"/>
        <v>-63550795.840000004</v>
      </c>
    </row>
    <row r="322" spans="1:14" ht="36" hidden="1" outlineLevel="3">
      <c r="A322" s="9" t="s">
        <v>417</v>
      </c>
      <c r="B322" s="15" t="s">
        <v>418</v>
      </c>
      <c r="C322" s="16"/>
      <c r="D322" s="16">
        <v>0</v>
      </c>
      <c r="E322" s="16">
        <v>3548684</v>
      </c>
      <c r="F322" s="16">
        <v>3548678.45</v>
      </c>
      <c r="G322" s="20">
        <f t="shared" si="48"/>
        <v>0.64883846974091808</v>
      </c>
      <c r="H322" s="16"/>
      <c r="I322" s="20" t="e">
        <f t="shared" si="49"/>
        <v>#DIV/0!</v>
      </c>
      <c r="J322" s="30">
        <f t="shared" si="50"/>
        <v>3548678.45</v>
      </c>
      <c r="K322" s="20" t="e">
        <f t="shared" si="55"/>
        <v>#DIV/0!</v>
      </c>
      <c r="L322" s="30">
        <f t="shared" si="51"/>
        <v>3548678.45</v>
      </c>
      <c r="M322" s="20">
        <f t="shared" si="52"/>
        <v>99.999843603995174</v>
      </c>
      <c r="N322" s="30">
        <f t="shared" si="53"/>
        <v>-5.5499999998137355</v>
      </c>
    </row>
    <row r="323" spans="1:14" ht="36" hidden="1" outlineLevel="4">
      <c r="A323" s="9" t="s">
        <v>419</v>
      </c>
      <c r="B323" s="15" t="s">
        <v>420</v>
      </c>
      <c r="C323" s="16"/>
      <c r="D323" s="16">
        <v>0</v>
      </c>
      <c r="E323" s="16">
        <v>3548684</v>
      </c>
      <c r="F323" s="16">
        <v>3548678.45</v>
      </c>
      <c r="G323" s="20">
        <f t="shared" si="48"/>
        <v>0.64883846974091808</v>
      </c>
      <c r="H323" s="16"/>
      <c r="I323" s="20" t="e">
        <f t="shared" si="49"/>
        <v>#DIV/0!</v>
      </c>
      <c r="J323" s="30">
        <f t="shared" si="50"/>
        <v>3548678.45</v>
      </c>
      <c r="K323" s="20" t="e">
        <f t="shared" si="55"/>
        <v>#DIV/0!</v>
      </c>
      <c r="L323" s="30">
        <f t="shared" si="51"/>
        <v>3548678.45</v>
      </c>
      <c r="M323" s="20">
        <f t="shared" si="52"/>
        <v>99.999843603995174</v>
      </c>
      <c r="N323" s="30">
        <f t="shared" si="53"/>
        <v>-5.5499999998137355</v>
      </c>
    </row>
    <row r="324" spans="1:14" ht="36" hidden="1" outlineLevel="7">
      <c r="A324" s="9" t="s">
        <v>419</v>
      </c>
      <c r="B324" s="15" t="s">
        <v>420</v>
      </c>
      <c r="C324" s="16"/>
      <c r="D324" s="16">
        <v>0</v>
      </c>
      <c r="E324" s="16">
        <v>3548684</v>
      </c>
      <c r="F324" s="16">
        <v>3548678.45</v>
      </c>
      <c r="G324" s="20">
        <f t="shared" si="48"/>
        <v>0.64883846974091808</v>
      </c>
      <c r="H324" s="16"/>
      <c r="I324" s="20" t="e">
        <f t="shared" si="49"/>
        <v>#DIV/0!</v>
      </c>
      <c r="J324" s="30">
        <f t="shared" si="50"/>
        <v>3548678.45</v>
      </c>
      <c r="K324" s="20" t="e">
        <f t="shared" si="55"/>
        <v>#DIV/0!</v>
      </c>
      <c r="L324" s="30">
        <f t="shared" si="51"/>
        <v>3548678.45</v>
      </c>
      <c r="M324" s="20">
        <f t="shared" si="52"/>
        <v>99.999843603995174</v>
      </c>
      <c r="N324" s="30">
        <f t="shared" si="53"/>
        <v>-5.5499999998137355</v>
      </c>
    </row>
    <row r="325" spans="1:14" ht="24" hidden="1" outlineLevel="3">
      <c r="A325" s="9" t="s">
        <v>421</v>
      </c>
      <c r="B325" s="15" t="s">
        <v>422</v>
      </c>
      <c r="C325" s="16"/>
      <c r="D325" s="16">
        <v>0</v>
      </c>
      <c r="E325" s="16">
        <v>555500</v>
      </c>
      <c r="F325" s="16">
        <v>555500</v>
      </c>
      <c r="G325" s="20">
        <f t="shared" si="48"/>
        <v>0.10156732288355964</v>
      </c>
      <c r="H325" s="16"/>
      <c r="I325" s="20" t="e">
        <f t="shared" si="49"/>
        <v>#DIV/0!</v>
      </c>
      <c r="J325" s="30">
        <f t="shared" si="50"/>
        <v>555500</v>
      </c>
      <c r="K325" s="20" t="e">
        <f t="shared" si="55"/>
        <v>#DIV/0!</v>
      </c>
      <c r="L325" s="30">
        <f t="shared" si="51"/>
        <v>555500</v>
      </c>
      <c r="M325" s="20">
        <f t="shared" si="52"/>
        <v>100</v>
      </c>
      <c r="N325" s="30">
        <f t="shared" si="53"/>
        <v>0</v>
      </c>
    </row>
    <row r="326" spans="1:14" ht="36" hidden="1" outlineLevel="4">
      <c r="A326" s="9" t="s">
        <v>423</v>
      </c>
      <c r="B326" s="15" t="s">
        <v>424</v>
      </c>
      <c r="C326" s="16"/>
      <c r="D326" s="16">
        <v>0</v>
      </c>
      <c r="E326" s="16">
        <v>555500</v>
      </c>
      <c r="F326" s="16">
        <v>555500</v>
      </c>
      <c r="G326" s="20">
        <f t="shared" si="48"/>
        <v>0.10156732288355964</v>
      </c>
      <c r="H326" s="16"/>
      <c r="I326" s="20" t="e">
        <f t="shared" si="49"/>
        <v>#DIV/0!</v>
      </c>
      <c r="J326" s="30">
        <f t="shared" si="50"/>
        <v>555500</v>
      </c>
      <c r="K326" s="20" t="e">
        <f t="shared" si="55"/>
        <v>#DIV/0!</v>
      </c>
      <c r="L326" s="30">
        <f t="shared" si="51"/>
        <v>555500</v>
      </c>
      <c r="M326" s="20">
        <f t="shared" si="52"/>
        <v>100</v>
      </c>
      <c r="N326" s="30">
        <f t="shared" si="53"/>
        <v>0</v>
      </c>
    </row>
    <row r="327" spans="1:14" ht="36" hidden="1" outlineLevel="7">
      <c r="A327" s="9" t="s">
        <v>423</v>
      </c>
      <c r="B327" s="15" t="s">
        <v>424</v>
      </c>
      <c r="C327" s="16"/>
      <c r="D327" s="16">
        <v>0</v>
      </c>
      <c r="E327" s="16">
        <v>555500</v>
      </c>
      <c r="F327" s="16">
        <v>555500</v>
      </c>
      <c r="G327" s="20">
        <f t="shared" si="48"/>
        <v>0.10156732288355964</v>
      </c>
      <c r="H327" s="16"/>
      <c r="I327" s="20" t="e">
        <f t="shared" si="49"/>
        <v>#DIV/0!</v>
      </c>
      <c r="J327" s="30">
        <f t="shared" si="50"/>
        <v>555500</v>
      </c>
      <c r="K327" s="20" t="e">
        <f t="shared" si="55"/>
        <v>#DIV/0!</v>
      </c>
      <c r="L327" s="30">
        <f t="shared" si="51"/>
        <v>555500</v>
      </c>
      <c r="M327" s="20">
        <f t="shared" si="52"/>
        <v>100</v>
      </c>
      <c r="N327" s="30">
        <f t="shared" si="53"/>
        <v>0</v>
      </c>
    </row>
    <row r="328" spans="1:14" ht="36" hidden="1" outlineLevel="3">
      <c r="A328" s="9" t="s">
        <v>425</v>
      </c>
      <c r="B328" s="15" t="s">
        <v>426</v>
      </c>
      <c r="C328" s="16"/>
      <c r="D328" s="16">
        <v>4819626.1100000003</v>
      </c>
      <c r="E328" s="16">
        <v>4819626.1100000003</v>
      </c>
      <c r="F328" s="16">
        <v>4819626.1100000003</v>
      </c>
      <c r="G328" s="20">
        <f t="shared" si="48"/>
        <v>0.88121786011233949</v>
      </c>
      <c r="H328" s="16"/>
      <c r="I328" s="20" t="e">
        <f t="shared" si="49"/>
        <v>#DIV/0!</v>
      </c>
      <c r="J328" s="30">
        <f t="shared" si="50"/>
        <v>4819626.1100000003</v>
      </c>
      <c r="K328" s="20">
        <f t="shared" si="55"/>
        <v>100</v>
      </c>
      <c r="L328" s="30">
        <f t="shared" si="51"/>
        <v>0</v>
      </c>
      <c r="M328" s="20">
        <f t="shared" si="52"/>
        <v>100</v>
      </c>
      <c r="N328" s="30">
        <f t="shared" si="53"/>
        <v>0</v>
      </c>
    </row>
    <row r="329" spans="1:14" ht="48" hidden="1" outlineLevel="4">
      <c r="A329" s="9" t="s">
        <v>427</v>
      </c>
      <c r="B329" s="15" t="s">
        <v>428</v>
      </c>
      <c r="C329" s="16"/>
      <c r="D329" s="16">
        <v>4819626.1100000003</v>
      </c>
      <c r="E329" s="16">
        <v>4819626.1100000003</v>
      </c>
      <c r="F329" s="16">
        <v>4819626.1100000003</v>
      </c>
      <c r="G329" s="20">
        <f t="shared" si="48"/>
        <v>0.88121786011233949</v>
      </c>
      <c r="H329" s="16"/>
      <c r="I329" s="20" t="e">
        <f t="shared" si="49"/>
        <v>#DIV/0!</v>
      </c>
      <c r="J329" s="30">
        <f t="shared" si="50"/>
        <v>4819626.1100000003</v>
      </c>
      <c r="K329" s="20">
        <f t="shared" si="55"/>
        <v>100</v>
      </c>
      <c r="L329" s="30">
        <f t="shared" si="51"/>
        <v>0</v>
      </c>
      <c r="M329" s="20">
        <f t="shared" si="52"/>
        <v>100</v>
      </c>
      <c r="N329" s="30">
        <f t="shared" si="53"/>
        <v>0</v>
      </c>
    </row>
    <row r="330" spans="1:14" ht="48" hidden="1" outlineLevel="7">
      <c r="A330" s="9" t="s">
        <v>427</v>
      </c>
      <c r="B330" s="15" t="s">
        <v>428</v>
      </c>
      <c r="C330" s="16"/>
      <c r="D330" s="16">
        <v>4819626.1100000003</v>
      </c>
      <c r="E330" s="16">
        <v>4819626.1100000003</v>
      </c>
      <c r="F330" s="16">
        <v>4819626.1100000003</v>
      </c>
      <c r="G330" s="20">
        <f t="shared" ref="G330:G376" si="59">F330/F$7*100</f>
        <v>0.88121786011233949</v>
      </c>
      <c r="H330" s="16"/>
      <c r="I330" s="20" t="e">
        <f t="shared" ref="I330:I379" si="60">F330/C330*100</f>
        <v>#DIV/0!</v>
      </c>
      <c r="J330" s="30">
        <f t="shared" ref="J330:J376" si="61">F330-C330</f>
        <v>4819626.1100000003</v>
      </c>
      <c r="K330" s="20">
        <f t="shared" si="55"/>
        <v>100</v>
      </c>
      <c r="L330" s="30">
        <f t="shared" ref="L330:L376" si="62">F330-D330</f>
        <v>0</v>
      </c>
      <c r="M330" s="20">
        <f t="shared" ref="M330:M375" si="63">F330/E330*100</f>
        <v>100</v>
      </c>
      <c r="N330" s="30">
        <f t="shared" ref="N330:N376" si="64">F330-E330</f>
        <v>0</v>
      </c>
    </row>
    <row r="331" spans="1:14" ht="36" hidden="1" outlineLevel="3">
      <c r="A331" s="9" t="s">
        <v>429</v>
      </c>
      <c r="B331" s="15" t="s">
        <v>430</v>
      </c>
      <c r="C331" s="16"/>
      <c r="D331" s="16">
        <v>470844.11</v>
      </c>
      <c r="E331" s="16">
        <v>470844.11</v>
      </c>
      <c r="F331" s="16">
        <v>470844.11</v>
      </c>
      <c r="G331" s="20">
        <f t="shared" si="59"/>
        <v>8.6088885235269627E-2</v>
      </c>
      <c r="H331" s="16"/>
      <c r="I331" s="20" t="e">
        <f t="shared" si="60"/>
        <v>#DIV/0!</v>
      </c>
      <c r="J331" s="30">
        <f t="shared" si="61"/>
        <v>470844.11</v>
      </c>
      <c r="K331" s="20">
        <f t="shared" si="55"/>
        <v>100</v>
      </c>
      <c r="L331" s="30">
        <f t="shared" si="62"/>
        <v>0</v>
      </c>
      <c r="M331" s="20">
        <f t="shared" si="63"/>
        <v>100</v>
      </c>
      <c r="N331" s="30">
        <f t="shared" si="64"/>
        <v>0</v>
      </c>
    </row>
    <row r="332" spans="1:14" ht="36" hidden="1" outlineLevel="4">
      <c r="A332" s="9" t="s">
        <v>431</v>
      </c>
      <c r="B332" s="15" t="s">
        <v>432</v>
      </c>
      <c r="C332" s="16"/>
      <c r="D332" s="16">
        <v>470844.11</v>
      </c>
      <c r="E332" s="16">
        <v>470844.11</v>
      </c>
      <c r="F332" s="16">
        <v>470844.11</v>
      </c>
      <c r="G332" s="20">
        <f t="shared" si="59"/>
        <v>8.6088885235269627E-2</v>
      </c>
      <c r="H332" s="16"/>
      <c r="I332" s="20" t="e">
        <f t="shared" si="60"/>
        <v>#DIV/0!</v>
      </c>
      <c r="J332" s="30">
        <f t="shared" si="61"/>
        <v>470844.11</v>
      </c>
      <c r="K332" s="20">
        <f t="shared" ref="K332:K375" si="65">F332/D332*100</f>
        <v>100</v>
      </c>
      <c r="L332" s="30">
        <f t="shared" si="62"/>
        <v>0</v>
      </c>
      <c r="M332" s="20">
        <f t="shared" si="63"/>
        <v>100</v>
      </c>
      <c r="N332" s="30">
        <f t="shared" si="64"/>
        <v>0</v>
      </c>
    </row>
    <row r="333" spans="1:14" ht="36" hidden="1" outlineLevel="7">
      <c r="A333" s="9" t="s">
        <v>431</v>
      </c>
      <c r="B333" s="15" t="s">
        <v>432</v>
      </c>
      <c r="C333" s="16"/>
      <c r="D333" s="16">
        <v>470844.11</v>
      </c>
      <c r="E333" s="16">
        <v>470844.11</v>
      </c>
      <c r="F333" s="16">
        <v>470844.11</v>
      </c>
      <c r="G333" s="20">
        <f t="shared" si="59"/>
        <v>8.6088885235269627E-2</v>
      </c>
      <c r="H333" s="16"/>
      <c r="I333" s="20" t="e">
        <f t="shared" si="60"/>
        <v>#DIV/0!</v>
      </c>
      <c r="J333" s="30">
        <f t="shared" si="61"/>
        <v>470844.11</v>
      </c>
      <c r="K333" s="20">
        <f t="shared" si="65"/>
        <v>100</v>
      </c>
      <c r="L333" s="30">
        <f t="shared" si="62"/>
        <v>0</v>
      </c>
      <c r="M333" s="20">
        <f t="shared" si="63"/>
        <v>100</v>
      </c>
      <c r="N333" s="30">
        <f t="shared" si="64"/>
        <v>0</v>
      </c>
    </row>
    <row r="334" spans="1:14" ht="24" hidden="1" outlineLevel="3">
      <c r="A334" s="9" t="s">
        <v>433</v>
      </c>
      <c r="B334" s="15" t="s">
        <v>434</v>
      </c>
      <c r="C334" s="16"/>
      <c r="D334" s="16">
        <v>44800883.25</v>
      </c>
      <c r="E334" s="16">
        <v>71649203.510000005</v>
      </c>
      <c r="F334" s="16">
        <v>71601953.969999999</v>
      </c>
      <c r="G334" s="20">
        <f t="shared" si="59"/>
        <v>13.09166296663324</v>
      </c>
      <c r="H334" s="16"/>
      <c r="I334" s="20" t="e">
        <f t="shared" si="60"/>
        <v>#DIV/0!</v>
      </c>
      <c r="J334" s="30">
        <f t="shared" si="61"/>
        <v>71601953.969999999</v>
      </c>
      <c r="K334" s="20">
        <f t="shared" si="65"/>
        <v>159.82263914406195</v>
      </c>
      <c r="L334" s="30">
        <f t="shared" si="62"/>
        <v>26801070.719999999</v>
      </c>
      <c r="M334" s="20">
        <f t="shared" si="63"/>
        <v>99.934054340194564</v>
      </c>
      <c r="N334" s="30">
        <f t="shared" si="64"/>
        <v>-47249.540000006557</v>
      </c>
    </row>
    <row r="335" spans="1:14" ht="24" hidden="1" outlineLevel="4">
      <c r="A335" s="9" t="s">
        <v>435</v>
      </c>
      <c r="B335" s="15" t="s">
        <v>436</v>
      </c>
      <c r="C335" s="16"/>
      <c r="D335" s="16">
        <v>44800883.25</v>
      </c>
      <c r="E335" s="16">
        <v>71649203.510000005</v>
      </c>
      <c r="F335" s="16">
        <v>71601953.969999999</v>
      </c>
      <c r="G335" s="20">
        <f t="shared" si="59"/>
        <v>13.09166296663324</v>
      </c>
      <c r="H335" s="16"/>
      <c r="I335" s="20" t="e">
        <f t="shared" si="60"/>
        <v>#DIV/0!</v>
      </c>
      <c r="J335" s="30">
        <f t="shared" si="61"/>
        <v>71601953.969999999</v>
      </c>
      <c r="K335" s="20">
        <f t="shared" si="65"/>
        <v>159.82263914406195</v>
      </c>
      <c r="L335" s="30">
        <f t="shared" si="62"/>
        <v>26801070.719999999</v>
      </c>
      <c r="M335" s="20">
        <f t="shared" si="63"/>
        <v>99.934054340194564</v>
      </c>
      <c r="N335" s="30">
        <f t="shared" si="64"/>
        <v>-47249.540000006557</v>
      </c>
    </row>
    <row r="336" spans="1:14" ht="24" hidden="1" outlineLevel="7">
      <c r="A336" s="9" t="s">
        <v>435</v>
      </c>
      <c r="B336" s="15" t="s">
        <v>436</v>
      </c>
      <c r="C336" s="16"/>
      <c r="D336" s="16">
        <v>44800883.25</v>
      </c>
      <c r="E336" s="16">
        <v>71649203.510000005</v>
      </c>
      <c r="F336" s="16">
        <v>71601953.969999999</v>
      </c>
      <c r="G336" s="20">
        <f t="shared" si="59"/>
        <v>13.09166296663324</v>
      </c>
      <c r="H336" s="16"/>
      <c r="I336" s="20" t="e">
        <f t="shared" si="60"/>
        <v>#DIV/0!</v>
      </c>
      <c r="J336" s="30">
        <f t="shared" si="61"/>
        <v>71601953.969999999</v>
      </c>
      <c r="K336" s="20">
        <f t="shared" si="65"/>
        <v>159.82263914406195</v>
      </c>
      <c r="L336" s="30">
        <f t="shared" si="62"/>
        <v>26801070.719999999</v>
      </c>
      <c r="M336" s="20">
        <f t="shared" si="63"/>
        <v>99.934054340194564</v>
      </c>
      <c r="N336" s="30">
        <f t="shared" si="64"/>
        <v>-47249.540000006557</v>
      </c>
    </row>
    <row r="337" spans="1:14" ht="24" outlineLevel="2" collapsed="1">
      <c r="A337" s="9" t="s">
        <v>437</v>
      </c>
      <c r="B337" s="15" t="s">
        <v>438</v>
      </c>
      <c r="C337" s="16">
        <v>173264343.56</v>
      </c>
      <c r="D337" s="16">
        <v>145926340.24000001</v>
      </c>
      <c r="E337" s="16">
        <v>151976173.24000001</v>
      </c>
      <c r="F337" s="16">
        <v>151880873.24000001</v>
      </c>
      <c r="G337" s="20">
        <f t="shared" si="59"/>
        <v>27.769817627730109</v>
      </c>
      <c r="H337" s="16" t="s">
        <v>511</v>
      </c>
      <c r="I337" s="20">
        <f t="shared" si="60"/>
        <v>87.658470357696501</v>
      </c>
      <c r="J337" s="30">
        <f t="shared" si="61"/>
        <v>-21383470.319999993</v>
      </c>
      <c r="K337" s="20">
        <f t="shared" si="65"/>
        <v>104.08050595266542</v>
      </c>
      <c r="L337" s="30">
        <f t="shared" si="62"/>
        <v>5954533</v>
      </c>
      <c r="M337" s="20">
        <f t="shared" si="63"/>
        <v>99.937292801912108</v>
      </c>
      <c r="N337" s="30">
        <f t="shared" si="64"/>
        <v>-95300</v>
      </c>
    </row>
    <row r="338" spans="1:14" ht="36" hidden="1" outlineLevel="3">
      <c r="A338" s="9" t="s">
        <v>439</v>
      </c>
      <c r="B338" s="15" t="s">
        <v>440</v>
      </c>
      <c r="C338" s="16"/>
      <c r="D338" s="16">
        <v>138033000</v>
      </c>
      <c r="E338" s="16">
        <v>144055633</v>
      </c>
      <c r="F338" s="16">
        <v>143960333</v>
      </c>
      <c r="G338" s="20">
        <f t="shared" si="59"/>
        <v>26.321630286653047</v>
      </c>
      <c r="H338" s="16"/>
      <c r="I338" s="20" t="e">
        <f t="shared" si="60"/>
        <v>#DIV/0!</v>
      </c>
      <c r="J338" s="30">
        <f t="shared" si="61"/>
        <v>143960333</v>
      </c>
      <c r="K338" s="20">
        <f t="shared" si="65"/>
        <v>104.29414198054087</v>
      </c>
      <c r="L338" s="30">
        <f t="shared" si="62"/>
        <v>5927333</v>
      </c>
      <c r="M338" s="20">
        <f t="shared" si="63"/>
        <v>99.933845002784452</v>
      </c>
      <c r="N338" s="30">
        <f t="shared" si="64"/>
        <v>-95300</v>
      </c>
    </row>
    <row r="339" spans="1:14" ht="48" hidden="1" outlineLevel="4">
      <c r="A339" s="9" t="s">
        <v>441</v>
      </c>
      <c r="B339" s="15" t="s">
        <v>442</v>
      </c>
      <c r="C339" s="16"/>
      <c r="D339" s="16">
        <v>138033000</v>
      </c>
      <c r="E339" s="16">
        <v>144055633</v>
      </c>
      <c r="F339" s="16">
        <v>143960333</v>
      </c>
      <c r="G339" s="20">
        <f t="shared" si="59"/>
        <v>26.321630286653047</v>
      </c>
      <c r="H339" s="16"/>
      <c r="I339" s="20" t="e">
        <f t="shared" si="60"/>
        <v>#DIV/0!</v>
      </c>
      <c r="J339" s="30">
        <f t="shared" si="61"/>
        <v>143960333</v>
      </c>
      <c r="K339" s="20">
        <f t="shared" si="65"/>
        <v>104.29414198054087</v>
      </c>
      <c r="L339" s="30">
        <f t="shared" si="62"/>
        <v>5927333</v>
      </c>
      <c r="M339" s="20">
        <f t="shared" si="63"/>
        <v>99.933845002784452</v>
      </c>
      <c r="N339" s="30">
        <f t="shared" si="64"/>
        <v>-95300</v>
      </c>
    </row>
    <row r="340" spans="1:14" ht="48" hidden="1" outlineLevel="7">
      <c r="A340" s="9" t="s">
        <v>441</v>
      </c>
      <c r="B340" s="15" t="s">
        <v>442</v>
      </c>
      <c r="C340" s="16"/>
      <c r="D340" s="16">
        <v>138033000</v>
      </c>
      <c r="E340" s="16">
        <v>144055633</v>
      </c>
      <c r="F340" s="16">
        <v>143960333</v>
      </c>
      <c r="G340" s="20">
        <f t="shared" si="59"/>
        <v>26.321630286653047</v>
      </c>
      <c r="H340" s="16"/>
      <c r="I340" s="20" t="e">
        <f t="shared" si="60"/>
        <v>#DIV/0!</v>
      </c>
      <c r="J340" s="30">
        <f t="shared" si="61"/>
        <v>143960333</v>
      </c>
      <c r="K340" s="20">
        <f t="shared" si="65"/>
        <v>104.29414198054087</v>
      </c>
      <c r="L340" s="30">
        <f t="shared" si="62"/>
        <v>5927333</v>
      </c>
      <c r="M340" s="20">
        <f t="shared" si="63"/>
        <v>99.933845002784452</v>
      </c>
      <c r="N340" s="30">
        <f t="shared" si="64"/>
        <v>-95300</v>
      </c>
    </row>
    <row r="341" spans="1:14" ht="72" hidden="1" outlineLevel="3">
      <c r="A341" s="9" t="s">
        <v>443</v>
      </c>
      <c r="B341" s="15" t="s">
        <v>444</v>
      </c>
      <c r="C341" s="16"/>
      <c r="D341" s="16">
        <v>6124272</v>
      </c>
      <c r="E341" s="16">
        <v>6124272</v>
      </c>
      <c r="F341" s="16">
        <v>6124272</v>
      </c>
      <c r="G341" s="20">
        <f t="shared" si="59"/>
        <v>1.1197586168330216</v>
      </c>
      <c r="H341" s="16"/>
      <c r="I341" s="20" t="e">
        <f t="shared" si="60"/>
        <v>#DIV/0!</v>
      </c>
      <c r="J341" s="30">
        <f t="shared" si="61"/>
        <v>6124272</v>
      </c>
      <c r="K341" s="20">
        <f t="shared" si="65"/>
        <v>100</v>
      </c>
      <c r="L341" s="30">
        <f t="shared" si="62"/>
        <v>0</v>
      </c>
      <c r="M341" s="20">
        <f t="shared" si="63"/>
        <v>100</v>
      </c>
      <c r="N341" s="30">
        <f t="shared" si="64"/>
        <v>0</v>
      </c>
    </row>
    <row r="342" spans="1:14" ht="72" hidden="1" outlineLevel="4">
      <c r="A342" s="9" t="s">
        <v>445</v>
      </c>
      <c r="B342" s="15" t="s">
        <v>446</v>
      </c>
      <c r="C342" s="16"/>
      <c r="D342" s="16">
        <v>6124272</v>
      </c>
      <c r="E342" s="16">
        <v>6124272</v>
      </c>
      <c r="F342" s="16">
        <v>6124272</v>
      </c>
      <c r="G342" s="20">
        <f t="shared" si="59"/>
        <v>1.1197586168330216</v>
      </c>
      <c r="H342" s="16"/>
      <c r="I342" s="20" t="e">
        <f t="shared" si="60"/>
        <v>#DIV/0!</v>
      </c>
      <c r="J342" s="30">
        <f t="shared" si="61"/>
        <v>6124272</v>
      </c>
      <c r="K342" s="20">
        <f t="shared" si="65"/>
        <v>100</v>
      </c>
      <c r="L342" s="30">
        <f t="shared" si="62"/>
        <v>0</v>
      </c>
      <c r="M342" s="20">
        <f t="shared" si="63"/>
        <v>100</v>
      </c>
      <c r="N342" s="30">
        <f t="shared" si="64"/>
        <v>0</v>
      </c>
    </row>
    <row r="343" spans="1:14" ht="72" hidden="1" outlineLevel="7">
      <c r="A343" s="9" t="s">
        <v>445</v>
      </c>
      <c r="B343" s="15" t="s">
        <v>446</v>
      </c>
      <c r="C343" s="16"/>
      <c r="D343" s="16">
        <v>6124272</v>
      </c>
      <c r="E343" s="16">
        <v>6124272</v>
      </c>
      <c r="F343" s="16">
        <v>6124272</v>
      </c>
      <c r="G343" s="20">
        <f t="shared" si="59"/>
        <v>1.1197586168330216</v>
      </c>
      <c r="H343" s="16"/>
      <c r="I343" s="20" t="e">
        <f t="shared" si="60"/>
        <v>#DIV/0!</v>
      </c>
      <c r="J343" s="30">
        <f t="shared" si="61"/>
        <v>6124272</v>
      </c>
      <c r="K343" s="20">
        <f t="shared" si="65"/>
        <v>100</v>
      </c>
      <c r="L343" s="30">
        <f t="shared" si="62"/>
        <v>0</v>
      </c>
      <c r="M343" s="20">
        <f t="shared" si="63"/>
        <v>100</v>
      </c>
      <c r="N343" s="30">
        <f t="shared" si="64"/>
        <v>0</v>
      </c>
    </row>
    <row r="344" spans="1:14" ht="48" hidden="1" outlineLevel="3">
      <c r="A344" s="9" t="s">
        <v>447</v>
      </c>
      <c r="B344" s="15" t="s">
        <v>448</v>
      </c>
      <c r="C344" s="16"/>
      <c r="D344" s="16">
        <v>476000</v>
      </c>
      <c r="E344" s="16">
        <v>503200</v>
      </c>
      <c r="F344" s="16">
        <v>503200</v>
      </c>
      <c r="G344" s="20">
        <f t="shared" si="59"/>
        <v>9.2004818856898679E-2</v>
      </c>
      <c r="H344" s="16"/>
      <c r="I344" s="20" t="e">
        <f t="shared" si="60"/>
        <v>#DIV/0!</v>
      </c>
      <c r="J344" s="30">
        <f t="shared" si="61"/>
        <v>503200</v>
      </c>
      <c r="K344" s="20">
        <f t="shared" si="65"/>
        <v>105.71428571428572</v>
      </c>
      <c r="L344" s="30">
        <f t="shared" si="62"/>
        <v>27200</v>
      </c>
      <c r="M344" s="20">
        <f t="shared" si="63"/>
        <v>100</v>
      </c>
      <c r="N344" s="30">
        <f t="shared" si="64"/>
        <v>0</v>
      </c>
    </row>
    <row r="345" spans="1:14" ht="60" hidden="1" outlineLevel="4">
      <c r="A345" s="9" t="s">
        <v>449</v>
      </c>
      <c r="B345" s="15" t="s">
        <v>450</v>
      </c>
      <c r="C345" s="16"/>
      <c r="D345" s="16">
        <v>476000</v>
      </c>
      <c r="E345" s="16">
        <v>503200</v>
      </c>
      <c r="F345" s="16">
        <v>503200</v>
      </c>
      <c r="G345" s="20">
        <f t="shared" si="59"/>
        <v>9.2004818856898679E-2</v>
      </c>
      <c r="H345" s="16"/>
      <c r="I345" s="20" t="e">
        <f t="shared" si="60"/>
        <v>#DIV/0!</v>
      </c>
      <c r="J345" s="30">
        <f t="shared" si="61"/>
        <v>503200</v>
      </c>
      <c r="K345" s="20">
        <f t="shared" si="65"/>
        <v>105.71428571428572</v>
      </c>
      <c r="L345" s="30">
        <f t="shared" si="62"/>
        <v>27200</v>
      </c>
      <c r="M345" s="20">
        <f t="shared" si="63"/>
        <v>100</v>
      </c>
      <c r="N345" s="30">
        <f t="shared" si="64"/>
        <v>0</v>
      </c>
    </row>
    <row r="346" spans="1:14" ht="60" hidden="1" outlineLevel="7">
      <c r="A346" s="9" t="s">
        <v>449</v>
      </c>
      <c r="B346" s="15" t="s">
        <v>450</v>
      </c>
      <c r="C346" s="16"/>
      <c r="D346" s="16">
        <v>476000</v>
      </c>
      <c r="E346" s="16">
        <v>503200</v>
      </c>
      <c r="F346" s="16">
        <v>503200</v>
      </c>
      <c r="G346" s="20">
        <f t="shared" si="59"/>
        <v>9.2004818856898679E-2</v>
      </c>
      <c r="H346" s="16"/>
      <c r="I346" s="20" t="e">
        <f t="shared" si="60"/>
        <v>#DIV/0!</v>
      </c>
      <c r="J346" s="30">
        <f t="shared" si="61"/>
        <v>503200</v>
      </c>
      <c r="K346" s="20">
        <f t="shared" si="65"/>
        <v>105.71428571428572</v>
      </c>
      <c r="L346" s="30">
        <f t="shared" si="62"/>
        <v>27200</v>
      </c>
      <c r="M346" s="20">
        <f t="shared" si="63"/>
        <v>100</v>
      </c>
      <c r="N346" s="30">
        <f t="shared" si="64"/>
        <v>0</v>
      </c>
    </row>
    <row r="347" spans="1:14" ht="72" hidden="1" outlineLevel="3">
      <c r="A347" s="9" t="s">
        <v>451</v>
      </c>
      <c r="B347" s="15" t="s">
        <v>452</v>
      </c>
      <c r="C347" s="16"/>
      <c r="D347" s="16">
        <v>36300</v>
      </c>
      <c r="E347" s="16">
        <v>36300</v>
      </c>
      <c r="F347" s="16">
        <v>36300</v>
      </c>
      <c r="G347" s="20">
        <f t="shared" si="59"/>
        <v>6.6370725844702343E-3</v>
      </c>
      <c r="H347" s="16"/>
      <c r="I347" s="20" t="e">
        <f t="shared" si="60"/>
        <v>#DIV/0!</v>
      </c>
      <c r="J347" s="30">
        <f t="shared" si="61"/>
        <v>36300</v>
      </c>
      <c r="K347" s="20">
        <f t="shared" si="65"/>
        <v>100</v>
      </c>
      <c r="L347" s="30">
        <f t="shared" si="62"/>
        <v>0</v>
      </c>
      <c r="M347" s="20">
        <f t="shared" si="63"/>
        <v>100</v>
      </c>
      <c r="N347" s="30">
        <f t="shared" si="64"/>
        <v>0</v>
      </c>
    </row>
    <row r="348" spans="1:14" ht="72" hidden="1" outlineLevel="4">
      <c r="A348" s="9" t="s">
        <v>453</v>
      </c>
      <c r="B348" s="15" t="s">
        <v>454</v>
      </c>
      <c r="C348" s="16"/>
      <c r="D348" s="16">
        <v>36300</v>
      </c>
      <c r="E348" s="16">
        <v>36300</v>
      </c>
      <c r="F348" s="16">
        <v>36300</v>
      </c>
      <c r="G348" s="20">
        <f t="shared" si="59"/>
        <v>6.6370725844702343E-3</v>
      </c>
      <c r="H348" s="16"/>
      <c r="I348" s="20" t="e">
        <f t="shared" si="60"/>
        <v>#DIV/0!</v>
      </c>
      <c r="J348" s="30">
        <f t="shared" si="61"/>
        <v>36300</v>
      </c>
      <c r="K348" s="20">
        <f t="shared" si="65"/>
        <v>100</v>
      </c>
      <c r="L348" s="30">
        <f t="shared" si="62"/>
        <v>0</v>
      </c>
      <c r="M348" s="20">
        <f t="shared" si="63"/>
        <v>100</v>
      </c>
      <c r="N348" s="30">
        <f t="shared" si="64"/>
        <v>0</v>
      </c>
    </row>
    <row r="349" spans="1:14" ht="72" hidden="1" outlineLevel="7">
      <c r="A349" s="9" t="s">
        <v>453</v>
      </c>
      <c r="B349" s="15" t="s">
        <v>454</v>
      </c>
      <c r="C349" s="16"/>
      <c r="D349" s="16">
        <v>36300</v>
      </c>
      <c r="E349" s="16">
        <v>36300</v>
      </c>
      <c r="F349" s="16">
        <v>36300</v>
      </c>
      <c r="G349" s="20">
        <f t="shared" si="59"/>
        <v>6.6370725844702343E-3</v>
      </c>
      <c r="H349" s="16"/>
      <c r="I349" s="20" t="e">
        <f t="shared" si="60"/>
        <v>#DIV/0!</v>
      </c>
      <c r="J349" s="30">
        <f t="shared" si="61"/>
        <v>36300</v>
      </c>
      <c r="K349" s="20">
        <f t="shared" si="65"/>
        <v>100</v>
      </c>
      <c r="L349" s="30">
        <f t="shared" si="62"/>
        <v>0</v>
      </c>
      <c r="M349" s="20">
        <f t="shared" si="63"/>
        <v>100</v>
      </c>
      <c r="N349" s="30">
        <f t="shared" si="64"/>
        <v>0</v>
      </c>
    </row>
    <row r="350" spans="1:14" ht="36" hidden="1" outlineLevel="3">
      <c r="A350" s="9" t="s">
        <v>455</v>
      </c>
      <c r="B350" s="15" t="s">
        <v>456</v>
      </c>
      <c r="C350" s="16"/>
      <c r="D350" s="16">
        <v>1238600</v>
      </c>
      <c r="E350" s="16">
        <v>1238600</v>
      </c>
      <c r="F350" s="16">
        <v>1238600</v>
      </c>
      <c r="G350" s="20">
        <f t="shared" si="59"/>
        <v>0.22646496151859041</v>
      </c>
      <c r="H350" s="16"/>
      <c r="I350" s="20" t="e">
        <f t="shared" si="60"/>
        <v>#DIV/0!</v>
      </c>
      <c r="J350" s="30">
        <f t="shared" si="61"/>
        <v>1238600</v>
      </c>
      <c r="K350" s="20">
        <f t="shared" si="65"/>
        <v>100</v>
      </c>
      <c r="L350" s="30">
        <f t="shared" si="62"/>
        <v>0</v>
      </c>
      <c r="M350" s="20">
        <f t="shared" si="63"/>
        <v>100</v>
      </c>
      <c r="N350" s="30">
        <f t="shared" si="64"/>
        <v>0</v>
      </c>
    </row>
    <row r="351" spans="1:14" ht="48" hidden="1" outlineLevel="4">
      <c r="A351" s="9" t="s">
        <v>457</v>
      </c>
      <c r="B351" s="15" t="s">
        <v>458</v>
      </c>
      <c r="C351" s="16"/>
      <c r="D351" s="16">
        <v>1238600</v>
      </c>
      <c r="E351" s="16">
        <v>1238600</v>
      </c>
      <c r="F351" s="16">
        <v>1238600</v>
      </c>
      <c r="G351" s="20">
        <f t="shared" si="59"/>
        <v>0.22646496151859041</v>
      </c>
      <c r="H351" s="16"/>
      <c r="I351" s="20" t="e">
        <f t="shared" si="60"/>
        <v>#DIV/0!</v>
      </c>
      <c r="J351" s="30">
        <f t="shared" si="61"/>
        <v>1238600</v>
      </c>
      <c r="K351" s="20">
        <f t="shared" si="65"/>
        <v>100</v>
      </c>
      <c r="L351" s="30">
        <f t="shared" si="62"/>
        <v>0</v>
      </c>
      <c r="M351" s="20">
        <f t="shared" si="63"/>
        <v>100</v>
      </c>
      <c r="N351" s="30">
        <f t="shared" si="64"/>
        <v>0</v>
      </c>
    </row>
    <row r="352" spans="1:14" ht="48" hidden="1" outlineLevel="7">
      <c r="A352" s="9" t="s">
        <v>457</v>
      </c>
      <c r="B352" s="15" t="s">
        <v>458</v>
      </c>
      <c r="C352" s="16"/>
      <c r="D352" s="16">
        <v>1238600</v>
      </c>
      <c r="E352" s="16">
        <v>1238600</v>
      </c>
      <c r="F352" s="16">
        <v>1238600</v>
      </c>
      <c r="G352" s="20">
        <f t="shared" si="59"/>
        <v>0.22646496151859041</v>
      </c>
      <c r="H352" s="16"/>
      <c r="I352" s="20" t="e">
        <f t="shared" si="60"/>
        <v>#DIV/0!</v>
      </c>
      <c r="J352" s="30">
        <f t="shared" si="61"/>
        <v>1238600</v>
      </c>
      <c r="K352" s="20">
        <f t="shared" si="65"/>
        <v>100</v>
      </c>
      <c r="L352" s="30">
        <f t="shared" si="62"/>
        <v>0</v>
      </c>
      <c r="M352" s="20">
        <f t="shared" si="63"/>
        <v>100</v>
      </c>
      <c r="N352" s="30">
        <f t="shared" si="64"/>
        <v>0</v>
      </c>
    </row>
    <row r="353" spans="1:14" ht="24" hidden="1" outlineLevel="3">
      <c r="A353" s="9" t="s">
        <v>459</v>
      </c>
      <c r="B353" s="15" t="s">
        <v>460</v>
      </c>
      <c r="C353" s="16"/>
      <c r="D353" s="16">
        <v>18168.240000000002</v>
      </c>
      <c r="E353" s="16">
        <v>18168.240000000002</v>
      </c>
      <c r="F353" s="16">
        <v>18168.240000000002</v>
      </c>
      <c r="G353" s="20">
        <f t="shared" si="59"/>
        <v>3.3218712840792143E-3</v>
      </c>
      <c r="H353" s="16"/>
      <c r="I353" s="20" t="e">
        <f t="shared" si="60"/>
        <v>#DIV/0!</v>
      </c>
      <c r="J353" s="30">
        <f t="shared" si="61"/>
        <v>18168.240000000002</v>
      </c>
      <c r="K353" s="20">
        <f t="shared" si="65"/>
        <v>100</v>
      </c>
      <c r="L353" s="30">
        <f t="shared" si="62"/>
        <v>0</v>
      </c>
      <c r="M353" s="20">
        <f t="shared" si="63"/>
        <v>100</v>
      </c>
      <c r="N353" s="30">
        <f t="shared" si="64"/>
        <v>0</v>
      </c>
    </row>
    <row r="354" spans="1:14" ht="24" hidden="1" outlineLevel="4">
      <c r="A354" s="9" t="s">
        <v>461</v>
      </c>
      <c r="B354" s="15" t="s">
        <v>462</v>
      </c>
      <c r="C354" s="16"/>
      <c r="D354" s="16">
        <v>18168.240000000002</v>
      </c>
      <c r="E354" s="16">
        <v>18168.240000000002</v>
      </c>
      <c r="F354" s="16">
        <v>18168.240000000002</v>
      </c>
      <c r="G354" s="20">
        <f t="shared" si="59"/>
        <v>3.3218712840792143E-3</v>
      </c>
      <c r="H354" s="16"/>
      <c r="I354" s="20" t="e">
        <f t="shared" si="60"/>
        <v>#DIV/0!</v>
      </c>
      <c r="J354" s="30">
        <f t="shared" si="61"/>
        <v>18168.240000000002</v>
      </c>
      <c r="K354" s="20">
        <f t="shared" si="65"/>
        <v>100</v>
      </c>
      <c r="L354" s="30">
        <f t="shared" si="62"/>
        <v>0</v>
      </c>
      <c r="M354" s="20">
        <f t="shared" si="63"/>
        <v>100</v>
      </c>
      <c r="N354" s="30">
        <f t="shared" si="64"/>
        <v>0</v>
      </c>
    </row>
    <row r="355" spans="1:14" ht="24" hidden="1" outlineLevel="7">
      <c r="A355" s="9" t="s">
        <v>461</v>
      </c>
      <c r="B355" s="15" t="s">
        <v>462</v>
      </c>
      <c r="C355" s="16"/>
      <c r="D355" s="16">
        <v>18168.240000000002</v>
      </c>
      <c r="E355" s="16">
        <v>18168.240000000002</v>
      </c>
      <c r="F355" s="16">
        <v>18168.240000000002</v>
      </c>
      <c r="G355" s="20">
        <f t="shared" si="59"/>
        <v>3.3218712840792143E-3</v>
      </c>
      <c r="H355" s="16"/>
      <c r="I355" s="20" t="e">
        <f t="shared" si="60"/>
        <v>#DIV/0!</v>
      </c>
      <c r="J355" s="30">
        <f t="shared" si="61"/>
        <v>18168.240000000002</v>
      </c>
      <c r="K355" s="20">
        <f t="shared" si="65"/>
        <v>100</v>
      </c>
      <c r="L355" s="30">
        <f t="shared" si="62"/>
        <v>0</v>
      </c>
      <c r="M355" s="20">
        <f t="shared" si="63"/>
        <v>100</v>
      </c>
      <c r="N355" s="30">
        <f t="shared" si="64"/>
        <v>0</v>
      </c>
    </row>
    <row r="356" spans="1:14" ht="17.25" customHeight="1" outlineLevel="2" collapsed="1">
      <c r="A356" s="9" t="s">
        <v>463</v>
      </c>
      <c r="B356" s="15" t="s">
        <v>464</v>
      </c>
      <c r="C356" s="16">
        <v>28804526.989999998</v>
      </c>
      <c r="D356" s="16">
        <v>25159447.27</v>
      </c>
      <c r="E356" s="16">
        <v>37594636.630000003</v>
      </c>
      <c r="F356" s="16">
        <v>30211774.010000002</v>
      </c>
      <c r="G356" s="20">
        <f t="shared" si="59"/>
        <v>5.523904600825932</v>
      </c>
      <c r="H356" s="16" t="s">
        <v>511</v>
      </c>
      <c r="I356" s="20">
        <f t="shared" si="60"/>
        <v>104.88550643615343</v>
      </c>
      <c r="J356" s="30">
        <f t="shared" si="61"/>
        <v>1407247.0200000033</v>
      </c>
      <c r="K356" s="20">
        <f t="shared" si="65"/>
        <v>120.08123106116236</v>
      </c>
      <c r="L356" s="30">
        <f t="shared" si="62"/>
        <v>5052326.7400000021</v>
      </c>
      <c r="M356" s="20">
        <f t="shared" si="63"/>
        <v>80.361925844207846</v>
      </c>
      <c r="N356" s="30">
        <f t="shared" si="64"/>
        <v>-7382862.620000001</v>
      </c>
    </row>
    <row r="357" spans="1:14" ht="96" hidden="1" outlineLevel="3">
      <c r="A357" s="9" t="s">
        <v>465</v>
      </c>
      <c r="B357" s="15" t="s">
        <v>466</v>
      </c>
      <c r="C357" s="16"/>
      <c r="D357" s="16">
        <v>0</v>
      </c>
      <c r="E357" s="16">
        <v>36856</v>
      </c>
      <c r="F357" s="16">
        <v>36856</v>
      </c>
      <c r="G357" s="20">
        <f t="shared" si="59"/>
        <v>6.7387313270863619E-3</v>
      </c>
      <c r="H357" s="16"/>
      <c r="I357" s="20" t="e">
        <f t="shared" si="60"/>
        <v>#DIV/0!</v>
      </c>
      <c r="J357" s="30">
        <f t="shared" si="61"/>
        <v>36856</v>
      </c>
      <c r="K357" s="20" t="e">
        <f t="shared" si="65"/>
        <v>#DIV/0!</v>
      </c>
      <c r="L357" s="30">
        <f t="shared" si="62"/>
        <v>36856</v>
      </c>
      <c r="M357" s="20">
        <f t="shared" si="63"/>
        <v>100</v>
      </c>
      <c r="N357" s="30">
        <f t="shared" si="64"/>
        <v>0</v>
      </c>
    </row>
    <row r="358" spans="1:14" ht="108" hidden="1" outlineLevel="4">
      <c r="A358" s="9" t="s">
        <v>467</v>
      </c>
      <c r="B358" s="15" t="s">
        <v>468</v>
      </c>
      <c r="C358" s="16"/>
      <c r="D358" s="16">
        <v>0</v>
      </c>
      <c r="E358" s="16">
        <v>36856</v>
      </c>
      <c r="F358" s="16">
        <v>36856</v>
      </c>
      <c r="G358" s="20">
        <f t="shared" si="59"/>
        <v>6.7387313270863619E-3</v>
      </c>
      <c r="H358" s="16"/>
      <c r="I358" s="20" t="e">
        <f t="shared" si="60"/>
        <v>#DIV/0!</v>
      </c>
      <c r="J358" s="30">
        <f t="shared" si="61"/>
        <v>36856</v>
      </c>
      <c r="K358" s="20" t="e">
        <f t="shared" si="65"/>
        <v>#DIV/0!</v>
      </c>
      <c r="L358" s="30">
        <f t="shared" si="62"/>
        <v>36856</v>
      </c>
      <c r="M358" s="20">
        <f t="shared" si="63"/>
        <v>100</v>
      </c>
      <c r="N358" s="30">
        <f t="shared" si="64"/>
        <v>0</v>
      </c>
    </row>
    <row r="359" spans="1:14" ht="108" hidden="1" outlineLevel="7">
      <c r="A359" s="9" t="s">
        <v>467</v>
      </c>
      <c r="B359" s="15" t="s">
        <v>468</v>
      </c>
      <c r="C359" s="16"/>
      <c r="D359" s="16">
        <v>0</v>
      </c>
      <c r="E359" s="16">
        <v>36856</v>
      </c>
      <c r="F359" s="16">
        <v>36856</v>
      </c>
      <c r="G359" s="20">
        <f t="shared" si="59"/>
        <v>6.7387313270863619E-3</v>
      </c>
      <c r="H359" s="16"/>
      <c r="I359" s="20" t="e">
        <f t="shared" si="60"/>
        <v>#DIV/0!</v>
      </c>
      <c r="J359" s="30">
        <f t="shared" si="61"/>
        <v>36856</v>
      </c>
      <c r="K359" s="20" t="e">
        <f t="shared" si="65"/>
        <v>#DIV/0!</v>
      </c>
      <c r="L359" s="30">
        <f t="shared" si="62"/>
        <v>36856</v>
      </c>
      <c r="M359" s="20">
        <f t="shared" si="63"/>
        <v>100</v>
      </c>
      <c r="N359" s="30">
        <f t="shared" si="64"/>
        <v>0</v>
      </c>
    </row>
    <row r="360" spans="1:14" ht="84" hidden="1" outlineLevel="3">
      <c r="A360" s="9" t="s">
        <v>469</v>
      </c>
      <c r="B360" s="15" t="s">
        <v>470</v>
      </c>
      <c r="C360" s="16"/>
      <c r="D360" s="16">
        <v>8804100</v>
      </c>
      <c r="E360" s="16">
        <v>8804100</v>
      </c>
      <c r="F360" s="16">
        <v>8804100</v>
      </c>
      <c r="G360" s="20">
        <f t="shared" si="59"/>
        <v>1.6097369350119666</v>
      </c>
      <c r="H360" s="16"/>
      <c r="I360" s="20" t="e">
        <f t="shared" si="60"/>
        <v>#DIV/0!</v>
      </c>
      <c r="J360" s="30">
        <f t="shared" si="61"/>
        <v>8804100</v>
      </c>
      <c r="K360" s="20">
        <f t="shared" si="65"/>
        <v>100</v>
      </c>
      <c r="L360" s="30">
        <f t="shared" si="62"/>
        <v>0</v>
      </c>
      <c r="M360" s="20">
        <f t="shared" si="63"/>
        <v>100</v>
      </c>
      <c r="N360" s="30">
        <f t="shared" si="64"/>
        <v>0</v>
      </c>
    </row>
    <row r="361" spans="1:14" ht="96" hidden="1" outlineLevel="4">
      <c r="A361" s="9" t="s">
        <v>471</v>
      </c>
      <c r="B361" s="15" t="s">
        <v>472</v>
      </c>
      <c r="C361" s="16"/>
      <c r="D361" s="16">
        <v>8804100</v>
      </c>
      <c r="E361" s="16">
        <v>8804100</v>
      </c>
      <c r="F361" s="16">
        <v>8804100</v>
      </c>
      <c r="G361" s="20">
        <f t="shared" si="59"/>
        <v>1.6097369350119666</v>
      </c>
      <c r="H361" s="16"/>
      <c r="I361" s="20" t="e">
        <f t="shared" si="60"/>
        <v>#DIV/0!</v>
      </c>
      <c r="J361" s="30">
        <f t="shared" si="61"/>
        <v>8804100</v>
      </c>
      <c r="K361" s="20">
        <f t="shared" si="65"/>
        <v>100</v>
      </c>
      <c r="L361" s="30">
        <f t="shared" si="62"/>
        <v>0</v>
      </c>
      <c r="M361" s="20">
        <f t="shared" si="63"/>
        <v>100</v>
      </c>
      <c r="N361" s="30">
        <f t="shared" si="64"/>
        <v>0</v>
      </c>
    </row>
    <row r="362" spans="1:14" ht="96" hidden="1" outlineLevel="7">
      <c r="A362" s="9" t="s">
        <v>471</v>
      </c>
      <c r="B362" s="15" t="s">
        <v>472</v>
      </c>
      <c r="C362" s="16"/>
      <c r="D362" s="16">
        <v>8804100</v>
      </c>
      <c r="E362" s="16">
        <v>8804100</v>
      </c>
      <c r="F362" s="16">
        <v>8804100</v>
      </c>
      <c r="G362" s="20">
        <f t="shared" si="59"/>
        <v>1.6097369350119666</v>
      </c>
      <c r="H362" s="16"/>
      <c r="I362" s="20" t="e">
        <f t="shared" si="60"/>
        <v>#DIV/0!</v>
      </c>
      <c r="J362" s="30">
        <f t="shared" si="61"/>
        <v>8804100</v>
      </c>
      <c r="K362" s="20">
        <f t="shared" si="65"/>
        <v>100</v>
      </c>
      <c r="L362" s="30">
        <f t="shared" si="62"/>
        <v>0</v>
      </c>
      <c r="M362" s="20">
        <f t="shared" si="63"/>
        <v>100</v>
      </c>
      <c r="N362" s="30">
        <f t="shared" si="64"/>
        <v>0</v>
      </c>
    </row>
    <row r="363" spans="1:14" ht="24" hidden="1" outlineLevel="3">
      <c r="A363" s="9" t="s">
        <v>473</v>
      </c>
      <c r="B363" s="15" t="s">
        <v>474</v>
      </c>
      <c r="C363" s="16"/>
      <c r="D363" s="16">
        <v>16355347.27</v>
      </c>
      <c r="E363" s="16">
        <v>28753680.629999999</v>
      </c>
      <c r="F363" s="16">
        <v>21370818.010000002</v>
      </c>
      <c r="G363" s="20">
        <f t="shared" si="59"/>
        <v>3.9074289344868798</v>
      </c>
      <c r="H363" s="16"/>
      <c r="I363" s="20" t="e">
        <f t="shared" si="60"/>
        <v>#DIV/0!</v>
      </c>
      <c r="J363" s="30">
        <f t="shared" si="61"/>
        <v>21370818.010000002</v>
      </c>
      <c r="K363" s="20">
        <f t="shared" si="65"/>
        <v>130.66563281844643</v>
      </c>
      <c r="L363" s="30">
        <f t="shared" si="62"/>
        <v>5015470.7400000021</v>
      </c>
      <c r="M363" s="20">
        <f t="shared" si="63"/>
        <v>74.323764964207299</v>
      </c>
      <c r="N363" s="30">
        <f t="shared" si="64"/>
        <v>-7382862.6199999973</v>
      </c>
    </row>
    <row r="364" spans="1:14" ht="36" hidden="1" outlineLevel="4">
      <c r="A364" s="9" t="s">
        <v>475</v>
      </c>
      <c r="B364" s="15" t="s">
        <v>476</v>
      </c>
      <c r="C364" s="16"/>
      <c r="D364" s="16">
        <v>16355347.27</v>
      </c>
      <c r="E364" s="16">
        <v>28753680.629999999</v>
      </c>
      <c r="F364" s="16">
        <v>21370818.010000002</v>
      </c>
      <c r="G364" s="20">
        <f t="shared" si="59"/>
        <v>3.9074289344868798</v>
      </c>
      <c r="H364" s="16"/>
      <c r="I364" s="20" t="e">
        <f t="shared" si="60"/>
        <v>#DIV/0!</v>
      </c>
      <c r="J364" s="30">
        <f t="shared" si="61"/>
        <v>21370818.010000002</v>
      </c>
      <c r="K364" s="20">
        <f t="shared" si="65"/>
        <v>130.66563281844643</v>
      </c>
      <c r="L364" s="30">
        <f t="shared" si="62"/>
        <v>5015470.7400000021</v>
      </c>
      <c r="M364" s="20">
        <f t="shared" si="63"/>
        <v>74.323764964207299</v>
      </c>
      <c r="N364" s="30">
        <f t="shared" si="64"/>
        <v>-7382862.6199999973</v>
      </c>
    </row>
    <row r="365" spans="1:14" ht="36" hidden="1" outlineLevel="7">
      <c r="A365" s="9" t="s">
        <v>475</v>
      </c>
      <c r="B365" s="15" t="s">
        <v>476</v>
      </c>
      <c r="C365" s="16"/>
      <c r="D365" s="16">
        <v>16355347.27</v>
      </c>
      <c r="E365" s="16">
        <v>28753680.629999999</v>
      </c>
      <c r="F365" s="16">
        <v>21370818.010000002</v>
      </c>
      <c r="G365" s="20">
        <f t="shared" si="59"/>
        <v>3.9074289344868798</v>
      </c>
      <c r="H365" s="16"/>
      <c r="I365" s="20" t="e">
        <f t="shared" si="60"/>
        <v>#DIV/0!</v>
      </c>
      <c r="J365" s="30">
        <f t="shared" si="61"/>
        <v>21370818.010000002</v>
      </c>
      <c r="K365" s="20">
        <f t="shared" si="65"/>
        <v>130.66563281844643</v>
      </c>
      <c r="L365" s="30">
        <f t="shared" si="62"/>
        <v>5015470.7400000021</v>
      </c>
      <c r="M365" s="20">
        <f t="shared" si="63"/>
        <v>74.323764964207299</v>
      </c>
      <c r="N365" s="30">
        <f t="shared" si="64"/>
        <v>-7382862.6199999973</v>
      </c>
    </row>
    <row r="366" spans="1:14" ht="24" outlineLevel="1" collapsed="1">
      <c r="A366" s="9" t="s">
        <v>477</v>
      </c>
      <c r="B366" s="15" t="s">
        <v>478</v>
      </c>
      <c r="C366" s="16">
        <v>70000</v>
      </c>
      <c r="D366" s="16">
        <v>0</v>
      </c>
      <c r="E366" s="16">
        <v>500000</v>
      </c>
      <c r="F366" s="16">
        <v>500000</v>
      </c>
      <c r="G366" s="20">
        <f t="shared" si="59"/>
        <v>9.1419732568460518E-2</v>
      </c>
      <c r="H366" s="16" t="s">
        <v>511</v>
      </c>
      <c r="I366" s="20">
        <f t="shared" si="60"/>
        <v>714.28571428571433</v>
      </c>
      <c r="J366" s="30">
        <f t="shared" si="61"/>
        <v>430000</v>
      </c>
      <c r="K366" s="20">
        <v>0</v>
      </c>
      <c r="L366" s="30">
        <f t="shared" si="62"/>
        <v>500000</v>
      </c>
      <c r="M366" s="20">
        <f t="shared" si="63"/>
        <v>100</v>
      </c>
      <c r="N366" s="30">
        <f t="shared" si="64"/>
        <v>0</v>
      </c>
    </row>
    <row r="367" spans="1:14" ht="24" hidden="1" outlineLevel="2">
      <c r="A367" s="9" t="s">
        <v>479</v>
      </c>
      <c r="B367" s="15" t="s">
        <v>480</v>
      </c>
      <c r="C367" s="16"/>
      <c r="D367" s="16">
        <v>0</v>
      </c>
      <c r="E367" s="16">
        <v>500000</v>
      </c>
      <c r="F367" s="16">
        <v>500000</v>
      </c>
      <c r="G367" s="20">
        <f t="shared" si="59"/>
        <v>9.1419732568460518E-2</v>
      </c>
      <c r="H367" s="16"/>
      <c r="I367" s="20" t="e">
        <f t="shared" si="60"/>
        <v>#DIV/0!</v>
      </c>
      <c r="J367" s="30">
        <f t="shared" si="61"/>
        <v>500000</v>
      </c>
      <c r="K367" s="20" t="e">
        <f t="shared" si="65"/>
        <v>#DIV/0!</v>
      </c>
      <c r="L367" s="30">
        <f t="shared" si="62"/>
        <v>500000</v>
      </c>
      <c r="M367" s="20">
        <f t="shared" si="63"/>
        <v>100</v>
      </c>
      <c r="N367" s="30">
        <f t="shared" si="64"/>
        <v>0</v>
      </c>
    </row>
    <row r="368" spans="1:14" ht="24" hidden="1" outlineLevel="3">
      <c r="A368" s="9" t="s">
        <v>481</v>
      </c>
      <c r="B368" s="15" t="s">
        <v>480</v>
      </c>
      <c r="C368" s="16"/>
      <c r="D368" s="16">
        <v>0</v>
      </c>
      <c r="E368" s="16">
        <v>500000</v>
      </c>
      <c r="F368" s="16">
        <v>500000</v>
      </c>
      <c r="G368" s="20">
        <f t="shared" si="59"/>
        <v>9.1419732568460518E-2</v>
      </c>
      <c r="H368" s="16"/>
      <c r="I368" s="20" t="e">
        <f t="shared" si="60"/>
        <v>#DIV/0!</v>
      </c>
      <c r="J368" s="30">
        <f t="shared" si="61"/>
        <v>500000</v>
      </c>
      <c r="K368" s="20" t="e">
        <f t="shared" si="65"/>
        <v>#DIV/0!</v>
      </c>
      <c r="L368" s="30">
        <f t="shared" si="62"/>
        <v>500000</v>
      </c>
      <c r="M368" s="20">
        <f t="shared" si="63"/>
        <v>100</v>
      </c>
      <c r="N368" s="30">
        <f t="shared" si="64"/>
        <v>0</v>
      </c>
    </row>
    <row r="369" spans="1:14" ht="24" hidden="1" outlineLevel="7">
      <c r="A369" s="9" t="s">
        <v>481</v>
      </c>
      <c r="B369" s="15" t="s">
        <v>480</v>
      </c>
      <c r="C369" s="16"/>
      <c r="D369" s="16">
        <v>0</v>
      </c>
      <c r="E369" s="16">
        <v>500000</v>
      </c>
      <c r="F369" s="16">
        <v>500000</v>
      </c>
      <c r="G369" s="20">
        <f t="shared" si="59"/>
        <v>9.1419732568460518E-2</v>
      </c>
      <c r="H369" s="16"/>
      <c r="I369" s="20" t="e">
        <f t="shared" si="60"/>
        <v>#DIV/0!</v>
      </c>
      <c r="J369" s="30">
        <f t="shared" si="61"/>
        <v>500000</v>
      </c>
      <c r="K369" s="20" t="e">
        <f t="shared" si="65"/>
        <v>#DIV/0!</v>
      </c>
      <c r="L369" s="30">
        <f t="shared" si="62"/>
        <v>500000</v>
      </c>
      <c r="M369" s="20">
        <f t="shared" si="63"/>
        <v>100</v>
      </c>
      <c r="N369" s="30">
        <f t="shared" si="64"/>
        <v>0</v>
      </c>
    </row>
    <row r="370" spans="1:14" ht="101.25" customHeight="1" outlineLevel="1" collapsed="1">
      <c r="A370" s="9" t="s">
        <v>482</v>
      </c>
      <c r="B370" s="15" t="s">
        <v>483</v>
      </c>
      <c r="C370" s="16">
        <v>2490415.4</v>
      </c>
      <c r="D370" s="16">
        <v>0</v>
      </c>
      <c r="E370" s="16">
        <v>0</v>
      </c>
      <c r="F370" s="16">
        <v>4973536.96</v>
      </c>
      <c r="G370" s="20">
        <f t="shared" si="59"/>
        <v>0.90935883760510827</v>
      </c>
      <c r="H370" s="16" t="s">
        <v>511</v>
      </c>
      <c r="I370" s="20">
        <f t="shared" si="60"/>
        <v>199.70712355858385</v>
      </c>
      <c r="J370" s="30">
        <f t="shared" si="61"/>
        <v>2483121.56</v>
      </c>
      <c r="K370" s="20">
        <v>0</v>
      </c>
      <c r="L370" s="30">
        <f t="shared" si="62"/>
        <v>4973536.96</v>
      </c>
      <c r="M370" s="20">
        <v>0</v>
      </c>
      <c r="N370" s="30">
        <f t="shared" si="64"/>
        <v>4973536.96</v>
      </c>
    </row>
    <row r="371" spans="1:14" ht="108" hidden="1" outlineLevel="2">
      <c r="A371" s="9" t="s">
        <v>484</v>
      </c>
      <c r="B371" s="17" t="s">
        <v>485</v>
      </c>
      <c r="C371" s="16"/>
      <c r="D371" s="16">
        <v>0</v>
      </c>
      <c r="E371" s="16">
        <v>0</v>
      </c>
      <c r="F371" s="16">
        <v>4973536.96</v>
      </c>
      <c r="G371" s="20">
        <f t="shared" si="59"/>
        <v>0.90935883760510827</v>
      </c>
      <c r="H371" s="16"/>
      <c r="I371" s="20" t="e">
        <f t="shared" si="60"/>
        <v>#DIV/0!</v>
      </c>
      <c r="J371" s="30">
        <f t="shared" si="61"/>
        <v>4973536.96</v>
      </c>
      <c r="K371" s="20" t="e">
        <f t="shared" si="65"/>
        <v>#DIV/0!</v>
      </c>
      <c r="L371" s="30">
        <f t="shared" si="62"/>
        <v>4973536.96</v>
      </c>
      <c r="M371" s="20" t="e">
        <f t="shared" si="63"/>
        <v>#DIV/0!</v>
      </c>
      <c r="N371" s="30">
        <f t="shared" si="64"/>
        <v>4973536.96</v>
      </c>
    </row>
    <row r="372" spans="1:14" ht="108" hidden="1" outlineLevel="3">
      <c r="A372" s="9" t="s">
        <v>486</v>
      </c>
      <c r="B372" s="17" t="s">
        <v>487</v>
      </c>
      <c r="C372" s="16"/>
      <c r="D372" s="16">
        <v>0</v>
      </c>
      <c r="E372" s="16">
        <v>0</v>
      </c>
      <c r="F372" s="16">
        <v>4973536.96</v>
      </c>
      <c r="G372" s="20">
        <f t="shared" si="59"/>
        <v>0.90935883760510827</v>
      </c>
      <c r="H372" s="16"/>
      <c r="I372" s="20" t="e">
        <f t="shared" si="60"/>
        <v>#DIV/0!</v>
      </c>
      <c r="J372" s="30">
        <f t="shared" si="61"/>
        <v>4973536.96</v>
      </c>
      <c r="K372" s="20" t="e">
        <f t="shared" si="65"/>
        <v>#DIV/0!</v>
      </c>
      <c r="L372" s="30">
        <f t="shared" si="62"/>
        <v>4973536.96</v>
      </c>
      <c r="M372" s="20" t="e">
        <f t="shared" si="63"/>
        <v>#DIV/0!</v>
      </c>
      <c r="N372" s="30">
        <f t="shared" si="64"/>
        <v>4973536.96</v>
      </c>
    </row>
    <row r="373" spans="1:14" ht="36" hidden="1" outlineLevel="4">
      <c r="A373" s="9" t="s">
        <v>488</v>
      </c>
      <c r="B373" s="15" t="s">
        <v>489</v>
      </c>
      <c r="C373" s="16"/>
      <c r="D373" s="16">
        <v>0</v>
      </c>
      <c r="E373" s="16">
        <v>0</v>
      </c>
      <c r="F373" s="16">
        <v>4973536.96</v>
      </c>
      <c r="G373" s="20">
        <f t="shared" si="59"/>
        <v>0.90935883760510827</v>
      </c>
      <c r="H373" s="16"/>
      <c r="I373" s="20" t="e">
        <f t="shared" si="60"/>
        <v>#DIV/0!</v>
      </c>
      <c r="J373" s="30">
        <f t="shared" si="61"/>
        <v>4973536.96</v>
      </c>
      <c r="K373" s="20" t="e">
        <f t="shared" si="65"/>
        <v>#DIV/0!</v>
      </c>
      <c r="L373" s="30">
        <f t="shared" si="62"/>
        <v>4973536.96</v>
      </c>
      <c r="M373" s="20" t="e">
        <f t="shared" si="63"/>
        <v>#DIV/0!</v>
      </c>
      <c r="N373" s="30">
        <f t="shared" si="64"/>
        <v>4973536.96</v>
      </c>
    </row>
    <row r="374" spans="1:14" ht="48" hidden="1" outlineLevel="5">
      <c r="A374" s="9" t="s">
        <v>490</v>
      </c>
      <c r="B374" s="15" t="s">
        <v>491</v>
      </c>
      <c r="C374" s="16"/>
      <c r="D374" s="16">
        <v>0</v>
      </c>
      <c r="E374" s="16">
        <v>0</v>
      </c>
      <c r="F374" s="16">
        <v>4973536.96</v>
      </c>
      <c r="G374" s="20">
        <f t="shared" si="59"/>
        <v>0.90935883760510827</v>
      </c>
      <c r="H374" s="16"/>
      <c r="I374" s="20" t="e">
        <f t="shared" si="60"/>
        <v>#DIV/0!</v>
      </c>
      <c r="J374" s="30">
        <f t="shared" si="61"/>
        <v>4973536.96</v>
      </c>
      <c r="K374" s="20" t="e">
        <f t="shared" si="65"/>
        <v>#DIV/0!</v>
      </c>
      <c r="L374" s="30">
        <f t="shared" si="62"/>
        <v>4973536.96</v>
      </c>
      <c r="M374" s="20" t="e">
        <f t="shared" si="63"/>
        <v>#DIV/0!</v>
      </c>
      <c r="N374" s="30">
        <f t="shared" si="64"/>
        <v>4973536.96</v>
      </c>
    </row>
    <row r="375" spans="1:14" ht="48" hidden="1" outlineLevel="7">
      <c r="A375" s="9" t="s">
        <v>490</v>
      </c>
      <c r="B375" s="15" t="s">
        <v>491</v>
      </c>
      <c r="C375" s="16"/>
      <c r="D375" s="16">
        <v>0</v>
      </c>
      <c r="E375" s="16">
        <v>0</v>
      </c>
      <c r="F375" s="16">
        <v>4973536.96</v>
      </c>
      <c r="G375" s="20">
        <f t="shared" si="59"/>
        <v>0.90935883760510827</v>
      </c>
      <c r="H375" s="16"/>
      <c r="I375" s="20" t="e">
        <f t="shared" si="60"/>
        <v>#DIV/0!</v>
      </c>
      <c r="J375" s="30">
        <f t="shared" si="61"/>
        <v>4973536.96</v>
      </c>
      <c r="K375" s="20" t="e">
        <f t="shared" si="65"/>
        <v>#DIV/0!</v>
      </c>
      <c r="L375" s="30">
        <f t="shared" si="62"/>
        <v>4973536.96</v>
      </c>
      <c r="M375" s="20" t="e">
        <f t="shared" si="63"/>
        <v>#DIV/0!</v>
      </c>
      <c r="N375" s="30">
        <f t="shared" si="64"/>
        <v>4973536.96</v>
      </c>
    </row>
    <row r="376" spans="1:14" ht="65.25" customHeight="1" outlineLevel="1" collapsed="1">
      <c r="A376" s="9" t="s">
        <v>492</v>
      </c>
      <c r="B376" s="15" t="s">
        <v>493</v>
      </c>
      <c r="C376" s="16">
        <v>-4294539.41</v>
      </c>
      <c r="D376" s="16">
        <v>0</v>
      </c>
      <c r="E376" s="16">
        <v>0</v>
      </c>
      <c r="F376" s="16">
        <v>-17036423.469999999</v>
      </c>
      <c r="G376" s="20">
        <f t="shared" si="59"/>
        <v>-3.1149305551008881</v>
      </c>
      <c r="H376" s="16" t="s">
        <v>511</v>
      </c>
      <c r="I376" s="20">
        <f t="shared" si="60"/>
        <v>396.69966540137068</v>
      </c>
      <c r="J376" s="30">
        <f t="shared" si="61"/>
        <v>-12741884.059999999</v>
      </c>
      <c r="K376" s="20">
        <v>0</v>
      </c>
      <c r="L376" s="30">
        <f t="shared" si="62"/>
        <v>-17036423.469999999</v>
      </c>
      <c r="M376" s="20">
        <v>0</v>
      </c>
      <c r="N376" s="30">
        <f t="shared" si="64"/>
        <v>-17036423.469999999</v>
      </c>
    </row>
    <row r="377" spans="1:14" ht="51" hidden="1" outlineLevel="2">
      <c r="A377" s="3" t="s">
        <v>494</v>
      </c>
      <c r="B377" s="4" t="s">
        <v>495</v>
      </c>
      <c r="C377" s="4"/>
      <c r="D377" s="12">
        <v>0</v>
      </c>
      <c r="E377" s="12">
        <v>0</v>
      </c>
      <c r="F377" s="12">
        <v>-17036423.469999999</v>
      </c>
      <c r="G377" s="5"/>
      <c r="H377" s="5"/>
      <c r="I377" s="18" t="e">
        <f t="shared" si="60"/>
        <v>#DIV/0!</v>
      </c>
      <c r="J377" s="5"/>
      <c r="K377" s="5"/>
      <c r="L377" s="5"/>
      <c r="M377" s="5"/>
      <c r="N377" s="4"/>
    </row>
    <row r="378" spans="1:14" ht="63.75" hidden="1" outlineLevel="3">
      <c r="A378" s="3" t="s">
        <v>496</v>
      </c>
      <c r="B378" s="4" t="s">
        <v>497</v>
      </c>
      <c r="C378" s="4"/>
      <c r="D378" s="12">
        <v>0</v>
      </c>
      <c r="E378" s="12">
        <v>0</v>
      </c>
      <c r="F378" s="12">
        <v>-17036423.469999999</v>
      </c>
      <c r="G378" s="5"/>
      <c r="H378" s="5"/>
      <c r="I378" s="18" t="e">
        <f t="shared" si="60"/>
        <v>#DIV/0!</v>
      </c>
      <c r="J378" s="5"/>
      <c r="K378" s="5"/>
      <c r="L378" s="5"/>
      <c r="M378" s="5"/>
      <c r="N378" s="4"/>
    </row>
    <row r="379" spans="1:14" ht="63.75" hidden="1" outlineLevel="7">
      <c r="A379" s="6" t="s">
        <v>496</v>
      </c>
      <c r="B379" s="7" t="s">
        <v>497</v>
      </c>
      <c r="C379" s="7"/>
      <c r="D379" s="13">
        <v>0</v>
      </c>
      <c r="E379" s="13">
        <v>0</v>
      </c>
      <c r="F379" s="13">
        <v>-17036423.469999999</v>
      </c>
      <c r="G379" s="8"/>
      <c r="H379" s="8"/>
      <c r="I379" s="18" t="e">
        <f t="shared" si="60"/>
        <v>#DIV/0!</v>
      </c>
      <c r="J379" s="8"/>
      <c r="K379" s="8"/>
      <c r="L379" s="8"/>
      <c r="M379" s="8"/>
      <c r="N379" s="7"/>
    </row>
  </sheetData>
  <mergeCells count="14">
    <mergeCell ref="A1:F1"/>
    <mergeCell ref="A3:F3"/>
    <mergeCell ref="I5:J5"/>
    <mergeCell ref="F5:F6"/>
    <mergeCell ref="A2:N2"/>
    <mergeCell ref="K5:L5"/>
    <mergeCell ref="M5:N5"/>
    <mergeCell ref="G5:G6"/>
    <mergeCell ref="H5:H6"/>
    <mergeCell ref="A5:A6"/>
    <mergeCell ref="B5:B6"/>
    <mergeCell ref="C5:C6"/>
    <mergeCell ref="D5:D6"/>
    <mergeCell ref="E5:E6"/>
  </mergeCells>
  <pageMargins left="0.55118110236220474" right="0.55118110236220474" top="0.39370078740157483" bottom="0.39370078740157483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rep:2.55.0.89</dc:description>
  <cp:lastModifiedBy>ksv</cp:lastModifiedBy>
  <cp:lastPrinted>2023-01-19T07:25:20Z</cp:lastPrinted>
  <dcterms:created xsi:type="dcterms:W3CDTF">2023-01-11T07:23:49Z</dcterms:created>
  <dcterms:modified xsi:type="dcterms:W3CDTF">2023-01-20T04:41:57Z</dcterms:modified>
</cp:coreProperties>
</file>